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rodsky\Documents\strategy\"/>
    </mc:Choice>
  </mc:AlternateContent>
  <bookViews>
    <workbookView xWindow="0" yWindow="0" windowWidth="20235" windowHeight="8370" activeTab="1"/>
  </bookViews>
  <sheets>
    <sheet name="CLINIC SITES" sheetId="1" r:id="rId1"/>
    <sheet name="Provider by Site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0" i="2" l="1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AJ109" i="2"/>
  <c r="AJ108" i="2"/>
  <c r="AI108" i="2"/>
  <c r="T108" i="2"/>
  <c r="AJ107" i="2"/>
  <c r="AI107" i="2"/>
  <c r="U107" i="2" s="1"/>
  <c r="R107" i="2"/>
  <c r="Q107" i="2"/>
  <c r="O107" i="2"/>
  <c r="N107" i="2"/>
  <c r="L107" i="2"/>
  <c r="P107" i="2"/>
  <c r="AJ106" i="2"/>
  <c r="AI106" i="2"/>
  <c r="Q106" i="2"/>
  <c r="P106" i="2"/>
  <c r="O106" i="2"/>
  <c r="N106" i="2"/>
  <c r="M106" i="2"/>
  <c r="L106" i="2"/>
  <c r="J106" i="2"/>
  <c r="K106" i="2"/>
  <c r="AJ105" i="2"/>
  <c r="AI105" i="2"/>
  <c r="T105" i="2"/>
  <c r="P105" i="2"/>
  <c r="O105" i="2"/>
  <c r="N105" i="2"/>
  <c r="M105" i="2"/>
  <c r="L105" i="2"/>
  <c r="K105" i="2"/>
  <c r="J105" i="2"/>
  <c r="H105" i="2"/>
  <c r="I105" i="2"/>
  <c r="AJ104" i="2"/>
  <c r="AI104" i="2"/>
  <c r="U104" i="2" s="1"/>
  <c r="T104" i="2"/>
  <c r="O104" i="2"/>
  <c r="N104" i="2"/>
  <c r="M104" i="2"/>
  <c r="L104" i="2"/>
  <c r="K104" i="2"/>
  <c r="J104" i="2"/>
  <c r="I104" i="2"/>
  <c r="H104" i="2"/>
  <c r="S104" i="2"/>
  <c r="AJ103" i="2"/>
  <c r="AI103" i="2"/>
  <c r="J103" i="2"/>
  <c r="I103" i="2"/>
  <c r="T103" i="2"/>
  <c r="AJ102" i="2"/>
  <c r="AI102" i="2"/>
  <c r="T102" i="2"/>
  <c r="AJ101" i="2"/>
  <c r="AI101" i="2"/>
  <c r="R101" i="2"/>
  <c r="Q101" i="2"/>
  <c r="P101" i="2"/>
  <c r="O101" i="2"/>
  <c r="N101" i="2"/>
  <c r="L101" i="2"/>
  <c r="M101" i="2"/>
  <c r="AJ100" i="2"/>
  <c r="AI100" i="2"/>
  <c r="Q100" i="2"/>
  <c r="P100" i="2"/>
  <c r="O100" i="2"/>
  <c r="N100" i="2"/>
  <c r="M100" i="2"/>
  <c r="L100" i="2"/>
  <c r="J100" i="2"/>
  <c r="K100" i="2"/>
  <c r="AJ99" i="2"/>
  <c r="AI99" i="2"/>
  <c r="U99" i="2" s="1"/>
  <c r="T99" i="2"/>
  <c r="P99" i="2"/>
  <c r="O99" i="2"/>
  <c r="N99" i="2"/>
  <c r="M99" i="2"/>
  <c r="L99" i="2"/>
  <c r="K99" i="2"/>
  <c r="J99" i="2"/>
  <c r="H99" i="2"/>
  <c r="I99" i="2"/>
  <c r="AJ98" i="2"/>
  <c r="AI98" i="2"/>
  <c r="U98" i="2" s="1"/>
  <c r="T98" i="2"/>
  <c r="R98" i="2"/>
  <c r="P98" i="2"/>
  <c r="O98" i="2"/>
  <c r="N98" i="2"/>
  <c r="M98" i="2"/>
  <c r="L98" i="2"/>
  <c r="K98" i="2"/>
  <c r="J98" i="2"/>
  <c r="I98" i="2"/>
  <c r="H98" i="2"/>
  <c r="S98" i="2"/>
  <c r="AJ97" i="2"/>
  <c r="AI97" i="2"/>
  <c r="T97" i="2"/>
  <c r="R97" i="2"/>
  <c r="J97" i="2"/>
  <c r="I97" i="2"/>
  <c r="H97" i="2"/>
  <c r="S97" i="2"/>
  <c r="AJ96" i="2"/>
  <c r="AI96" i="2"/>
  <c r="T96" i="2"/>
  <c r="S96" i="2"/>
  <c r="H96" i="2"/>
  <c r="AJ95" i="2"/>
  <c r="AI95" i="2"/>
  <c r="T95" i="2"/>
  <c r="R95" i="2"/>
  <c r="Q95" i="2"/>
  <c r="P95" i="2"/>
  <c r="O95" i="2"/>
  <c r="N95" i="2"/>
  <c r="L95" i="2"/>
  <c r="J95" i="2"/>
  <c r="H95" i="2"/>
  <c r="M95" i="2"/>
  <c r="AJ94" i="2"/>
  <c r="AI94" i="2"/>
  <c r="U94" i="2" s="1"/>
  <c r="P94" i="2"/>
  <c r="O94" i="2"/>
  <c r="N94" i="2"/>
  <c r="AJ93" i="2"/>
  <c r="AI93" i="2"/>
  <c r="T93" i="2"/>
  <c r="R93" i="2"/>
  <c r="Q93" i="2"/>
  <c r="P93" i="2"/>
  <c r="O93" i="2"/>
  <c r="N93" i="2"/>
  <c r="M93" i="2"/>
  <c r="L93" i="2"/>
  <c r="K93" i="2"/>
  <c r="J93" i="2"/>
  <c r="H93" i="2"/>
  <c r="I93" i="2"/>
  <c r="AJ92" i="2"/>
  <c r="AI92" i="2"/>
  <c r="U92" i="2" s="1"/>
  <c r="T92" i="2"/>
  <c r="R92" i="2"/>
  <c r="Q92" i="2"/>
  <c r="P92" i="2"/>
  <c r="O92" i="2"/>
  <c r="N92" i="2"/>
  <c r="M92" i="2"/>
  <c r="L92" i="2"/>
  <c r="K92" i="2"/>
  <c r="J92" i="2"/>
  <c r="I92" i="2"/>
  <c r="H92" i="2"/>
  <c r="S92" i="2"/>
  <c r="AJ91" i="2"/>
  <c r="AI91" i="2"/>
  <c r="U91" i="2"/>
  <c r="T91" i="2"/>
  <c r="R91" i="2"/>
  <c r="N91" i="2"/>
  <c r="M91" i="2"/>
  <c r="L91" i="2"/>
  <c r="J91" i="2"/>
  <c r="I91" i="2"/>
  <c r="H91" i="2"/>
  <c r="S91" i="2"/>
  <c r="AJ90" i="2"/>
  <c r="AI90" i="2"/>
  <c r="U90" i="2" s="1"/>
  <c r="S90" i="2"/>
  <c r="AJ89" i="2"/>
  <c r="AI89" i="2"/>
  <c r="T89" i="2"/>
  <c r="R89" i="2"/>
  <c r="Q89" i="2"/>
  <c r="P89" i="2"/>
  <c r="O89" i="2"/>
  <c r="N89" i="2"/>
  <c r="L89" i="2"/>
  <c r="J89" i="2"/>
  <c r="I89" i="2"/>
  <c r="H89" i="2"/>
  <c r="M89" i="2"/>
  <c r="AJ88" i="2"/>
  <c r="AI88" i="2"/>
  <c r="AJ87" i="2"/>
  <c r="AI87" i="2"/>
  <c r="T87" i="2"/>
  <c r="R87" i="2"/>
  <c r="Q87" i="2"/>
  <c r="P87" i="2"/>
  <c r="O87" i="2"/>
  <c r="N87" i="2"/>
  <c r="M87" i="2"/>
  <c r="L87" i="2"/>
  <c r="K87" i="2"/>
  <c r="J87" i="2"/>
  <c r="H87" i="2"/>
  <c r="I87" i="2"/>
  <c r="AJ86" i="2"/>
  <c r="AI86" i="2"/>
  <c r="T86" i="2"/>
  <c r="R86" i="2"/>
  <c r="Q86" i="2"/>
  <c r="P86" i="2"/>
  <c r="O86" i="2"/>
  <c r="N86" i="2"/>
  <c r="M86" i="2"/>
  <c r="L86" i="2"/>
  <c r="K86" i="2"/>
  <c r="J86" i="2"/>
  <c r="I86" i="2"/>
  <c r="H86" i="2"/>
  <c r="S86" i="2"/>
  <c r="AJ85" i="2"/>
  <c r="AI85" i="2"/>
  <c r="U85" i="2" s="1"/>
  <c r="T85" i="2"/>
  <c r="R85" i="2"/>
  <c r="P85" i="2"/>
  <c r="N85" i="2"/>
  <c r="M85" i="2"/>
  <c r="L85" i="2"/>
  <c r="J85" i="2"/>
  <c r="I85" i="2"/>
  <c r="H85" i="2"/>
  <c r="S85" i="2"/>
  <c r="AJ84" i="2"/>
  <c r="AI84" i="2"/>
  <c r="AJ83" i="2"/>
  <c r="AI83" i="2"/>
  <c r="T83" i="2"/>
  <c r="R83" i="2"/>
  <c r="Q83" i="2"/>
  <c r="P83" i="2"/>
  <c r="O83" i="2"/>
  <c r="N83" i="2"/>
  <c r="L83" i="2"/>
  <c r="J83" i="2"/>
  <c r="I83" i="2"/>
  <c r="H83" i="2"/>
  <c r="M83" i="2"/>
  <c r="AJ82" i="2"/>
  <c r="AI82" i="2"/>
  <c r="S82" i="2"/>
  <c r="P82" i="2"/>
  <c r="AJ81" i="2"/>
  <c r="AI81" i="2"/>
  <c r="T81" i="2"/>
  <c r="R81" i="2"/>
  <c r="Q81" i="2"/>
  <c r="P81" i="2"/>
  <c r="O81" i="2"/>
  <c r="N81" i="2"/>
  <c r="M81" i="2"/>
  <c r="L81" i="2"/>
  <c r="K81" i="2"/>
  <c r="J81" i="2"/>
  <c r="H81" i="2"/>
  <c r="I81" i="2"/>
  <c r="AJ80" i="2"/>
  <c r="AI80" i="2"/>
  <c r="U80" i="2" s="1"/>
  <c r="T80" i="2"/>
  <c r="R80" i="2"/>
  <c r="Q80" i="2"/>
  <c r="P80" i="2"/>
  <c r="O80" i="2"/>
  <c r="N80" i="2"/>
  <c r="M80" i="2"/>
  <c r="L80" i="2"/>
  <c r="K80" i="2"/>
  <c r="J80" i="2"/>
  <c r="I80" i="2"/>
  <c r="H80" i="2"/>
  <c r="S80" i="2"/>
  <c r="AJ79" i="2"/>
  <c r="AI79" i="2"/>
  <c r="T79" i="2"/>
  <c r="R79" i="2"/>
  <c r="P79" i="2"/>
  <c r="N79" i="2"/>
  <c r="M79" i="2"/>
  <c r="L79" i="2"/>
  <c r="J79" i="2"/>
  <c r="I79" i="2"/>
  <c r="H79" i="2"/>
  <c r="S79" i="2"/>
  <c r="AJ78" i="2"/>
  <c r="AI78" i="2"/>
  <c r="AJ77" i="2"/>
  <c r="AI77" i="2"/>
  <c r="U77" i="2"/>
  <c r="T77" i="2"/>
  <c r="R77" i="2"/>
  <c r="Q77" i="2"/>
  <c r="P77" i="2"/>
  <c r="O77" i="2"/>
  <c r="N77" i="2"/>
  <c r="L77" i="2"/>
  <c r="J77" i="2"/>
  <c r="I77" i="2"/>
  <c r="H77" i="2"/>
  <c r="M77" i="2"/>
  <c r="AJ76" i="2"/>
  <c r="AI76" i="2"/>
  <c r="S76" i="2"/>
  <c r="AJ75" i="2"/>
  <c r="AI75" i="2"/>
  <c r="U75" i="2" s="1"/>
  <c r="T75" i="2"/>
  <c r="R75" i="2"/>
  <c r="Q75" i="2"/>
  <c r="P75" i="2"/>
  <c r="O75" i="2"/>
  <c r="N75" i="2"/>
  <c r="M75" i="2"/>
  <c r="L75" i="2"/>
  <c r="K75" i="2"/>
  <c r="J75" i="2"/>
  <c r="H75" i="2"/>
  <c r="I75" i="2"/>
  <c r="AJ74" i="2"/>
  <c r="AI74" i="2"/>
  <c r="T74" i="2"/>
  <c r="R74" i="2"/>
  <c r="Q74" i="2"/>
  <c r="P74" i="2"/>
  <c r="O74" i="2"/>
  <c r="N74" i="2"/>
  <c r="M74" i="2"/>
  <c r="L74" i="2"/>
  <c r="K74" i="2"/>
  <c r="J74" i="2"/>
  <c r="I74" i="2"/>
  <c r="H74" i="2"/>
  <c r="S74" i="2"/>
  <c r="AJ73" i="2"/>
  <c r="AI73" i="2"/>
  <c r="U73" i="2" s="1"/>
  <c r="T73" i="2"/>
  <c r="R73" i="2"/>
  <c r="P73" i="2"/>
  <c r="N73" i="2"/>
  <c r="M73" i="2"/>
  <c r="L73" i="2"/>
  <c r="J73" i="2"/>
  <c r="I73" i="2"/>
  <c r="H73" i="2"/>
  <c r="S73" i="2"/>
  <c r="AJ72" i="2"/>
  <c r="AI72" i="2"/>
  <c r="S72" i="2"/>
  <c r="K72" i="2"/>
  <c r="T72" i="2"/>
  <c r="AJ71" i="2"/>
  <c r="AI71" i="2"/>
  <c r="U71" i="2"/>
  <c r="AJ70" i="2"/>
  <c r="AI70" i="2"/>
  <c r="T70" i="2"/>
  <c r="Q70" i="2"/>
  <c r="P70" i="2"/>
  <c r="O70" i="2"/>
  <c r="M70" i="2"/>
  <c r="I70" i="2"/>
  <c r="H70" i="2"/>
  <c r="N70" i="2"/>
  <c r="AJ69" i="2"/>
  <c r="AI69" i="2"/>
  <c r="R69" i="2"/>
  <c r="O69" i="2"/>
  <c r="N69" i="2"/>
  <c r="M69" i="2"/>
  <c r="K69" i="2"/>
  <c r="L69" i="2"/>
  <c r="AJ68" i="2"/>
  <c r="AI68" i="2"/>
  <c r="U68" i="2"/>
  <c r="Q68" i="2"/>
  <c r="P68" i="2"/>
  <c r="O68" i="2"/>
  <c r="M68" i="2"/>
  <c r="L68" i="2"/>
  <c r="K68" i="2"/>
  <c r="I68" i="2"/>
  <c r="J68" i="2"/>
  <c r="AJ67" i="2"/>
  <c r="AI67" i="2"/>
  <c r="N67" i="2"/>
  <c r="K67" i="2"/>
  <c r="J67" i="2"/>
  <c r="I67" i="2"/>
  <c r="AJ66" i="2"/>
  <c r="AI66" i="2"/>
  <c r="T66" i="2"/>
  <c r="Q66" i="2"/>
  <c r="L66" i="2"/>
  <c r="I66" i="2"/>
  <c r="H66" i="2"/>
  <c r="S66" i="2"/>
  <c r="AJ65" i="2"/>
  <c r="AI65" i="2"/>
  <c r="U65" i="2" s="1"/>
  <c r="S65" i="2"/>
  <c r="R65" i="2"/>
  <c r="AJ64" i="2"/>
  <c r="AI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AJ63" i="2"/>
  <c r="AI63" i="2"/>
  <c r="R63" i="2"/>
  <c r="O63" i="2"/>
  <c r="N63" i="2"/>
  <c r="M63" i="2"/>
  <c r="K63" i="2"/>
  <c r="L63" i="2"/>
  <c r="AJ62" i="2"/>
  <c r="AI62" i="2"/>
  <c r="U62" i="2"/>
  <c r="Q62" i="2"/>
  <c r="P62" i="2"/>
  <c r="O62" i="2"/>
  <c r="M62" i="2"/>
  <c r="L62" i="2"/>
  <c r="K62" i="2"/>
  <c r="I62" i="2"/>
  <c r="J62" i="2"/>
  <c r="AJ61" i="2"/>
  <c r="AI61" i="2"/>
  <c r="N61" i="2"/>
  <c r="K61" i="2"/>
  <c r="J61" i="2"/>
  <c r="I61" i="2"/>
  <c r="AJ60" i="2"/>
  <c r="AI60" i="2"/>
  <c r="U60" i="2"/>
  <c r="T60" i="2"/>
  <c r="Q60" i="2"/>
  <c r="L60" i="2"/>
  <c r="I60" i="2"/>
  <c r="H60" i="2"/>
  <c r="S60" i="2"/>
  <c r="AJ59" i="2"/>
  <c r="AI59" i="2"/>
  <c r="J59" i="2"/>
  <c r="AJ58" i="2"/>
  <c r="AI58" i="2"/>
  <c r="U58" i="2"/>
  <c r="T58" i="2"/>
  <c r="Q58" i="2"/>
  <c r="P58" i="2"/>
  <c r="O58" i="2"/>
  <c r="M58" i="2"/>
  <c r="I58" i="2"/>
  <c r="H58" i="2"/>
  <c r="N58" i="2"/>
  <c r="AJ57" i="2"/>
  <c r="AI57" i="2"/>
  <c r="R57" i="2"/>
  <c r="O57" i="2"/>
  <c r="N57" i="2"/>
  <c r="M57" i="2"/>
  <c r="K57" i="2"/>
  <c r="L57" i="2"/>
  <c r="AJ56" i="2"/>
  <c r="AI56" i="2"/>
  <c r="U56" i="2"/>
  <c r="Q56" i="2"/>
  <c r="P56" i="2"/>
  <c r="O56" i="2"/>
  <c r="M56" i="2"/>
  <c r="L56" i="2"/>
  <c r="K56" i="2"/>
  <c r="I56" i="2"/>
  <c r="J56" i="2"/>
  <c r="AJ55" i="2"/>
  <c r="AI55" i="2"/>
  <c r="AJ54" i="2"/>
  <c r="AI54" i="2"/>
  <c r="T54" i="2"/>
  <c r="M54" i="2"/>
  <c r="L54" i="2"/>
  <c r="H54" i="2"/>
  <c r="S54" i="2"/>
  <c r="AJ53" i="2"/>
  <c r="AI53" i="2"/>
  <c r="S53" i="2"/>
  <c r="R53" i="2"/>
  <c r="O53" i="2"/>
  <c r="AJ52" i="2"/>
  <c r="AI52" i="2"/>
  <c r="U52" i="2"/>
  <c r="T52" i="2"/>
  <c r="Q52" i="2"/>
  <c r="P52" i="2"/>
  <c r="O52" i="2"/>
  <c r="M52" i="2"/>
  <c r="I52" i="2"/>
  <c r="H52" i="2"/>
  <c r="N52" i="2"/>
  <c r="AJ51" i="2"/>
  <c r="AI51" i="2"/>
  <c r="AJ50" i="2"/>
  <c r="AI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AJ49" i="2"/>
  <c r="AI49" i="2"/>
  <c r="S49" i="2"/>
  <c r="AJ48" i="2"/>
  <c r="AI48" i="2"/>
  <c r="Q48" i="2"/>
  <c r="M48" i="2"/>
  <c r="T48" i="2"/>
  <c r="AJ47" i="2"/>
  <c r="AI47" i="2"/>
  <c r="M47" i="2"/>
  <c r="AJ46" i="2"/>
  <c r="AI46" i="2"/>
  <c r="T46" i="2"/>
  <c r="P46" i="2"/>
  <c r="O46" i="2"/>
  <c r="N46" i="2"/>
  <c r="M46" i="2"/>
  <c r="K46" i="2"/>
  <c r="I46" i="2"/>
  <c r="H46" i="2"/>
  <c r="S46" i="2"/>
  <c r="AJ45" i="2"/>
  <c r="AI45" i="2"/>
  <c r="O45" i="2"/>
  <c r="AJ44" i="2"/>
  <c r="AI44" i="2"/>
  <c r="U44" i="2"/>
  <c r="P44" i="2"/>
  <c r="O44" i="2"/>
  <c r="M44" i="2"/>
  <c r="L44" i="2"/>
  <c r="K44" i="2"/>
  <c r="J44" i="2"/>
  <c r="I44" i="2"/>
  <c r="S44" i="2"/>
  <c r="AJ43" i="2"/>
  <c r="AI43" i="2"/>
  <c r="J43" i="2"/>
  <c r="I43" i="2"/>
  <c r="T43" i="2"/>
  <c r="AJ42" i="2"/>
  <c r="AI42" i="2"/>
  <c r="T42" i="2"/>
  <c r="S42" i="2"/>
  <c r="R42" i="2"/>
  <c r="Q42" i="2"/>
  <c r="O42" i="2"/>
  <c r="N42" i="2"/>
  <c r="M42" i="2"/>
  <c r="L42" i="2"/>
  <c r="K42" i="2"/>
  <c r="I42" i="2"/>
  <c r="H42" i="2"/>
  <c r="AJ41" i="2"/>
  <c r="AI41" i="2"/>
  <c r="U41" i="2" s="1"/>
  <c r="O41" i="2"/>
  <c r="M41" i="2"/>
  <c r="R41" i="2"/>
  <c r="AJ40" i="2"/>
  <c r="AI40" i="2"/>
  <c r="U40" i="2" s="1"/>
  <c r="T40" i="2"/>
  <c r="S40" i="2"/>
  <c r="Q40" i="2"/>
  <c r="P40" i="2"/>
  <c r="N40" i="2"/>
  <c r="M40" i="2"/>
  <c r="I40" i="2"/>
  <c r="H40" i="2"/>
  <c r="O40" i="2"/>
  <c r="AJ39" i="2"/>
  <c r="AI39" i="2"/>
  <c r="S39" i="2"/>
  <c r="R39" i="2"/>
  <c r="Q39" i="2"/>
  <c r="P39" i="2"/>
  <c r="O39" i="2"/>
  <c r="N39" i="2"/>
  <c r="M39" i="2"/>
  <c r="L39" i="2"/>
  <c r="K39" i="2"/>
  <c r="I39" i="2"/>
  <c r="H39" i="2"/>
  <c r="J39" i="2"/>
  <c r="AJ38" i="2"/>
  <c r="AI38" i="2"/>
  <c r="U38" i="2" s="1"/>
  <c r="S38" i="2"/>
  <c r="R38" i="2"/>
  <c r="O38" i="2"/>
  <c r="N38" i="2"/>
  <c r="L38" i="2"/>
  <c r="K38" i="2"/>
  <c r="J38" i="2"/>
  <c r="I38" i="2"/>
  <c r="Q38" i="2"/>
  <c r="AJ37" i="2"/>
  <c r="AI37" i="2"/>
  <c r="U37" i="2"/>
  <c r="S37" i="2"/>
  <c r="Q37" i="2"/>
  <c r="O37" i="2"/>
  <c r="N37" i="2"/>
  <c r="K37" i="2"/>
  <c r="J37" i="2"/>
  <c r="H37" i="2"/>
  <c r="R37" i="2"/>
  <c r="AJ36" i="2"/>
  <c r="AI36" i="2"/>
  <c r="P36" i="2"/>
  <c r="AJ35" i="2"/>
  <c r="AI35" i="2"/>
  <c r="T35" i="2"/>
  <c r="R35" i="2"/>
  <c r="Q35" i="2"/>
  <c r="P35" i="2"/>
  <c r="O35" i="2"/>
  <c r="N35" i="2"/>
  <c r="M35" i="2"/>
  <c r="L35" i="2"/>
  <c r="K35" i="2"/>
  <c r="J35" i="2"/>
  <c r="I35" i="2"/>
  <c r="H35" i="2"/>
  <c r="S35" i="2"/>
  <c r="AJ34" i="2"/>
  <c r="AI34" i="2"/>
  <c r="P34" i="2"/>
  <c r="O34" i="2"/>
  <c r="N34" i="2"/>
  <c r="AJ33" i="2"/>
  <c r="AI33" i="2"/>
  <c r="T33" i="2"/>
  <c r="R33" i="2"/>
  <c r="Q33" i="2"/>
  <c r="N33" i="2"/>
  <c r="M33" i="2"/>
  <c r="L33" i="2"/>
  <c r="K33" i="2"/>
  <c r="J33" i="2"/>
  <c r="I33" i="2"/>
  <c r="H33" i="2"/>
  <c r="S33" i="2"/>
  <c r="AJ32" i="2"/>
  <c r="AI32" i="2"/>
  <c r="U32" i="2"/>
  <c r="T32" i="2"/>
  <c r="R32" i="2"/>
  <c r="P32" i="2"/>
  <c r="O32" i="2"/>
  <c r="L32" i="2"/>
  <c r="K32" i="2"/>
  <c r="I32" i="2"/>
  <c r="H32" i="2"/>
  <c r="J32" i="2"/>
  <c r="AJ31" i="2"/>
  <c r="AI31" i="2"/>
  <c r="U31" i="2"/>
  <c r="M31" i="2"/>
  <c r="J31" i="2"/>
  <c r="I31" i="2"/>
  <c r="T31" i="2"/>
  <c r="AJ30" i="2"/>
  <c r="AI30" i="2"/>
  <c r="U30" i="2" s="1"/>
  <c r="R30" i="2"/>
  <c r="AJ29" i="2"/>
  <c r="AI29" i="2"/>
  <c r="T29" i="2"/>
  <c r="R29" i="2"/>
  <c r="Q29" i="2"/>
  <c r="P29" i="2"/>
  <c r="O29" i="2"/>
  <c r="N29" i="2"/>
  <c r="M29" i="2"/>
  <c r="L29" i="2"/>
  <c r="K29" i="2"/>
  <c r="J29" i="2"/>
  <c r="I29" i="2"/>
  <c r="U29" i="2" s="1"/>
  <c r="H29" i="2"/>
  <c r="S29" i="2"/>
  <c r="AJ28" i="2"/>
  <c r="AI28" i="2"/>
  <c r="P28" i="2"/>
  <c r="O28" i="2"/>
  <c r="N28" i="2"/>
  <c r="AJ27" i="2"/>
  <c r="AI27" i="2"/>
  <c r="U27" i="2" s="1"/>
  <c r="T27" i="2"/>
  <c r="R27" i="2"/>
  <c r="Q27" i="2"/>
  <c r="N27" i="2"/>
  <c r="M27" i="2"/>
  <c r="L27" i="2"/>
  <c r="K27" i="2"/>
  <c r="J27" i="2"/>
  <c r="I27" i="2"/>
  <c r="H27" i="2"/>
  <c r="S27" i="2"/>
  <c r="AJ26" i="2"/>
  <c r="AI26" i="2"/>
  <c r="T26" i="2"/>
  <c r="R26" i="2"/>
  <c r="P26" i="2"/>
  <c r="O26" i="2"/>
  <c r="L26" i="2"/>
  <c r="K26" i="2"/>
  <c r="I26" i="2"/>
  <c r="H26" i="2"/>
  <c r="J26" i="2"/>
  <c r="AJ25" i="2"/>
  <c r="AI25" i="2"/>
  <c r="M25" i="2"/>
  <c r="J25" i="2"/>
  <c r="I25" i="2"/>
  <c r="T25" i="2"/>
  <c r="AJ24" i="2"/>
  <c r="AI24" i="2"/>
  <c r="R24" i="2"/>
  <c r="AJ23" i="2"/>
  <c r="AI23" i="2"/>
  <c r="T23" i="2"/>
  <c r="R23" i="2"/>
  <c r="Q23" i="2"/>
  <c r="P23" i="2"/>
  <c r="O23" i="2"/>
  <c r="N23" i="2"/>
  <c r="M23" i="2"/>
  <c r="L23" i="2"/>
  <c r="K23" i="2"/>
  <c r="J23" i="2"/>
  <c r="I23" i="2"/>
  <c r="H23" i="2"/>
  <c r="S23" i="2"/>
  <c r="AJ22" i="2"/>
  <c r="AI22" i="2"/>
  <c r="U22" i="2" s="1"/>
  <c r="P22" i="2"/>
  <c r="O22" i="2"/>
  <c r="N22" i="2"/>
  <c r="AJ21" i="2"/>
  <c r="AI21" i="2"/>
  <c r="U21" i="2" s="1"/>
  <c r="T21" i="2"/>
  <c r="R21" i="2"/>
  <c r="Q21" i="2"/>
  <c r="N21" i="2"/>
  <c r="M21" i="2"/>
  <c r="L21" i="2"/>
  <c r="K21" i="2"/>
  <c r="J21" i="2"/>
  <c r="I21" i="2"/>
  <c r="H21" i="2"/>
  <c r="S21" i="2"/>
  <c r="AJ20" i="2"/>
  <c r="AI20" i="2"/>
  <c r="U20" i="2"/>
  <c r="T20" i="2"/>
  <c r="R20" i="2"/>
  <c r="P20" i="2"/>
  <c r="O20" i="2"/>
  <c r="L20" i="2"/>
  <c r="K20" i="2"/>
  <c r="J20" i="2"/>
  <c r="I20" i="2"/>
  <c r="H20" i="2"/>
  <c r="S20" i="2"/>
  <c r="AJ19" i="2"/>
  <c r="AI19" i="2"/>
  <c r="J19" i="2"/>
  <c r="I19" i="2"/>
  <c r="T19" i="2"/>
  <c r="AJ18" i="2"/>
  <c r="AI18" i="2"/>
  <c r="R18" i="2"/>
  <c r="AJ17" i="2"/>
  <c r="AI17" i="2"/>
  <c r="U17" i="2"/>
  <c r="T17" i="2"/>
  <c r="R17" i="2"/>
  <c r="Q17" i="2"/>
  <c r="P17" i="2"/>
  <c r="O17" i="2"/>
  <c r="N17" i="2"/>
  <c r="M17" i="2"/>
  <c r="L17" i="2"/>
  <c r="K17" i="2"/>
  <c r="J17" i="2"/>
  <c r="I17" i="2"/>
  <c r="H17" i="2"/>
  <c r="S17" i="2"/>
  <c r="AJ16" i="2"/>
  <c r="AI16" i="2"/>
  <c r="P16" i="2"/>
  <c r="O16" i="2"/>
  <c r="N16" i="2"/>
  <c r="AJ15" i="2"/>
  <c r="AI15" i="2"/>
  <c r="U15" i="2" s="1"/>
  <c r="T15" i="2"/>
  <c r="R15" i="2"/>
  <c r="Q15" i="2"/>
  <c r="N15" i="2"/>
  <c r="M15" i="2"/>
  <c r="L15" i="2"/>
  <c r="K15" i="2"/>
  <c r="J15" i="2"/>
  <c r="I15" i="2"/>
  <c r="H15" i="2"/>
  <c r="S15" i="2"/>
  <c r="AJ14" i="2"/>
  <c r="AI14" i="2"/>
  <c r="T14" i="2"/>
  <c r="R14" i="2"/>
  <c r="P14" i="2"/>
  <c r="O14" i="2"/>
  <c r="L14" i="2"/>
  <c r="K14" i="2"/>
  <c r="J14" i="2"/>
  <c r="I14" i="2"/>
  <c r="H14" i="2"/>
  <c r="S14" i="2"/>
  <c r="AJ13" i="2"/>
  <c r="AI13" i="2"/>
  <c r="U13" i="2"/>
  <c r="J13" i="2"/>
  <c r="I13" i="2"/>
  <c r="T13" i="2"/>
  <c r="AJ12" i="2"/>
  <c r="AI12" i="2"/>
  <c r="U12" i="2" s="1"/>
  <c r="R12" i="2"/>
  <c r="AJ11" i="2"/>
  <c r="AI11" i="2"/>
  <c r="T11" i="2"/>
  <c r="R11" i="2"/>
  <c r="Q11" i="2"/>
  <c r="P11" i="2"/>
  <c r="O11" i="2"/>
  <c r="N11" i="2"/>
  <c r="M11" i="2"/>
  <c r="L11" i="2"/>
  <c r="K11" i="2"/>
  <c r="J11" i="2"/>
  <c r="I11" i="2"/>
  <c r="H11" i="2"/>
  <c r="S11" i="2"/>
  <c r="AJ10" i="2"/>
  <c r="AI10" i="2"/>
  <c r="U10" i="2" s="1"/>
  <c r="P10" i="2"/>
  <c r="O10" i="2"/>
  <c r="N10" i="2"/>
  <c r="AJ9" i="2"/>
  <c r="AI9" i="2"/>
  <c r="T9" i="2"/>
  <c r="R9" i="2"/>
  <c r="Q9" i="2"/>
  <c r="N9" i="2"/>
  <c r="M9" i="2"/>
  <c r="L9" i="2"/>
  <c r="K9" i="2"/>
  <c r="J9" i="2"/>
  <c r="I9" i="2"/>
  <c r="H9" i="2"/>
  <c r="S9" i="2"/>
  <c r="AJ8" i="2"/>
  <c r="AI8" i="2"/>
  <c r="U8" i="2"/>
  <c r="T8" i="2"/>
  <c r="R8" i="2"/>
  <c r="P8" i="2"/>
  <c r="O8" i="2"/>
  <c r="L8" i="2"/>
  <c r="K8" i="2"/>
  <c r="J8" i="2"/>
  <c r="I8" i="2"/>
  <c r="H8" i="2"/>
  <c r="S8" i="2"/>
  <c r="AJ7" i="2"/>
  <c r="AI7" i="2"/>
  <c r="J7" i="2"/>
  <c r="I7" i="2"/>
  <c r="T7" i="2"/>
  <c r="AJ6" i="2"/>
  <c r="AI6" i="2"/>
  <c r="U6" i="2" s="1"/>
  <c r="R6" i="2"/>
  <c r="AJ5" i="2"/>
  <c r="AI5" i="2"/>
  <c r="U5" i="2"/>
  <c r="T5" i="2"/>
  <c r="R5" i="2"/>
  <c r="Q5" i="2"/>
  <c r="P5" i="2"/>
  <c r="O5" i="2"/>
  <c r="N5" i="2"/>
  <c r="M5" i="2"/>
  <c r="L5" i="2"/>
  <c r="K5" i="2"/>
  <c r="J5" i="2"/>
  <c r="I5" i="2"/>
  <c r="H5" i="2"/>
  <c r="S5" i="2"/>
  <c r="AJ4" i="2"/>
  <c r="AI4" i="2"/>
  <c r="P4" i="2"/>
  <c r="O4" i="2"/>
  <c r="M4" i="2"/>
  <c r="N4" i="2"/>
  <c r="AJ3" i="2"/>
  <c r="AI3" i="2"/>
  <c r="U3" i="2" s="1"/>
  <c r="T3" i="2"/>
  <c r="R3" i="2"/>
  <c r="Q3" i="2"/>
  <c r="N3" i="2"/>
  <c r="M3" i="2"/>
  <c r="L3" i="2"/>
  <c r="K3" i="2"/>
  <c r="J3" i="2"/>
  <c r="I3" i="2"/>
  <c r="H3" i="2"/>
  <c r="S3" i="2"/>
  <c r="U1" i="2"/>
  <c r="U23" i="2" l="1"/>
  <c r="U35" i="2"/>
  <c r="U11" i="2"/>
  <c r="U39" i="2"/>
  <c r="L51" i="2"/>
  <c r="J51" i="2"/>
  <c r="I51" i="2"/>
  <c r="T51" i="2"/>
  <c r="H51" i="2"/>
  <c r="Q51" i="2"/>
  <c r="P51" i="2"/>
  <c r="T55" i="2"/>
  <c r="H55" i="2"/>
  <c r="R55" i="2"/>
  <c r="Q55" i="2"/>
  <c r="P55" i="2"/>
  <c r="M55" i="2"/>
  <c r="L55" i="2"/>
  <c r="R78" i="2"/>
  <c r="Q78" i="2"/>
  <c r="P78" i="2"/>
  <c r="O78" i="2"/>
  <c r="N78" i="2"/>
  <c r="M78" i="2"/>
  <c r="L78" i="2"/>
  <c r="J78" i="2"/>
  <c r="I78" i="2"/>
  <c r="N88" i="2"/>
  <c r="M88" i="2"/>
  <c r="L88" i="2"/>
  <c r="K88" i="2"/>
  <c r="J88" i="2"/>
  <c r="I88" i="2"/>
  <c r="T88" i="2"/>
  <c r="H88" i="2"/>
  <c r="R88" i="2"/>
  <c r="Q88" i="2"/>
  <c r="H102" i="2"/>
  <c r="H108" i="2"/>
  <c r="O3" i="2"/>
  <c r="Q4" i="2"/>
  <c r="I6" i="2"/>
  <c r="K7" i="2"/>
  <c r="M8" i="2"/>
  <c r="O9" i="2"/>
  <c r="U9" i="2" s="1"/>
  <c r="Q10" i="2"/>
  <c r="I12" i="2"/>
  <c r="K13" i="2"/>
  <c r="M14" i="2"/>
  <c r="O15" i="2"/>
  <c r="Q16" i="2"/>
  <c r="I18" i="2"/>
  <c r="K19" i="2"/>
  <c r="M20" i="2"/>
  <c r="O21" i="2"/>
  <c r="Q22" i="2"/>
  <c r="I24" i="2"/>
  <c r="K25" i="2"/>
  <c r="M26" i="2"/>
  <c r="U26" i="2" s="1"/>
  <c r="O27" i="2"/>
  <c r="Q28" i="2"/>
  <c r="I30" i="2"/>
  <c r="K31" i="2"/>
  <c r="M32" i="2"/>
  <c r="O33" i="2"/>
  <c r="Q34" i="2"/>
  <c r="I36" i="2"/>
  <c r="L37" i="2"/>
  <c r="P38" i="2"/>
  <c r="T39" i="2"/>
  <c r="J40" i="2"/>
  <c r="P41" i="2"/>
  <c r="P42" i="2"/>
  <c r="J42" i="2"/>
  <c r="U42" i="2" s="1"/>
  <c r="K43" i="2"/>
  <c r="Q44" i="2"/>
  <c r="K45" i="2"/>
  <c r="Q46" i="2"/>
  <c r="I47" i="2"/>
  <c r="S48" i="2"/>
  <c r="J49" i="2"/>
  <c r="K51" i="2"/>
  <c r="U53" i="2"/>
  <c r="Q54" i="2"/>
  <c r="I55" i="2"/>
  <c r="H78" i="2"/>
  <c r="U82" i="2"/>
  <c r="O88" i="2"/>
  <c r="S102" i="2"/>
  <c r="S108" i="2"/>
  <c r="S24" i="2"/>
  <c r="Q59" i="2"/>
  <c r="P59" i="2"/>
  <c r="N59" i="2"/>
  <c r="M59" i="2"/>
  <c r="L59" i="2"/>
  <c r="K59" i="2"/>
  <c r="I59" i="2"/>
  <c r="T59" i="2"/>
  <c r="H59" i="2"/>
  <c r="I71" i="2"/>
  <c r="H71" i="2"/>
  <c r="P3" i="2"/>
  <c r="R4" i="2"/>
  <c r="J6" i="2"/>
  <c r="L7" i="2"/>
  <c r="N8" i="2"/>
  <c r="N109" i="2" s="1"/>
  <c r="P9" i="2"/>
  <c r="R10" i="2"/>
  <c r="J12" i="2"/>
  <c r="L13" i="2"/>
  <c r="N14" i="2"/>
  <c r="P15" i="2"/>
  <c r="R16" i="2"/>
  <c r="J18" i="2"/>
  <c r="L19" i="2"/>
  <c r="N20" i="2"/>
  <c r="P21" i="2"/>
  <c r="R22" i="2"/>
  <c r="J24" i="2"/>
  <c r="L25" i="2"/>
  <c r="N26" i="2"/>
  <c r="P27" i="2"/>
  <c r="R28" i="2"/>
  <c r="J30" i="2"/>
  <c r="L31" i="2"/>
  <c r="N32" i="2"/>
  <c r="P33" i="2"/>
  <c r="R34" i="2"/>
  <c r="J36" i="2"/>
  <c r="M37" i="2"/>
  <c r="K40" i="2"/>
  <c r="Q41" i="2"/>
  <c r="M43" i="2"/>
  <c r="L45" i="2"/>
  <c r="J47" i="2"/>
  <c r="K49" i="2"/>
  <c r="M51" i="2"/>
  <c r="J55" i="2"/>
  <c r="O59" i="2"/>
  <c r="K78" i="2"/>
  <c r="P88" i="2"/>
  <c r="T36" i="2"/>
  <c r="H6" i="2"/>
  <c r="T6" i="2"/>
  <c r="H12" i="2"/>
  <c r="S10" i="2"/>
  <c r="M13" i="2"/>
  <c r="S16" i="2"/>
  <c r="S22" i="2"/>
  <c r="S28" i="2"/>
  <c r="K30" i="2"/>
  <c r="S34" i="2"/>
  <c r="K36" i="2"/>
  <c r="K47" i="2"/>
  <c r="M49" i="2"/>
  <c r="N51" i="2"/>
  <c r="K55" i="2"/>
  <c r="R59" i="2"/>
  <c r="S78" i="2"/>
  <c r="R84" i="2"/>
  <c r="Q84" i="2"/>
  <c r="P84" i="2"/>
  <c r="O84" i="2"/>
  <c r="N84" i="2"/>
  <c r="M84" i="2"/>
  <c r="L84" i="2"/>
  <c r="J84" i="2"/>
  <c r="I84" i="2"/>
  <c r="S88" i="2"/>
  <c r="U102" i="2"/>
  <c r="R102" i="2"/>
  <c r="Q102" i="2"/>
  <c r="P102" i="2"/>
  <c r="O102" i="2"/>
  <c r="N102" i="2"/>
  <c r="M102" i="2"/>
  <c r="L102" i="2"/>
  <c r="K102" i="2"/>
  <c r="J102" i="2"/>
  <c r="I102" i="2"/>
  <c r="H18" i="2"/>
  <c r="S4" i="2"/>
  <c r="H4" i="2"/>
  <c r="T4" i="2"/>
  <c r="L6" i="2"/>
  <c r="N13" i="2"/>
  <c r="H16" i="2"/>
  <c r="T16" i="2"/>
  <c r="L18" i="2"/>
  <c r="H22" i="2"/>
  <c r="T22" i="2"/>
  <c r="L24" i="2"/>
  <c r="N25" i="2"/>
  <c r="H28" i="2"/>
  <c r="T28" i="2"/>
  <c r="L30" i="2"/>
  <c r="N31" i="2"/>
  <c r="H34" i="2"/>
  <c r="T34" i="2"/>
  <c r="L36" i="2"/>
  <c r="S41" i="2"/>
  <c r="O43" i="2"/>
  <c r="N45" i="2"/>
  <c r="N49" i="2"/>
  <c r="O51" i="2"/>
  <c r="N55" i="2"/>
  <c r="S59" i="2"/>
  <c r="Q65" i="2"/>
  <c r="P65" i="2"/>
  <c r="O65" i="2"/>
  <c r="N65" i="2"/>
  <c r="M65" i="2"/>
  <c r="L65" i="2"/>
  <c r="K65" i="2"/>
  <c r="I65" i="2"/>
  <c r="T65" i="2"/>
  <c r="H65" i="2"/>
  <c r="U74" i="2"/>
  <c r="T78" i="2"/>
  <c r="H84" i="2"/>
  <c r="T18" i="2"/>
  <c r="H24" i="2"/>
  <c r="N47" i="2"/>
  <c r="L47" i="2"/>
  <c r="T47" i="2"/>
  <c r="H47" i="2"/>
  <c r="K6" i="2"/>
  <c r="M7" i="2"/>
  <c r="K12" i="2"/>
  <c r="K18" i="2"/>
  <c r="M19" i="2"/>
  <c r="K24" i="2"/>
  <c r="N43" i="2"/>
  <c r="M45" i="2"/>
  <c r="N7" i="2"/>
  <c r="H10" i="2"/>
  <c r="T10" i="2"/>
  <c r="L12" i="2"/>
  <c r="N19" i="2"/>
  <c r="I4" i="2"/>
  <c r="M6" i="2"/>
  <c r="O7" i="2"/>
  <c r="Q8" i="2"/>
  <c r="I10" i="2"/>
  <c r="M12" i="2"/>
  <c r="O13" i="2"/>
  <c r="Q14" i="2"/>
  <c r="I16" i="2"/>
  <c r="M18" i="2"/>
  <c r="O19" i="2"/>
  <c r="Q20" i="2"/>
  <c r="I22" i="2"/>
  <c r="M24" i="2"/>
  <c r="O25" i="2"/>
  <c r="Q26" i="2"/>
  <c r="I28" i="2"/>
  <c r="M30" i="2"/>
  <c r="O31" i="2"/>
  <c r="Q32" i="2"/>
  <c r="I34" i="2"/>
  <c r="M36" i="2"/>
  <c r="P37" i="2"/>
  <c r="T38" i="2"/>
  <c r="H38" i="2"/>
  <c r="P43" i="2"/>
  <c r="T44" i="2"/>
  <c r="H44" i="2"/>
  <c r="R44" i="2"/>
  <c r="N44" i="2"/>
  <c r="L46" i="2"/>
  <c r="J46" i="2"/>
  <c r="R46" i="2"/>
  <c r="O47" i="2"/>
  <c r="O49" i="2"/>
  <c r="R51" i="2"/>
  <c r="O55" i="2"/>
  <c r="J65" i="2"/>
  <c r="K84" i="2"/>
  <c r="R96" i="2"/>
  <c r="Q96" i="2"/>
  <c r="P96" i="2"/>
  <c r="O96" i="2"/>
  <c r="N96" i="2"/>
  <c r="M96" i="2"/>
  <c r="L96" i="2"/>
  <c r="K96" i="2"/>
  <c r="J96" i="2"/>
  <c r="I96" i="2"/>
  <c r="H30" i="2"/>
  <c r="T30" i="2"/>
  <c r="I49" i="2"/>
  <c r="J4" i="2"/>
  <c r="J16" i="2"/>
  <c r="P19" i="2"/>
  <c r="J28" i="2"/>
  <c r="J34" i="2"/>
  <c r="N41" i="2"/>
  <c r="T41" i="2"/>
  <c r="H41" i="2"/>
  <c r="Q43" i="2"/>
  <c r="R48" i="2"/>
  <c r="P48" i="2"/>
  <c r="O48" i="2"/>
  <c r="N48" i="2"/>
  <c r="J48" i="2"/>
  <c r="S51" i="2"/>
  <c r="P53" i="2"/>
  <c r="N53" i="2"/>
  <c r="M53" i="2"/>
  <c r="L53" i="2"/>
  <c r="I53" i="2"/>
  <c r="T53" i="2"/>
  <c r="H53" i="2"/>
  <c r="S55" i="2"/>
  <c r="N76" i="2"/>
  <c r="M76" i="2"/>
  <c r="L76" i="2"/>
  <c r="K76" i="2"/>
  <c r="J76" i="2"/>
  <c r="I76" i="2"/>
  <c r="T76" i="2"/>
  <c r="H76" i="2"/>
  <c r="R76" i="2"/>
  <c r="Q76" i="2"/>
  <c r="S84" i="2"/>
  <c r="R90" i="2"/>
  <c r="Q90" i="2"/>
  <c r="P90" i="2"/>
  <c r="O90" i="2"/>
  <c r="N90" i="2"/>
  <c r="M90" i="2"/>
  <c r="L90" i="2"/>
  <c r="J90" i="2"/>
  <c r="I90" i="2"/>
  <c r="S18" i="2"/>
  <c r="J45" i="2"/>
  <c r="T45" i="2"/>
  <c r="H45" i="2"/>
  <c r="P45" i="2"/>
  <c r="T49" i="2"/>
  <c r="H49" i="2"/>
  <c r="R49" i="2"/>
  <c r="Q49" i="2"/>
  <c r="P49" i="2"/>
  <c r="L49" i="2"/>
  <c r="U36" i="2"/>
  <c r="N6" i="2"/>
  <c r="P7" i="2"/>
  <c r="N18" i="2"/>
  <c r="P31" i="2"/>
  <c r="Q45" i="2"/>
  <c r="P47" i="2"/>
  <c r="K4" i="2"/>
  <c r="O6" i="2"/>
  <c r="Q7" i="2"/>
  <c r="K10" i="2"/>
  <c r="O12" i="2"/>
  <c r="Q13" i="2"/>
  <c r="K16" i="2"/>
  <c r="O18" i="2"/>
  <c r="Q19" i="2"/>
  <c r="K22" i="2"/>
  <c r="O24" i="2"/>
  <c r="Q25" i="2"/>
  <c r="S26" i="2"/>
  <c r="K28" i="2"/>
  <c r="O30" i="2"/>
  <c r="Q31" i="2"/>
  <c r="S32" i="2"/>
  <c r="K34" i="2"/>
  <c r="O36" i="2"/>
  <c r="I41" i="2"/>
  <c r="S43" i="2"/>
  <c r="R45" i="2"/>
  <c r="Q47" i="2"/>
  <c r="H48" i="2"/>
  <c r="U49" i="2"/>
  <c r="J53" i="2"/>
  <c r="U55" i="2"/>
  <c r="O76" i="2"/>
  <c r="T84" i="2"/>
  <c r="H90" i="2"/>
  <c r="S6" i="2"/>
  <c r="S30" i="2"/>
  <c r="J10" i="2"/>
  <c r="N12" i="2"/>
  <c r="P13" i="2"/>
  <c r="J22" i="2"/>
  <c r="N24" i="2"/>
  <c r="P25" i="2"/>
  <c r="N30" i="2"/>
  <c r="N36" i="2"/>
  <c r="AI110" i="2"/>
  <c r="L4" i="2"/>
  <c r="P6" i="2"/>
  <c r="R7" i="2"/>
  <c r="L10" i="2"/>
  <c r="P12" i="2"/>
  <c r="R13" i="2"/>
  <c r="L16" i="2"/>
  <c r="P18" i="2"/>
  <c r="R19" i="2"/>
  <c r="L22" i="2"/>
  <c r="P24" i="2"/>
  <c r="R25" i="2"/>
  <c r="L28" i="2"/>
  <c r="P30" i="2"/>
  <c r="R31" i="2"/>
  <c r="L34" i="2"/>
  <c r="Q36" i="2"/>
  <c r="T37" i="2"/>
  <c r="J41" i="2"/>
  <c r="S45" i="2"/>
  <c r="R47" i="2"/>
  <c r="I48" i="2"/>
  <c r="K53" i="2"/>
  <c r="R54" i="2"/>
  <c r="P54" i="2"/>
  <c r="O54" i="2"/>
  <c r="N54" i="2"/>
  <c r="K54" i="2"/>
  <c r="J54" i="2"/>
  <c r="P76" i="2"/>
  <c r="U84" i="2"/>
  <c r="K90" i="2"/>
  <c r="S12" i="2"/>
  <c r="T12" i="2"/>
  <c r="H36" i="2"/>
  <c r="I45" i="2"/>
  <c r="Q6" i="2"/>
  <c r="S7" i="2"/>
  <c r="Q12" i="2"/>
  <c r="S13" i="2"/>
  <c r="M16" i="2"/>
  <c r="M22" i="2"/>
  <c r="Q30" i="2"/>
  <c r="R43" i="2"/>
  <c r="L43" i="2"/>
  <c r="U45" i="2"/>
  <c r="S47" i="2"/>
  <c r="K48" i="2"/>
  <c r="R72" i="2"/>
  <c r="Q72" i="2"/>
  <c r="P72" i="2"/>
  <c r="O72" i="2"/>
  <c r="N72" i="2"/>
  <c r="M72" i="2"/>
  <c r="L72" i="2"/>
  <c r="J72" i="2"/>
  <c r="I72" i="2"/>
  <c r="N82" i="2"/>
  <c r="M82" i="2"/>
  <c r="L82" i="2"/>
  <c r="K82" i="2"/>
  <c r="J82" i="2"/>
  <c r="I82" i="2"/>
  <c r="T82" i="2"/>
  <c r="H82" i="2"/>
  <c r="R82" i="2"/>
  <c r="Q82" i="2"/>
  <c r="R108" i="2"/>
  <c r="Q108" i="2"/>
  <c r="P108" i="2"/>
  <c r="O108" i="2"/>
  <c r="N108" i="2"/>
  <c r="M108" i="2"/>
  <c r="L108" i="2"/>
  <c r="K108" i="2"/>
  <c r="J108" i="2"/>
  <c r="I108" i="2"/>
  <c r="T24" i="2"/>
  <c r="M10" i="2"/>
  <c r="Q18" i="2"/>
  <c r="S19" i="2"/>
  <c r="Q24" i="2"/>
  <c r="S25" i="2"/>
  <c r="M28" i="2"/>
  <c r="S31" i="2"/>
  <c r="M34" i="2"/>
  <c r="R36" i="2"/>
  <c r="K41" i="2"/>
  <c r="H7" i="2"/>
  <c r="H13" i="2"/>
  <c r="H19" i="2"/>
  <c r="H25" i="2"/>
  <c r="H31" i="2"/>
  <c r="S36" i="2"/>
  <c r="I37" i="2"/>
  <c r="M38" i="2"/>
  <c r="L40" i="2"/>
  <c r="R40" i="2"/>
  <c r="L41" i="2"/>
  <c r="H43" i="2"/>
  <c r="L48" i="2"/>
  <c r="Q53" i="2"/>
  <c r="I54" i="2"/>
  <c r="H72" i="2"/>
  <c r="U76" i="2"/>
  <c r="O82" i="2"/>
  <c r="U86" i="2"/>
  <c r="T90" i="2"/>
  <c r="R52" i="2"/>
  <c r="N56" i="2"/>
  <c r="P57" i="2"/>
  <c r="R58" i="2"/>
  <c r="J60" i="2"/>
  <c r="L61" i="2"/>
  <c r="N62" i="2"/>
  <c r="P63" i="2"/>
  <c r="J66" i="2"/>
  <c r="L67" i="2"/>
  <c r="N68" i="2"/>
  <c r="P69" i="2"/>
  <c r="R70" i="2"/>
  <c r="K73" i="2"/>
  <c r="S77" i="2"/>
  <c r="K79" i="2"/>
  <c r="S83" i="2"/>
  <c r="K85" i="2"/>
  <c r="S89" i="2"/>
  <c r="K91" i="2"/>
  <c r="Q94" i="2"/>
  <c r="S95" i="2"/>
  <c r="K97" i="2"/>
  <c r="S101" i="2"/>
  <c r="K103" i="2"/>
  <c r="S107" i="2"/>
  <c r="S52" i="2"/>
  <c r="Q57" i="2"/>
  <c r="S58" i="2"/>
  <c r="K60" i="2"/>
  <c r="M61" i="2"/>
  <c r="Q63" i="2"/>
  <c r="K66" i="2"/>
  <c r="M67" i="2"/>
  <c r="Q69" i="2"/>
  <c r="S70" i="2"/>
  <c r="R94" i="2"/>
  <c r="L97" i="2"/>
  <c r="R100" i="2"/>
  <c r="H101" i="2"/>
  <c r="T101" i="2"/>
  <c r="L103" i="2"/>
  <c r="R106" i="2"/>
  <c r="H107" i="2"/>
  <c r="T107" i="2"/>
  <c r="S94" i="2"/>
  <c r="I95" i="2"/>
  <c r="U95" i="2" s="1"/>
  <c r="M97" i="2"/>
  <c r="Q99" i="2"/>
  <c r="S100" i="2"/>
  <c r="I101" i="2"/>
  <c r="M103" i="2"/>
  <c r="Q105" i="2"/>
  <c r="S106" i="2"/>
  <c r="I107" i="2"/>
  <c r="S57" i="2"/>
  <c r="M60" i="2"/>
  <c r="O61" i="2"/>
  <c r="S63" i="2"/>
  <c r="M66" i="2"/>
  <c r="O67" i="2"/>
  <c r="S69" i="2"/>
  <c r="H94" i="2"/>
  <c r="T94" i="2"/>
  <c r="N97" i="2"/>
  <c r="R99" i="2"/>
  <c r="H100" i="2"/>
  <c r="T100" i="2"/>
  <c r="J101" i="2"/>
  <c r="N103" i="2"/>
  <c r="P104" i="2"/>
  <c r="R105" i="2"/>
  <c r="H106" i="2"/>
  <c r="U106" i="2" s="1"/>
  <c r="T106" i="2"/>
  <c r="J107" i="2"/>
  <c r="J52" i="2"/>
  <c r="R56" i="2"/>
  <c r="H57" i="2"/>
  <c r="T57" i="2"/>
  <c r="J58" i="2"/>
  <c r="N60" i="2"/>
  <c r="P61" i="2"/>
  <c r="R62" i="2"/>
  <c r="H63" i="2"/>
  <c r="U63" i="2" s="1"/>
  <c r="T63" i="2"/>
  <c r="T109" i="2" s="1"/>
  <c r="N66" i="2"/>
  <c r="P67" i="2"/>
  <c r="R68" i="2"/>
  <c r="H69" i="2"/>
  <c r="T69" i="2"/>
  <c r="J70" i="2"/>
  <c r="O73" i="2"/>
  <c r="S75" i="2"/>
  <c r="K77" i="2"/>
  <c r="O79" i="2"/>
  <c r="S81" i="2"/>
  <c r="U81" i="2" s="1"/>
  <c r="K83" i="2"/>
  <c r="U83" i="2" s="1"/>
  <c r="O85" i="2"/>
  <c r="S87" i="2"/>
  <c r="U87" i="2" s="1"/>
  <c r="K89" i="2"/>
  <c r="O91" i="2"/>
  <c r="S93" i="2"/>
  <c r="U93" i="2" s="1"/>
  <c r="I94" i="2"/>
  <c r="K95" i="2"/>
  <c r="O97" i="2"/>
  <c r="Q98" i="2"/>
  <c r="S99" i="2"/>
  <c r="I100" i="2"/>
  <c r="K101" i="2"/>
  <c r="O103" i="2"/>
  <c r="Q104" i="2"/>
  <c r="S105" i="2"/>
  <c r="I106" i="2"/>
  <c r="K107" i="2"/>
  <c r="K52" i="2"/>
  <c r="S56" i="2"/>
  <c r="I57" i="2"/>
  <c r="K58" i="2"/>
  <c r="O60" i="2"/>
  <c r="Q61" i="2"/>
  <c r="S62" i="2"/>
  <c r="I63" i="2"/>
  <c r="O66" i="2"/>
  <c r="Q67" i="2"/>
  <c r="S68" i="2"/>
  <c r="I69" i="2"/>
  <c r="K70" i="2"/>
  <c r="P91" i="2"/>
  <c r="J94" i="2"/>
  <c r="P97" i="2"/>
  <c r="P103" i="2"/>
  <c r="R104" i="2"/>
  <c r="L52" i="2"/>
  <c r="H56" i="2"/>
  <c r="T56" i="2"/>
  <c r="J57" i="2"/>
  <c r="L58" i="2"/>
  <c r="P60" i="2"/>
  <c r="R61" i="2"/>
  <c r="H62" i="2"/>
  <c r="T62" i="2"/>
  <c r="J63" i="2"/>
  <c r="P66" i="2"/>
  <c r="R67" i="2"/>
  <c r="H68" i="2"/>
  <c r="T68" i="2"/>
  <c r="J69" i="2"/>
  <c r="L70" i="2"/>
  <c r="Q73" i="2"/>
  <c r="Q79" i="2"/>
  <c r="Q85" i="2"/>
  <c r="Q91" i="2"/>
  <c r="K94" i="2"/>
  <c r="Q97" i="2"/>
  <c r="Q103" i="2"/>
  <c r="M107" i="2"/>
  <c r="S61" i="2"/>
  <c r="S67" i="2"/>
  <c r="L94" i="2"/>
  <c r="R103" i="2"/>
  <c r="R60" i="2"/>
  <c r="H61" i="2"/>
  <c r="T61" i="2"/>
  <c r="R66" i="2"/>
  <c r="H67" i="2"/>
  <c r="T67" i="2"/>
  <c r="M94" i="2"/>
  <c r="S103" i="2"/>
  <c r="H103" i="2"/>
  <c r="U103" i="2" s="1"/>
  <c r="K110" i="2" l="1"/>
  <c r="U97" i="2"/>
  <c r="U24" i="2"/>
  <c r="U34" i="2"/>
  <c r="U46" i="2"/>
  <c r="Q110" i="2"/>
  <c r="L110" i="2"/>
  <c r="T110" i="2"/>
  <c r="U19" i="2"/>
  <c r="J110" i="2"/>
  <c r="U96" i="2"/>
  <c r="I109" i="2"/>
  <c r="U79" i="2"/>
  <c r="U33" i="2"/>
  <c r="Q109" i="2"/>
  <c r="U54" i="2"/>
  <c r="U105" i="2"/>
  <c r="H109" i="2"/>
  <c r="S110" i="2"/>
  <c r="U89" i="2"/>
  <c r="M109" i="2"/>
  <c r="L109" i="2"/>
  <c r="U70" i="2"/>
  <c r="R109" i="2"/>
  <c r="I110" i="2"/>
  <c r="M110" i="2"/>
  <c r="S109" i="2"/>
  <c r="U14" i="2"/>
  <c r="U88" i="2"/>
  <c r="N110" i="2"/>
  <c r="U4" i="2"/>
  <c r="U51" i="2"/>
  <c r="U48" i="2"/>
  <c r="U28" i="2"/>
  <c r="P110" i="2"/>
  <c r="P109" i="2"/>
  <c r="U72" i="2"/>
  <c r="R110" i="2"/>
  <c r="U66" i="2"/>
  <c r="U100" i="2"/>
  <c r="U25" i="2"/>
  <c r="H110" i="2"/>
  <c r="U59" i="2"/>
  <c r="U61" i="2"/>
  <c r="U69" i="2"/>
  <c r="J109" i="2"/>
  <c r="U47" i="2"/>
  <c r="O110" i="2"/>
  <c r="O109" i="2"/>
  <c r="U67" i="2"/>
  <c r="U57" i="2"/>
  <c r="U18" i="2"/>
  <c r="U101" i="2"/>
  <c r="U7" i="2"/>
  <c r="K109" i="2"/>
  <c r="U108" i="2"/>
  <c r="U43" i="2"/>
  <c r="U78" i="2"/>
  <c r="U16" i="2"/>
  <c r="U110" i="2" l="1"/>
  <c r="U109" i="2"/>
</calcChain>
</file>

<file path=xl/sharedStrings.xml><?xml version="1.0" encoding="utf-8"?>
<sst xmlns="http://schemas.openxmlformats.org/spreadsheetml/2006/main" count="810" uniqueCount="221">
  <si>
    <t>DENTAL</t>
  </si>
  <si>
    <t>VISION</t>
  </si>
  <si>
    <t>BEH HLTH</t>
  </si>
  <si>
    <t>PODIATRY</t>
  </si>
  <si>
    <t>NEPHROLOGY</t>
  </si>
  <si>
    <t>PHARMACY</t>
  </si>
  <si>
    <t>INFEC DISEASE</t>
  </si>
  <si>
    <t>PEDIATRIC MED</t>
  </si>
  <si>
    <t>ADULT MED</t>
  </si>
  <si>
    <t>ULTRASOUND</t>
  </si>
  <si>
    <t>URGENT CARE</t>
  </si>
  <si>
    <t>LAB</t>
  </si>
  <si>
    <t>WOMENS</t>
  </si>
  <si>
    <t>CARROLLTON</t>
  </si>
  <si>
    <t>NEW ORLEANS EAST</t>
  </si>
  <si>
    <t>BYWATER/ST CECILIA</t>
  </si>
  <si>
    <t>METAIRIE</t>
  </si>
  <si>
    <t>GENTILLY</t>
  </si>
  <si>
    <t>PRYTANIA</t>
  </si>
  <si>
    <t>LAKESIDE</t>
  </si>
  <si>
    <t>KENNER</t>
  </si>
  <si>
    <t>HIGGINS</t>
  </si>
  <si>
    <t>GRETNA</t>
  </si>
  <si>
    <t>ALGIERS</t>
  </si>
  <si>
    <t>X</t>
  </si>
  <si>
    <t>PRENATAL</t>
  </si>
  <si>
    <t>MD ENROLL</t>
  </si>
  <si>
    <t>MC ENROLL</t>
  </si>
  <si>
    <t xml:space="preserve">  NEW PRYTANIA, OC HALEY - 12/23</t>
  </si>
  <si>
    <t xml:space="preserve">   NEW GRETNA, HARVEY - 2/23</t>
  </si>
  <si>
    <t xml:space="preserve">   NEW ALGIERS, GEN DEGAUL - 3/24</t>
  </si>
  <si>
    <t>DX / IMAGING</t>
  </si>
  <si>
    <t>ABSOLUTE CARE</t>
  </si>
  <si>
    <t>DEPAUL - SERVICE DELIVERY GRID</t>
  </si>
  <si>
    <t>BUSINESS DEVELOPMENT QUESTIONS:</t>
  </si>
  <si>
    <t>QUESTION:  do we want to grow patient volume in the new facilities before we add expense of Rx</t>
  </si>
  <si>
    <t>Provider</t>
  </si>
  <si>
    <t>Categories</t>
  </si>
  <si>
    <t>Site</t>
  </si>
  <si>
    <t>visits per day per FTE</t>
  </si>
  <si>
    <t>Visits per Month (source)</t>
  </si>
  <si>
    <t>Row Labels</t>
  </si>
  <si>
    <t>Provider Category</t>
  </si>
  <si>
    <t>Provider Type</t>
  </si>
  <si>
    <t>Job Classification</t>
  </si>
  <si>
    <t>Adult/Ped</t>
  </si>
  <si>
    <t>FTE</t>
  </si>
  <si>
    <t>January   1, 2022</t>
  </si>
  <si>
    <t>February  1, 2022</t>
  </si>
  <si>
    <t>March     1, 2022</t>
  </si>
  <si>
    <t>April     1, 2022</t>
  </si>
  <si>
    <t>May       1, 2022</t>
  </si>
  <si>
    <t>June      1, 2022</t>
  </si>
  <si>
    <t>July      1, 2022</t>
  </si>
  <si>
    <t>August    1, 2022</t>
  </si>
  <si>
    <t>September 1, 2022</t>
  </si>
  <si>
    <t>October   1, 2022</t>
  </si>
  <si>
    <t>November  1, 2022</t>
  </si>
  <si>
    <t>December  1, 2022</t>
  </si>
  <si>
    <t>January   1, 2023</t>
  </si>
  <si>
    <t>Ave Day/FTE Year</t>
  </si>
  <si>
    <t>Total/year</t>
  </si>
  <si>
    <t>Ave/Year</t>
  </si>
  <si>
    <t xml:space="preserve">Alexander, Shelia </t>
  </si>
  <si>
    <t xml:space="preserve">ALGERE COBB, BRONSYN </t>
  </si>
  <si>
    <t xml:space="preserve">Allen-Taylor, Nicarra </t>
  </si>
  <si>
    <t>ALLEYN, JAIME JOSE</t>
  </si>
  <si>
    <t xml:space="preserve">ANTHONY, ALANA </t>
  </si>
  <si>
    <t>BARCONEY, STACIE A</t>
  </si>
  <si>
    <t>BEVROTTE, LOUIS H</t>
  </si>
  <si>
    <t xml:space="preserve">BLACK, ELIZABETH </t>
  </si>
  <si>
    <t xml:space="preserve">BOUCHETTE, DANIEL </t>
  </si>
  <si>
    <t xml:space="preserve">BOUIE, MELANIE </t>
  </si>
  <si>
    <t xml:space="preserve">BURKES, NIKONYA </t>
  </si>
  <si>
    <t xml:space="preserve">CAFFERY, MICHAEL </t>
  </si>
  <si>
    <t>CASSINE, CHASE E</t>
  </si>
  <si>
    <t>CENTANNI, EVABLANCHE BURAS</t>
  </si>
  <si>
    <t xml:space="preserve">Chapman, Shawanda </t>
  </si>
  <si>
    <t xml:space="preserve">CHAVA, KIRAN </t>
  </si>
  <si>
    <t xml:space="preserve">CHU, JESSICA </t>
  </si>
  <si>
    <t xml:space="preserve">Clay, Jakia </t>
  </si>
  <si>
    <t xml:space="preserve">Clay,Jakia,  </t>
  </si>
  <si>
    <t xml:space="preserve">CLAYTON, ASHLEY </t>
  </si>
  <si>
    <t>COLLINS, LYNETTE ABERLE</t>
  </si>
  <si>
    <t xml:space="preserve">DALCORSO, MARK </t>
  </si>
  <si>
    <t>DARENSBOURG, SARA PATRICIA</t>
  </si>
  <si>
    <t xml:space="preserve">DAVIS, CINNAMON </t>
  </si>
  <si>
    <t xml:space="preserve">DAVIS-WILSON, NATISHA </t>
  </si>
  <si>
    <t>DEMAS, REGINA D</t>
  </si>
  <si>
    <t>DUBINSKY, JOANNA LORRAINE</t>
  </si>
  <si>
    <t>EASTERING, SHEKINAH</t>
  </si>
  <si>
    <t>Easterling, Shekinah</t>
  </si>
  <si>
    <t>Edwards, Joy</t>
  </si>
  <si>
    <t>EISWIRTH, EMILY ANNE</t>
  </si>
  <si>
    <t>FITZPATRICK, SYDNEY</t>
  </si>
  <si>
    <t>FRANOVICH, KELLY</t>
  </si>
  <si>
    <t>FREEHILL, NICOLE</t>
  </si>
  <si>
    <t>GARZON, ANGELA</t>
  </si>
  <si>
    <t>Gibson-Bazile, Donya</t>
  </si>
  <si>
    <t>GOURI, THATTIL PAVUNNY</t>
  </si>
  <si>
    <t>GREENE, STACY</t>
  </si>
  <si>
    <t>HANSEN, MICHAEL H</t>
  </si>
  <si>
    <t>HEBERT, ASHLEY</t>
  </si>
  <si>
    <t>HEBERT, COREY</t>
  </si>
  <si>
    <t>Higgins, Martinque</t>
  </si>
  <si>
    <t>HOLMES, ALFONSO</t>
  </si>
  <si>
    <t>HOUSER, MARCELLA</t>
  </si>
  <si>
    <t>HOWARD, KRYSTAL</t>
  </si>
  <si>
    <t>IRIZARRY, TIMOTHY NEAL</t>
  </si>
  <si>
    <t>JOHNSON, APRIL MARIE</t>
  </si>
  <si>
    <t>JOHNSON, WHITNEY</t>
  </si>
  <si>
    <t>JONES, MONIQUE MCCONDUIT</t>
  </si>
  <si>
    <t>JOSEPH-BRECKENRIDGE, DIONE MARIE</t>
  </si>
  <si>
    <t>KACMARCIK, MIA</t>
  </si>
  <si>
    <t>Kaiser, Dawn Karena</t>
  </si>
  <si>
    <t>King, Troynika</t>
  </si>
  <si>
    <t>LaFrance, Toni</t>
  </si>
  <si>
    <t>LAGARDE-MAY, MICHELE T</t>
  </si>
  <si>
    <t>LEE, ANDREA</t>
  </si>
  <si>
    <t>LEFEVRE, SUZANNE ELAINE</t>
  </si>
  <si>
    <t>LEMIEUX, DOMONIQUE LEWIS</t>
  </si>
  <si>
    <t>MALDONADO, ANNA</t>
  </si>
  <si>
    <t>MARSHALL, SABRINE</t>
  </si>
  <si>
    <t>MASCARENHAS, VIMALA</t>
  </si>
  <si>
    <t>Maurice, Mariah</t>
  </si>
  <si>
    <t>McKinney, Georick</t>
  </si>
  <si>
    <t>MEDLEY, BRENDA DONATTO</t>
  </si>
  <si>
    <t>MEILLEUR LABEAUD, KELLY</t>
  </si>
  <si>
    <t>Mejia, Idania</t>
  </si>
  <si>
    <t>MICHALEWICZ, LESZEK</t>
  </si>
  <si>
    <t>MORNAY, YOLONDA R</t>
  </si>
  <si>
    <t>Mosely, Tysheka</t>
  </si>
  <si>
    <t>NAVAS, AMY</t>
  </si>
  <si>
    <t>Ocampo, Olga</t>
  </si>
  <si>
    <t>OCONNOR, VICTORIA</t>
  </si>
  <si>
    <t>Pasley, Patrice</t>
  </si>
  <si>
    <t>Pemberton, Ciara</t>
  </si>
  <si>
    <t>PEREZ, BARAKA WHITTINGTON</t>
  </si>
  <si>
    <t>POST, ROBERT MICHAEL</t>
  </si>
  <si>
    <t>PREYAN, CHANEL R</t>
  </si>
  <si>
    <t>Pumphrey, Kathleen</t>
  </si>
  <si>
    <t>QUINTAL, LORI</t>
  </si>
  <si>
    <t>ROBERTSON, TOBIAS</t>
  </si>
  <si>
    <t>ROBINSON, SANDRA L</t>
  </si>
  <si>
    <t>RYAN YOCKEY, SARAH KELLY</t>
  </si>
  <si>
    <t>SANDERS, SHANNON</t>
  </si>
  <si>
    <t>SANTOS, ALBERTO B</t>
  </si>
  <si>
    <t>SAYDE, GEORGE E</t>
  </si>
  <si>
    <t>SIBRACK, JEFFREY D</t>
  </si>
  <si>
    <t>SINCLAIR, DIANE M</t>
  </si>
  <si>
    <t>Smith, Sammi</t>
  </si>
  <si>
    <t>STOKES, SUE ANN</t>
  </si>
  <si>
    <t>TANNER, LANASHA CONIECE</t>
  </si>
  <si>
    <t>TAYLOR, WILLIAM BARTON</t>
  </si>
  <si>
    <t>TENNYSON, MARGARET GUTHRIE</t>
  </si>
  <si>
    <t>THERIAULT, TANYA</t>
  </si>
  <si>
    <t>THOMAS, KRISTEN MARIE</t>
  </si>
  <si>
    <t>THOMAS, SOPHIA</t>
  </si>
  <si>
    <t>TRUFANT, CIERA</t>
  </si>
  <si>
    <t>TURNER, DONTRELL</t>
  </si>
  <si>
    <t>URBIZO, CAROLINA</t>
  </si>
  <si>
    <t>VILLANUEVA, ANNA LYNN</t>
  </si>
  <si>
    <t>WASHINGTON, CHANTELL</t>
  </si>
  <si>
    <t>WATTS, JANE M</t>
  </si>
  <si>
    <t>WHITE, MELANNIE D</t>
  </si>
  <si>
    <t>WILLIAMS, CASEY</t>
  </si>
  <si>
    <t>WILLIAMS, HOMER</t>
  </si>
  <si>
    <t>WINFIELD JR, FELTON L</t>
  </si>
  <si>
    <t>ZORK, FREYA</t>
  </si>
  <si>
    <t>Grand Total</t>
  </si>
  <si>
    <t>Average</t>
  </si>
  <si>
    <t>Navigator</t>
  </si>
  <si>
    <t>Case Manager</t>
  </si>
  <si>
    <t>Both</t>
  </si>
  <si>
    <t>Medical</t>
  </si>
  <si>
    <t>NP</t>
  </si>
  <si>
    <t>NP/PA</t>
  </si>
  <si>
    <t>Adult</t>
  </si>
  <si>
    <t>Carrollton</t>
  </si>
  <si>
    <t>Specialty</t>
  </si>
  <si>
    <t>MD</t>
  </si>
  <si>
    <t>PRN</t>
  </si>
  <si>
    <t>Kenner</t>
  </si>
  <si>
    <t>Counselor</t>
  </si>
  <si>
    <t>LCSW</t>
  </si>
  <si>
    <t>McDonogh 35 High School</t>
  </si>
  <si>
    <t>Pediatric</t>
  </si>
  <si>
    <t>NO East</t>
  </si>
  <si>
    <t>St. Cecilia</t>
  </si>
  <si>
    <t>Gentilly</t>
  </si>
  <si>
    <t>LPC</t>
  </si>
  <si>
    <t>Edna Karr High School</t>
  </si>
  <si>
    <t>Higgins</t>
  </si>
  <si>
    <t>PA</t>
  </si>
  <si>
    <t>CSW</t>
  </si>
  <si>
    <t>Lakeside</t>
  </si>
  <si>
    <t xml:space="preserve">Homer Plessy Treme </t>
  </si>
  <si>
    <t>Meitarie</t>
  </si>
  <si>
    <t>Medical BH</t>
  </si>
  <si>
    <t>LPC-S</t>
  </si>
  <si>
    <t xml:space="preserve">St. Therese </t>
  </si>
  <si>
    <t>L. B. Landry High School</t>
  </si>
  <si>
    <t>PLPC</t>
  </si>
  <si>
    <t>St. Mary's Academy</t>
  </si>
  <si>
    <t>Gretna</t>
  </si>
  <si>
    <t>School Clinician/Behavioral Specialist</t>
  </si>
  <si>
    <t>Terminated</t>
  </si>
  <si>
    <t>Algiers</t>
  </si>
  <si>
    <t>MP</t>
  </si>
  <si>
    <t>PSY</t>
  </si>
  <si>
    <t>Prytania</t>
  </si>
  <si>
    <t>St. Augustine High School</t>
  </si>
  <si>
    <t xml:space="preserve">Our Lady of Perpetual Help </t>
  </si>
  <si>
    <t>Alice Harte and Hariett Tubman Blue School</t>
  </si>
  <si>
    <t>Pierre Capdau</t>
  </si>
  <si>
    <t xml:space="preserve">St. Stephen </t>
  </si>
  <si>
    <t>Telehealth</t>
  </si>
  <si>
    <t>Midwife</t>
  </si>
  <si>
    <t xml:space="preserve">St. Leo the Great </t>
  </si>
  <si>
    <t xml:space="preserve">St. Joan of Arc </t>
  </si>
  <si>
    <t>Podiatry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</si>
</sst>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/>
    <xf numFmtId="0" fontId="0" fillId="0" borderId="6" xfId="0" applyBorder="1" applyAlignment="1">
      <alignment horizontal="center"/>
    </xf>
    <xf numFmtId="0" fontId="2" fillId="3" borderId="5" xfId="0" applyFont="1" applyFill="1" applyBorder="1"/>
    <xf numFmtId="0" fontId="0" fillId="3" borderId="6" xfId="0" applyFill="1" applyBorder="1" applyAlignment="1">
      <alignment horizontal="center"/>
    </xf>
    <xf numFmtId="0" fontId="2" fillId="0" borderId="5" xfId="0" applyFont="1" applyFill="1" applyBorder="1"/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164" fontId="0" fillId="7" borderId="10" xfId="0" applyNumberFormat="1" applyFill="1" applyBorder="1"/>
    <xf numFmtId="164" fontId="0" fillId="7" borderId="0" xfId="0" applyNumberFormat="1" applyFill="1"/>
    <xf numFmtId="0" fontId="5" fillId="7" borderId="0" xfId="0" applyFon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0" fontId="6" fillId="8" borderId="10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0" fillId="8" borderId="0" xfId="0" applyFill="1"/>
    <xf numFmtId="0" fontId="4" fillId="9" borderId="12" xfId="0" applyFont="1" applyFill="1" applyBorder="1"/>
    <xf numFmtId="0" fontId="4" fillId="9" borderId="13" xfId="0" applyFont="1" applyFill="1" applyBorder="1"/>
    <xf numFmtId="0" fontId="4" fillId="9" borderId="14" xfId="0" applyFont="1" applyFill="1" applyBorder="1" applyAlignment="1">
      <alignment horizontal="left"/>
    </xf>
    <xf numFmtId="0" fontId="4" fillId="9" borderId="0" xfId="0" applyFont="1" applyFill="1" applyBorder="1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2" fontId="0" fillId="0" borderId="10" xfId="0" applyNumberFormat="1" applyBorder="1"/>
    <xf numFmtId="2" fontId="0" fillId="0" borderId="0" xfId="0" applyNumberFormat="1"/>
    <xf numFmtId="0" fontId="0" fillId="0" borderId="10" xfId="0" applyNumberFormat="1" applyBorder="1"/>
    <xf numFmtId="0" fontId="0" fillId="0" borderId="0" xfId="0" applyNumberFormat="1"/>
    <xf numFmtId="0" fontId="4" fillId="9" borderId="0" xfId="0" applyFont="1" applyFill="1" applyBorder="1" applyAlignment="1">
      <alignment horizontal="left"/>
    </xf>
    <xf numFmtId="2" fontId="4" fillId="10" borderId="10" xfId="0" applyNumberFormat="1" applyFont="1" applyFill="1" applyBorder="1"/>
    <xf numFmtId="2" fontId="4" fillId="10" borderId="0" xfId="0" applyNumberFormat="1" applyFont="1" applyFill="1"/>
    <xf numFmtId="0" fontId="4" fillId="9" borderId="15" xfId="0" applyNumberFormat="1" applyFont="1" applyFill="1" applyBorder="1"/>
    <xf numFmtId="0" fontId="4" fillId="9" borderId="16" xfId="0" applyNumberFormat="1" applyFont="1" applyFill="1" applyBorder="1"/>
    <xf numFmtId="0" fontId="4" fillId="11" borderId="0" xfId="0" applyFont="1" applyFill="1" applyBorder="1" applyAlignment="1">
      <alignment horizontal="left"/>
    </xf>
    <xf numFmtId="2" fontId="4" fillId="11" borderId="10" xfId="0" applyNumberFormat="1" applyFont="1" applyFill="1" applyBorder="1"/>
    <xf numFmtId="2" fontId="4" fillId="11" borderId="0" xfId="0" applyNumberFormat="1" applyFont="1" applyFill="1"/>
    <xf numFmtId="2" fontId="0" fillId="11" borderId="10" xfId="0" applyNumberFormat="1" applyFill="1" applyBorder="1"/>
    <xf numFmtId="2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rodsky/Documents/data/FTE%20and%20daily%20data/Jan2022-Jan2023-eCWExport-VISITS_PATI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ider categories"/>
      <sheetName val="Provider FTE Visits"/>
      <sheetName val="Provider FTE Visits Cat Sites"/>
      <sheetName val="Jan2022-Jan2023-eCWExport-VISIT"/>
      <sheetName val="Sheet1"/>
      <sheetName val="Site Charts"/>
      <sheetName val="Metric guide"/>
      <sheetName val="CapLink Examples"/>
      <sheetName val="Provider Satisfaction"/>
      <sheetName val="pivot monthly"/>
      <sheetName val="data"/>
    </sheetNames>
    <sheetDataSet>
      <sheetData sheetId="0"/>
      <sheetData sheetId="1"/>
      <sheetData sheetId="2">
        <row r="50"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</row>
        <row r="64">
          <cell r="H64" t="e">
            <v>#N/A</v>
          </cell>
          <cell r="I64" t="e">
            <v>#N/A</v>
          </cell>
          <cell r="J64" t="e">
            <v>#N/A</v>
          </cell>
          <cell r="K64" t="e">
            <v>#N/A</v>
          </cell>
          <cell r="L64" t="e">
            <v>#N/A</v>
          </cell>
          <cell r="M64" t="e">
            <v>#N/A</v>
          </cell>
          <cell r="N64" t="e">
            <v>#N/A</v>
          </cell>
          <cell r="O64" t="e">
            <v>#N/A</v>
          </cell>
          <cell r="P64" t="e">
            <v>#N/A</v>
          </cell>
          <cell r="Q64" t="e">
            <v>#N/A</v>
          </cell>
          <cell r="R64" t="e">
            <v>#N/A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8" zoomScaleNormal="78" workbookViewId="0">
      <selection activeCell="A22" sqref="A22"/>
    </sheetView>
  </sheetViews>
  <sheetFormatPr defaultRowHeight="15" x14ac:dyDescent="0.25"/>
  <cols>
    <col min="1" max="1" width="32.5703125" customWidth="1"/>
    <col min="2" max="16" width="14.85546875" customWidth="1"/>
    <col min="17" max="18" width="14.85546875" style="2" customWidth="1"/>
  </cols>
  <sheetData>
    <row r="1" spans="1:18" ht="23.25" x14ac:dyDescent="0.35">
      <c r="A1" s="1" t="s">
        <v>33</v>
      </c>
    </row>
    <row r="2" spans="1:18" ht="15.75" thickBot="1" x14ac:dyDescent="0.3"/>
    <row r="3" spans="1:18" x14ac:dyDescent="0.25">
      <c r="A3" s="5"/>
      <c r="B3" s="6" t="s">
        <v>8</v>
      </c>
      <c r="C3" s="6" t="s">
        <v>7</v>
      </c>
      <c r="D3" s="6" t="s">
        <v>12</v>
      </c>
      <c r="E3" s="6" t="s">
        <v>25</v>
      </c>
      <c r="F3" s="6" t="s">
        <v>0</v>
      </c>
      <c r="G3" s="6" t="s">
        <v>1</v>
      </c>
      <c r="H3" s="6" t="s">
        <v>5</v>
      </c>
      <c r="I3" s="6" t="s">
        <v>2</v>
      </c>
      <c r="J3" s="6" t="s">
        <v>6</v>
      </c>
      <c r="K3" s="6" t="s">
        <v>3</v>
      </c>
      <c r="L3" s="6" t="s">
        <v>4</v>
      </c>
      <c r="M3" s="6" t="s">
        <v>9</v>
      </c>
      <c r="N3" s="6" t="s">
        <v>10</v>
      </c>
      <c r="O3" s="6" t="s">
        <v>31</v>
      </c>
      <c r="P3" s="6" t="s">
        <v>11</v>
      </c>
      <c r="Q3" s="6" t="s">
        <v>26</v>
      </c>
      <c r="R3" s="7" t="s">
        <v>27</v>
      </c>
    </row>
    <row r="4" spans="1:18" x14ac:dyDescent="0.25">
      <c r="A4" s="8" t="s">
        <v>13</v>
      </c>
      <c r="B4" s="3" t="s">
        <v>24</v>
      </c>
      <c r="C4" s="3" t="s">
        <v>24</v>
      </c>
      <c r="D4" s="3" t="s">
        <v>24</v>
      </c>
      <c r="E4" s="3" t="s">
        <v>24</v>
      </c>
      <c r="F4" s="3" t="s">
        <v>24</v>
      </c>
      <c r="G4" s="3" t="s">
        <v>24</v>
      </c>
      <c r="H4" s="3" t="s">
        <v>24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24</v>
      </c>
      <c r="N4" s="3"/>
      <c r="O4" s="3"/>
      <c r="P4" s="3" t="s">
        <v>24</v>
      </c>
      <c r="Q4" s="3" t="s">
        <v>24</v>
      </c>
      <c r="R4" s="9" t="s">
        <v>24</v>
      </c>
    </row>
    <row r="5" spans="1:18" x14ac:dyDescent="0.25">
      <c r="A5" s="10" t="s">
        <v>14</v>
      </c>
      <c r="B5" s="4" t="s">
        <v>24</v>
      </c>
      <c r="C5" s="4" t="s">
        <v>24</v>
      </c>
      <c r="D5" s="4" t="s">
        <v>24</v>
      </c>
      <c r="E5" s="4" t="s">
        <v>24</v>
      </c>
      <c r="F5" s="4"/>
      <c r="G5" s="4"/>
      <c r="H5" s="4" t="s">
        <v>24</v>
      </c>
      <c r="I5" s="4" t="s">
        <v>24</v>
      </c>
      <c r="J5" s="4" t="s">
        <v>24</v>
      </c>
      <c r="K5" s="4" t="s">
        <v>24</v>
      </c>
      <c r="L5" s="4"/>
      <c r="M5" s="4" t="s">
        <v>24</v>
      </c>
      <c r="N5" s="4"/>
      <c r="O5" s="4"/>
      <c r="P5" s="4" t="s">
        <v>24</v>
      </c>
      <c r="Q5" s="4" t="s">
        <v>24</v>
      </c>
      <c r="R5" s="11" t="s">
        <v>24</v>
      </c>
    </row>
    <row r="6" spans="1:18" x14ac:dyDescent="0.25">
      <c r="A6" s="8" t="s">
        <v>15</v>
      </c>
      <c r="B6" s="3" t="s">
        <v>24</v>
      </c>
      <c r="C6" s="3"/>
      <c r="D6" s="3"/>
      <c r="E6" s="3"/>
      <c r="F6" s="3" t="s">
        <v>24</v>
      </c>
      <c r="G6" s="3"/>
      <c r="H6" s="3" t="s">
        <v>24</v>
      </c>
      <c r="I6" s="3" t="s">
        <v>24</v>
      </c>
      <c r="J6" s="3"/>
      <c r="K6" s="3"/>
      <c r="L6" s="3"/>
      <c r="M6" s="3"/>
      <c r="N6" s="3"/>
      <c r="O6" s="3"/>
      <c r="P6" s="3" t="s">
        <v>24</v>
      </c>
      <c r="Q6" s="3" t="s">
        <v>24</v>
      </c>
      <c r="R6" s="9"/>
    </row>
    <row r="7" spans="1:18" x14ac:dyDescent="0.25">
      <c r="A7" s="10" t="s">
        <v>16</v>
      </c>
      <c r="B7" s="4" t="s">
        <v>24</v>
      </c>
      <c r="C7" s="4"/>
      <c r="D7" s="4"/>
      <c r="E7" s="4" t="s">
        <v>24</v>
      </c>
      <c r="F7" s="4"/>
      <c r="G7" s="4"/>
      <c r="H7" s="4" t="s">
        <v>24</v>
      </c>
      <c r="I7" s="4" t="s">
        <v>24</v>
      </c>
      <c r="J7" s="4"/>
      <c r="K7" s="4"/>
      <c r="L7" s="4"/>
      <c r="M7" s="4"/>
      <c r="N7" s="4"/>
      <c r="O7" s="4"/>
      <c r="P7" s="4" t="s">
        <v>24</v>
      </c>
      <c r="Q7" s="4" t="s">
        <v>24</v>
      </c>
      <c r="R7" s="11"/>
    </row>
    <row r="8" spans="1:18" x14ac:dyDescent="0.25">
      <c r="A8" s="8" t="s">
        <v>17</v>
      </c>
      <c r="B8" s="3" t="s">
        <v>24</v>
      </c>
      <c r="C8" s="3" t="s">
        <v>24</v>
      </c>
      <c r="D8" s="3" t="s">
        <v>24</v>
      </c>
      <c r="E8" s="3" t="s">
        <v>24</v>
      </c>
      <c r="F8" s="3" t="s">
        <v>24</v>
      </c>
      <c r="G8" s="3"/>
      <c r="H8" s="3" t="s">
        <v>24</v>
      </c>
      <c r="I8" s="3" t="s">
        <v>24</v>
      </c>
      <c r="J8" s="3"/>
      <c r="K8" s="3"/>
      <c r="L8" s="3"/>
      <c r="M8" s="3"/>
      <c r="N8" s="3"/>
      <c r="O8" s="3"/>
      <c r="P8" s="3" t="s">
        <v>24</v>
      </c>
      <c r="Q8" s="3" t="s">
        <v>24</v>
      </c>
      <c r="R8" s="9" t="s">
        <v>24</v>
      </c>
    </row>
    <row r="9" spans="1:18" x14ac:dyDescent="0.25">
      <c r="A9" s="10" t="s">
        <v>18</v>
      </c>
      <c r="B9" s="4"/>
      <c r="C9" s="4" t="s">
        <v>24</v>
      </c>
      <c r="D9" s="4"/>
      <c r="E9" s="4"/>
      <c r="F9" s="4"/>
      <c r="G9" s="4"/>
      <c r="H9" s="4"/>
      <c r="I9" s="4" t="s">
        <v>24</v>
      </c>
      <c r="J9" s="4"/>
      <c r="K9" s="4"/>
      <c r="L9" s="4"/>
      <c r="M9" s="4"/>
      <c r="N9" s="4"/>
      <c r="O9" s="4"/>
      <c r="P9" s="4" t="s">
        <v>24</v>
      </c>
      <c r="Q9" s="4" t="s">
        <v>24</v>
      </c>
      <c r="R9" s="11"/>
    </row>
    <row r="10" spans="1:18" x14ac:dyDescent="0.25">
      <c r="A10" s="8" t="s">
        <v>28</v>
      </c>
      <c r="B10" s="3" t="s">
        <v>24</v>
      </c>
      <c r="C10" s="3" t="s">
        <v>24</v>
      </c>
      <c r="D10" s="3"/>
      <c r="E10" s="3"/>
      <c r="F10" s="3"/>
      <c r="G10" s="3"/>
      <c r="H10" s="3" t="s">
        <v>24</v>
      </c>
      <c r="I10" s="3" t="s">
        <v>24</v>
      </c>
      <c r="J10" s="3"/>
      <c r="K10" s="3"/>
      <c r="L10" s="3"/>
      <c r="M10" s="3"/>
      <c r="N10" s="3"/>
      <c r="O10" s="3"/>
      <c r="P10" s="3" t="s">
        <v>24</v>
      </c>
      <c r="Q10" s="3" t="s">
        <v>24</v>
      </c>
      <c r="R10" s="9" t="s">
        <v>24</v>
      </c>
    </row>
    <row r="11" spans="1:18" x14ac:dyDescent="0.25">
      <c r="A11" s="10" t="s">
        <v>19</v>
      </c>
      <c r="B11" s="4"/>
      <c r="C11" s="4" t="s">
        <v>24</v>
      </c>
      <c r="D11" s="4"/>
      <c r="E11" s="4"/>
      <c r="F11" s="4"/>
      <c r="G11" s="4"/>
      <c r="H11" s="4"/>
      <c r="I11" s="4" t="s">
        <v>24</v>
      </c>
      <c r="J11" s="4"/>
      <c r="K11" s="4"/>
      <c r="L11" s="4"/>
      <c r="M11" s="4"/>
      <c r="N11" s="4"/>
      <c r="O11" s="4"/>
      <c r="P11" s="4" t="s">
        <v>24</v>
      </c>
      <c r="Q11" s="4" t="s">
        <v>24</v>
      </c>
      <c r="R11" s="11"/>
    </row>
    <row r="12" spans="1:18" x14ac:dyDescent="0.25">
      <c r="A12" s="12" t="s">
        <v>20</v>
      </c>
      <c r="B12" s="3" t="s">
        <v>24</v>
      </c>
      <c r="C12" s="3" t="s">
        <v>24</v>
      </c>
      <c r="D12" s="3"/>
      <c r="E12" s="3"/>
      <c r="F12" s="3"/>
      <c r="G12" s="3"/>
      <c r="H12" s="3"/>
      <c r="I12" s="3" t="s">
        <v>24</v>
      </c>
      <c r="J12" s="3"/>
      <c r="K12" s="3"/>
      <c r="L12" s="3"/>
      <c r="M12" s="3"/>
      <c r="N12" s="3"/>
      <c r="O12" s="3"/>
      <c r="P12" s="3" t="s">
        <v>24</v>
      </c>
      <c r="Q12" s="3" t="s">
        <v>24</v>
      </c>
      <c r="R12" s="9" t="s">
        <v>24</v>
      </c>
    </row>
    <row r="13" spans="1:18" x14ac:dyDescent="0.25">
      <c r="A13" s="10" t="s">
        <v>21</v>
      </c>
      <c r="B13" s="4" t="s">
        <v>24</v>
      </c>
      <c r="C13" s="4" t="s">
        <v>24</v>
      </c>
      <c r="D13" s="4"/>
      <c r="E13" s="4"/>
      <c r="F13" s="4"/>
      <c r="G13" s="4"/>
      <c r="H13" s="4"/>
      <c r="I13" s="4" t="s">
        <v>24</v>
      </c>
      <c r="J13" s="4"/>
      <c r="K13" s="4"/>
      <c r="L13" s="4"/>
      <c r="M13" s="4"/>
      <c r="N13" s="4"/>
      <c r="O13" s="4"/>
      <c r="P13" s="4" t="s">
        <v>24</v>
      </c>
      <c r="Q13" s="4" t="s">
        <v>24</v>
      </c>
      <c r="R13" s="11" t="s">
        <v>24</v>
      </c>
    </row>
    <row r="14" spans="1:18" x14ac:dyDescent="0.25">
      <c r="A14" s="8" t="s">
        <v>22</v>
      </c>
      <c r="B14" s="3" t="s">
        <v>24</v>
      </c>
      <c r="C14" s="3" t="s">
        <v>24</v>
      </c>
      <c r="D14" s="3"/>
      <c r="E14" s="3"/>
      <c r="F14" s="3"/>
      <c r="G14" s="3"/>
      <c r="H14" s="3"/>
      <c r="I14" s="3" t="s">
        <v>24</v>
      </c>
      <c r="J14" s="3"/>
      <c r="K14" s="3"/>
      <c r="L14" s="3"/>
      <c r="M14" s="3"/>
      <c r="N14" s="3"/>
      <c r="O14" s="3"/>
      <c r="P14" s="3" t="s">
        <v>24</v>
      </c>
      <c r="Q14" s="3" t="s">
        <v>24</v>
      </c>
      <c r="R14" s="9" t="s">
        <v>24</v>
      </c>
    </row>
    <row r="15" spans="1:18" x14ac:dyDescent="0.25">
      <c r="A15" s="10" t="s">
        <v>29</v>
      </c>
      <c r="B15" s="4" t="s">
        <v>24</v>
      </c>
      <c r="C15" s="4" t="s">
        <v>24</v>
      </c>
      <c r="D15" s="4"/>
      <c r="E15" s="4"/>
      <c r="F15" s="4"/>
      <c r="G15" s="4"/>
      <c r="H15" s="4" t="s">
        <v>24</v>
      </c>
      <c r="I15" s="4" t="s">
        <v>24</v>
      </c>
      <c r="J15" s="4"/>
      <c r="K15" s="4"/>
      <c r="L15" s="4"/>
      <c r="M15" s="4"/>
      <c r="N15" s="4"/>
      <c r="O15" s="4"/>
      <c r="P15" s="4" t="s">
        <v>24</v>
      </c>
      <c r="Q15" s="4" t="s">
        <v>24</v>
      </c>
      <c r="R15" s="11" t="s">
        <v>24</v>
      </c>
    </row>
    <row r="16" spans="1:18" x14ac:dyDescent="0.25">
      <c r="A16" s="8" t="s">
        <v>23</v>
      </c>
      <c r="B16" s="3" t="s">
        <v>24</v>
      </c>
      <c r="C16" s="3" t="s">
        <v>24</v>
      </c>
      <c r="D16" s="3"/>
      <c r="E16" s="3"/>
      <c r="F16" s="3"/>
      <c r="G16" s="3"/>
      <c r="H16" s="3"/>
      <c r="I16" s="3" t="s">
        <v>24</v>
      </c>
      <c r="J16" s="3"/>
      <c r="K16" s="3"/>
      <c r="L16" s="3"/>
      <c r="M16" s="3"/>
      <c r="N16" s="3"/>
      <c r="O16" s="3"/>
      <c r="P16" s="3" t="s">
        <v>24</v>
      </c>
      <c r="Q16" s="3" t="s">
        <v>24</v>
      </c>
      <c r="R16" s="9" t="s">
        <v>24</v>
      </c>
    </row>
    <row r="17" spans="1:18" x14ac:dyDescent="0.25">
      <c r="A17" s="10" t="s">
        <v>30</v>
      </c>
      <c r="B17" s="4" t="s">
        <v>24</v>
      </c>
      <c r="C17" s="4" t="s">
        <v>24</v>
      </c>
      <c r="D17" s="4"/>
      <c r="E17" s="4"/>
      <c r="F17" s="4"/>
      <c r="G17" s="4" t="s">
        <v>24</v>
      </c>
      <c r="H17" s="4" t="s">
        <v>24</v>
      </c>
      <c r="I17" s="4" t="s">
        <v>24</v>
      </c>
      <c r="J17" s="4"/>
      <c r="K17" s="4"/>
      <c r="L17" s="4"/>
      <c r="M17" s="4"/>
      <c r="N17" s="4" t="s">
        <v>24</v>
      </c>
      <c r="O17" s="4" t="s">
        <v>24</v>
      </c>
      <c r="P17" s="4" t="s">
        <v>24</v>
      </c>
      <c r="Q17" s="4" t="s">
        <v>24</v>
      </c>
      <c r="R17" s="11" t="s">
        <v>24</v>
      </c>
    </row>
    <row r="18" spans="1:18" ht="15.75" thickBot="1" x14ac:dyDescent="0.3">
      <c r="A18" s="13" t="s">
        <v>32</v>
      </c>
      <c r="B18" s="14" t="s">
        <v>24</v>
      </c>
      <c r="C18" s="14"/>
      <c r="D18" s="14"/>
      <c r="E18" s="14"/>
      <c r="F18" s="14"/>
      <c r="G18" s="14"/>
      <c r="H18" s="14" t="s">
        <v>24</v>
      </c>
      <c r="I18" s="14" t="s">
        <v>24</v>
      </c>
      <c r="J18" s="14"/>
      <c r="K18" s="14"/>
      <c r="L18" s="14"/>
      <c r="M18" s="14"/>
      <c r="N18" s="14"/>
      <c r="O18" s="14"/>
      <c r="P18" s="14" t="s">
        <v>24</v>
      </c>
      <c r="Q18" s="14"/>
      <c r="R18" s="15"/>
    </row>
    <row r="20" spans="1:18" x14ac:dyDescent="0.25">
      <c r="A20" s="16" t="s">
        <v>34</v>
      </c>
    </row>
    <row r="21" spans="1:18" x14ac:dyDescent="0.25">
      <c r="A21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0"/>
  <sheetViews>
    <sheetView tabSelected="1" workbookViewId="0">
      <selection activeCell="J16" sqref="J16"/>
    </sheetView>
  </sheetViews>
  <sheetFormatPr defaultRowHeight="15" x14ac:dyDescent="0.25"/>
  <cols>
    <col min="1" max="1" width="18.7109375" customWidth="1"/>
    <col min="5" max="5" width="13.7109375" customWidth="1"/>
    <col min="6" max="6" width="12.7109375" customWidth="1"/>
    <col min="7" max="7" width="15.28515625" customWidth="1"/>
  </cols>
  <sheetData>
    <row r="1" spans="1:36" ht="38.25" x14ac:dyDescent="0.25">
      <c r="A1" s="17" t="s">
        <v>36</v>
      </c>
      <c r="B1" s="18" t="s">
        <v>37</v>
      </c>
      <c r="C1" s="18"/>
      <c r="D1" s="18"/>
      <c r="E1" s="18"/>
      <c r="F1" s="19" t="s">
        <v>38</v>
      </c>
      <c r="G1" s="20" t="s">
        <v>39</v>
      </c>
      <c r="H1" s="21">
        <v>20</v>
      </c>
      <c r="I1" s="22">
        <v>18.5</v>
      </c>
      <c r="J1" s="22">
        <v>23</v>
      </c>
      <c r="K1" s="22">
        <v>19</v>
      </c>
      <c r="L1" s="22">
        <v>22</v>
      </c>
      <c r="M1" s="22">
        <v>22</v>
      </c>
      <c r="N1" s="23">
        <v>20</v>
      </c>
      <c r="O1" s="23">
        <v>23</v>
      </c>
      <c r="P1" s="23">
        <v>21</v>
      </c>
      <c r="Q1" s="23">
        <v>21</v>
      </c>
      <c r="R1" s="23">
        <v>21</v>
      </c>
      <c r="S1" s="23">
        <v>21</v>
      </c>
      <c r="T1" s="23">
        <v>20</v>
      </c>
      <c r="U1" s="24">
        <f>SUM(H1:T1)</f>
        <v>271.5</v>
      </c>
      <c r="V1" s="25" t="s">
        <v>40</v>
      </c>
      <c r="W1" s="26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6" x14ac:dyDescent="0.25">
      <c r="A2" s="28" t="s">
        <v>41</v>
      </c>
      <c r="B2" s="29" t="s">
        <v>42</v>
      </c>
      <c r="C2" s="28" t="s">
        <v>43</v>
      </c>
      <c r="D2" s="28" t="s">
        <v>44</v>
      </c>
      <c r="E2" s="28" t="s">
        <v>45</v>
      </c>
      <c r="F2" s="29" t="s">
        <v>38</v>
      </c>
      <c r="G2" s="30" t="s">
        <v>46</v>
      </c>
      <c r="H2" s="29" t="s">
        <v>47</v>
      </c>
      <c r="I2" s="28" t="s">
        <v>48</v>
      </c>
      <c r="J2" s="28" t="s">
        <v>49</v>
      </c>
      <c r="K2" s="28" t="s">
        <v>50</v>
      </c>
      <c r="L2" s="28" t="s">
        <v>51</v>
      </c>
      <c r="M2" s="28" t="s">
        <v>52</v>
      </c>
      <c r="N2" s="28" t="s">
        <v>53</v>
      </c>
      <c r="O2" s="28" t="s">
        <v>54</v>
      </c>
      <c r="P2" s="28" t="s">
        <v>55</v>
      </c>
      <c r="Q2" s="28" t="s">
        <v>56</v>
      </c>
      <c r="R2" s="28" t="s">
        <v>57</v>
      </c>
      <c r="S2" s="28" t="s">
        <v>58</v>
      </c>
      <c r="T2" s="28" t="s">
        <v>59</v>
      </c>
      <c r="U2" s="28" t="s">
        <v>60</v>
      </c>
      <c r="V2" s="29" t="s">
        <v>47</v>
      </c>
      <c r="W2" s="28" t="s">
        <v>48</v>
      </c>
      <c r="X2" s="28" t="s">
        <v>49</v>
      </c>
      <c r="Y2" s="28" t="s">
        <v>50</v>
      </c>
      <c r="Z2" s="28" t="s">
        <v>51</v>
      </c>
      <c r="AA2" s="28" t="s">
        <v>52</v>
      </c>
      <c r="AB2" s="28" t="s">
        <v>53</v>
      </c>
      <c r="AC2" s="28" t="s">
        <v>54</v>
      </c>
      <c r="AD2" s="28" t="s">
        <v>55</v>
      </c>
      <c r="AE2" s="28" t="s">
        <v>56</v>
      </c>
      <c r="AF2" s="28" t="s">
        <v>57</v>
      </c>
      <c r="AG2" s="28" t="s">
        <v>58</v>
      </c>
      <c r="AH2" s="28" t="s">
        <v>59</v>
      </c>
      <c r="AI2" s="28" t="s">
        <v>61</v>
      </c>
      <c r="AJ2" s="31" t="s">
        <v>62</v>
      </c>
    </row>
    <row r="3" spans="1:36" x14ac:dyDescent="0.25">
      <c r="A3" s="32" t="s">
        <v>63</v>
      </c>
      <c r="B3" s="33" t="s">
        <v>171</v>
      </c>
      <c r="C3" s="32" t="s">
        <v>172</v>
      </c>
      <c r="D3" s="32" t="s">
        <v>171</v>
      </c>
      <c r="E3" s="32" t="s">
        <v>173</v>
      </c>
      <c r="F3" s="33">
        <v>0</v>
      </c>
      <c r="G3" s="34">
        <v>1</v>
      </c>
      <c r="H3" s="35">
        <f t="shared" ref="H3:T49" si="0">V3/($G3*H$1)</f>
        <v>0</v>
      </c>
      <c r="I3" s="36">
        <f t="shared" si="0"/>
        <v>0</v>
      </c>
      <c r="J3" s="36">
        <f t="shared" si="0"/>
        <v>0</v>
      </c>
      <c r="K3" s="36">
        <f t="shared" si="0"/>
        <v>0</v>
      </c>
      <c r="L3" s="36">
        <f t="shared" si="0"/>
        <v>0</v>
      </c>
      <c r="M3" s="36">
        <f t="shared" si="0"/>
        <v>0</v>
      </c>
      <c r="N3" s="36">
        <f t="shared" si="0"/>
        <v>0</v>
      </c>
      <c r="O3" s="36">
        <f t="shared" si="0"/>
        <v>0</v>
      </c>
      <c r="P3" s="36">
        <f t="shared" si="0"/>
        <v>2.3333333333333335</v>
      </c>
      <c r="Q3" s="36">
        <f t="shared" si="0"/>
        <v>2.2857142857142856</v>
      </c>
      <c r="R3" s="36">
        <f t="shared" si="0"/>
        <v>1.5238095238095237</v>
      </c>
      <c r="S3" s="36">
        <f t="shared" si="0"/>
        <v>1.7142857142857142</v>
      </c>
      <c r="T3" s="36">
        <f t="shared" si="0"/>
        <v>1.3</v>
      </c>
      <c r="U3" s="36">
        <f>AI3/($G3*235)</f>
        <v>0.81276595744680846</v>
      </c>
      <c r="V3" s="37"/>
      <c r="W3" s="38"/>
      <c r="X3" s="38"/>
      <c r="Y3" s="38"/>
      <c r="Z3" s="38"/>
      <c r="AA3" s="38"/>
      <c r="AB3" s="38"/>
      <c r="AC3" s="38"/>
      <c r="AD3" s="38">
        <v>49</v>
      </c>
      <c r="AE3" s="38">
        <v>48</v>
      </c>
      <c r="AF3" s="38">
        <v>32</v>
      </c>
      <c r="AG3" s="38">
        <v>36</v>
      </c>
      <c r="AH3" s="38">
        <v>26</v>
      </c>
      <c r="AI3" s="38">
        <f>SUM(V3:AH3)</f>
        <v>191</v>
      </c>
      <c r="AJ3" s="36">
        <f>AVERAGE(V3:AH3)</f>
        <v>38.200000000000003</v>
      </c>
    </row>
    <row r="4" spans="1:36" x14ac:dyDescent="0.25">
      <c r="A4" s="32" t="s">
        <v>64</v>
      </c>
      <c r="B4" s="33" t="s">
        <v>174</v>
      </c>
      <c r="C4" s="32" t="s">
        <v>175</v>
      </c>
      <c r="D4" s="32" t="s">
        <v>176</v>
      </c>
      <c r="E4" s="32" t="s">
        <v>177</v>
      </c>
      <c r="F4" s="33" t="s">
        <v>178</v>
      </c>
      <c r="G4" s="34">
        <v>1</v>
      </c>
      <c r="H4" s="35">
        <f t="shared" si="0"/>
        <v>12.7</v>
      </c>
      <c r="I4" s="36">
        <f t="shared" si="0"/>
        <v>13.135135135135135</v>
      </c>
      <c r="J4" s="36">
        <f t="shared" si="0"/>
        <v>13.043478260869565</v>
      </c>
      <c r="K4" s="36">
        <f t="shared" si="0"/>
        <v>15.210526315789474</v>
      </c>
      <c r="L4" s="36">
        <f t="shared" si="0"/>
        <v>14.318181818181818</v>
      </c>
      <c r="M4" s="36">
        <f t="shared" si="0"/>
        <v>16.90909090909091</v>
      </c>
      <c r="N4" s="36">
        <f t="shared" si="0"/>
        <v>15.9</v>
      </c>
      <c r="O4" s="36">
        <f t="shared" si="0"/>
        <v>13.391304347826088</v>
      </c>
      <c r="P4" s="36">
        <f t="shared" si="0"/>
        <v>12.761904761904763</v>
      </c>
      <c r="Q4" s="36">
        <f t="shared" si="0"/>
        <v>11.952380952380953</v>
      </c>
      <c r="R4" s="36">
        <f t="shared" si="0"/>
        <v>12.19047619047619</v>
      </c>
      <c r="S4" s="36">
        <f t="shared" si="0"/>
        <v>13.904761904761905</v>
      </c>
      <c r="T4" s="36">
        <f t="shared" si="0"/>
        <v>9.1</v>
      </c>
      <c r="U4" s="36">
        <f>AVERAGE(H4:S4)</f>
        <v>13.7847700497014</v>
      </c>
      <c r="V4" s="37">
        <v>254</v>
      </c>
      <c r="W4" s="38">
        <v>243</v>
      </c>
      <c r="X4" s="38">
        <v>300</v>
      </c>
      <c r="Y4" s="38">
        <v>289</v>
      </c>
      <c r="Z4" s="38">
        <v>315</v>
      </c>
      <c r="AA4" s="38">
        <v>372</v>
      </c>
      <c r="AB4" s="38">
        <v>318</v>
      </c>
      <c r="AC4" s="38">
        <v>308</v>
      </c>
      <c r="AD4" s="38">
        <v>268</v>
      </c>
      <c r="AE4" s="38">
        <v>251</v>
      </c>
      <c r="AF4" s="38">
        <v>256</v>
      </c>
      <c r="AG4" s="38">
        <v>292</v>
      </c>
      <c r="AH4" s="38">
        <v>182</v>
      </c>
      <c r="AI4" s="38">
        <f t="shared" ref="AI4:AI67" si="1">SUM(V4:AH4)</f>
        <v>3648</v>
      </c>
      <c r="AJ4" s="36">
        <f>AVERAGE(V4:AH4)</f>
        <v>280.61538461538464</v>
      </c>
    </row>
    <row r="5" spans="1:36" x14ac:dyDescent="0.25">
      <c r="A5" s="32" t="s">
        <v>65</v>
      </c>
      <c r="B5" s="33" t="s">
        <v>171</v>
      </c>
      <c r="C5" s="32" t="s">
        <v>172</v>
      </c>
      <c r="D5" s="32" t="s">
        <v>171</v>
      </c>
      <c r="E5" s="32" t="s">
        <v>173</v>
      </c>
      <c r="F5" s="33">
        <v>0</v>
      </c>
      <c r="G5" s="34">
        <v>1</v>
      </c>
      <c r="H5" s="35">
        <f t="shared" si="0"/>
        <v>0</v>
      </c>
      <c r="I5" s="36">
        <f t="shared" si="0"/>
        <v>0</v>
      </c>
      <c r="J5" s="36">
        <f t="shared" si="0"/>
        <v>0</v>
      </c>
      <c r="K5" s="36">
        <f t="shared" si="0"/>
        <v>0</v>
      </c>
      <c r="L5" s="36">
        <f t="shared" si="0"/>
        <v>0</v>
      </c>
      <c r="M5" s="36">
        <f t="shared" si="0"/>
        <v>0</v>
      </c>
      <c r="N5" s="36">
        <f t="shared" si="0"/>
        <v>0</v>
      </c>
      <c r="O5" s="36">
        <f t="shared" si="0"/>
        <v>0</v>
      </c>
      <c r="P5" s="36">
        <f t="shared" si="0"/>
        <v>0</v>
      </c>
      <c r="Q5" s="36">
        <f t="shared" si="0"/>
        <v>0.76190476190476186</v>
      </c>
      <c r="R5" s="36">
        <f t="shared" si="0"/>
        <v>0.42857142857142855</v>
      </c>
      <c r="S5" s="36">
        <f t="shared" si="0"/>
        <v>0.42857142857142855</v>
      </c>
      <c r="T5" s="36">
        <f t="shared" si="0"/>
        <v>0</v>
      </c>
      <c r="U5" s="36">
        <f>AI5/($G5*235)</f>
        <v>0.14468085106382977</v>
      </c>
      <c r="V5" s="37"/>
      <c r="W5" s="38"/>
      <c r="X5" s="38"/>
      <c r="Y5" s="38"/>
      <c r="Z5" s="38"/>
      <c r="AA5" s="38"/>
      <c r="AB5" s="38"/>
      <c r="AC5" s="38"/>
      <c r="AD5" s="38"/>
      <c r="AE5" s="38">
        <v>16</v>
      </c>
      <c r="AF5" s="38">
        <v>9</v>
      </c>
      <c r="AG5" s="38">
        <v>9</v>
      </c>
      <c r="AH5" s="38"/>
      <c r="AI5" s="38">
        <f t="shared" si="1"/>
        <v>34</v>
      </c>
      <c r="AJ5" s="36">
        <f t="shared" ref="AJ5:AJ68" si="2">AVERAGE(V5:AH5)</f>
        <v>11.333333333333334</v>
      </c>
    </row>
    <row r="6" spans="1:36" x14ac:dyDescent="0.25">
      <c r="A6" s="32" t="s">
        <v>66</v>
      </c>
      <c r="B6" s="33" t="s">
        <v>179</v>
      </c>
      <c r="C6" s="32" t="s">
        <v>180</v>
      </c>
      <c r="D6" s="32" t="s">
        <v>181</v>
      </c>
      <c r="E6" s="32" t="s">
        <v>177</v>
      </c>
      <c r="F6" s="33" t="s">
        <v>178</v>
      </c>
      <c r="G6" s="34">
        <v>0.01</v>
      </c>
      <c r="H6" s="35">
        <f t="shared" si="0"/>
        <v>0</v>
      </c>
      <c r="I6" s="36">
        <f t="shared" si="0"/>
        <v>0</v>
      </c>
      <c r="J6" s="36">
        <f t="shared" si="0"/>
        <v>126.08695652173913</v>
      </c>
      <c r="K6" s="36">
        <f t="shared" si="0"/>
        <v>0</v>
      </c>
      <c r="L6" s="36">
        <f t="shared" si="0"/>
        <v>0</v>
      </c>
      <c r="M6" s="36">
        <f t="shared" si="0"/>
        <v>0</v>
      </c>
      <c r="N6" s="36">
        <f t="shared" si="0"/>
        <v>0</v>
      </c>
      <c r="O6" s="36">
        <f t="shared" si="0"/>
        <v>47.826086956521735</v>
      </c>
      <c r="P6" s="36">
        <f t="shared" si="0"/>
        <v>0</v>
      </c>
      <c r="Q6" s="36">
        <f t="shared" si="0"/>
        <v>0</v>
      </c>
      <c r="R6" s="36">
        <f t="shared" si="0"/>
        <v>0</v>
      </c>
      <c r="S6" s="36">
        <f t="shared" si="0"/>
        <v>0</v>
      </c>
      <c r="T6" s="36">
        <f t="shared" si="0"/>
        <v>0</v>
      </c>
      <c r="U6" s="36">
        <f>AI6/($G6*235)</f>
        <v>17.021276595744681</v>
      </c>
      <c r="V6" s="37"/>
      <c r="W6" s="38"/>
      <c r="X6" s="38">
        <v>29</v>
      </c>
      <c r="Y6" s="38"/>
      <c r="Z6" s="38"/>
      <c r="AA6" s="38"/>
      <c r="AB6" s="38"/>
      <c r="AC6" s="38">
        <v>11</v>
      </c>
      <c r="AD6" s="38"/>
      <c r="AE6" s="38"/>
      <c r="AF6" s="38"/>
      <c r="AG6" s="38"/>
      <c r="AH6" s="38"/>
      <c r="AI6" s="38">
        <f t="shared" si="1"/>
        <v>40</v>
      </c>
      <c r="AJ6" s="36">
        <f t="shared" si="2"/>
        <v>20</v>
      </c>
    </row>
    <row r="7" spans="1:36" x14ac:dyDescent="0.25">
      <c r="A7" s="32" t="s">
        <v>67</v>
      </c>
      <c r="B7" s="33" t="s">
        <v>174</v>
      </c>
      <c r="C7" s="32" t="s">
        <v>180</v>
      </c>
      <c r="D7" s="32" t="s">
        <v>180</v>
      </c>
      <c r="E7" s="32" t="s">
        <v>177</v>
      </c>
      <c r="F7" s="33" t="s">
        <v>182</v>
      </c>
      <c r="G7" s="34">
        <v>1</v>
      </c>
      <c r="H7" s="35">
        <f t="shared" si="0"/>
        <v>14.9</v>
      </c>
      <c r="I7" s="36">
        <f t="shared" si="0"/>
        <v>9.7297297297297298</v>
      </c>
      <c r="J7" s="36">
        <f t="shared" si="0"/>
        <v>11.217391304347826</v>
      </c>
      <c r="K7" s="36">
        <f t="shared" si="0"/>
        <v>11.789473684210526</v>
      </c>
      <c r="L7" s="36">
        <f t="shared" si="0"/>
        <v>12.727272727272727</v>
      </c>
      <c r="M7" s="36">
        <f t="shared" si="0"/>
        <v>13.681818181818182</v>
      </c>
      <c r="N7" s="36">
        <f t="shared" si="0"/>
        <v>11.35</v>
      </c>
      <c r="O7" s="36">
        <f t="shared" si="0"/>
        <v>9.7826086956521738</v>
      </c>
      <c r="P7" s="36">
        <f t="shared" si="0"/>
        <v>12.571428571428571</v>
      </c>
      <c r="Q7" s="36">
        <f t="shared" si="0"/>
        <v>10</v>
      </c>
      <c r="R7" s="36">
        <f t="shared" si="0"/>
        <v>9.9047619047619051</v>
      </c>
      <c r="S7" s="36">
        <f t="shared" si="0"/>
        <v>10.238095238095237</v>
      </c>
      <c r="T7" s="36">
        <f t="shared" si="0"/>
        <v>5.0999999999999996</v>
      </c>
      <c r="U7" s="36">
        <f>AVERAGE(H7:S7)</f>
        <v>11.491048336443074</v>
      </c>
      <c r="V7" s="37">
        <v>298</v>
      </c>
      <c r="W7" s="38">
        <v>180</v>
      </c>
      <c r="X7" s="38">
        <v>258</v>
      </c>
      <c r="Y7" s="38">
        <v>224</v>
      </c>
      <c r="Z7" s="38">
        <v>280</v>
      </c>
      <c r="AA7" s="38">
        <v>301</v>
      </c>
      <c r="AB7" s="38">
        <v>227</v>
      </c>
      <c r="AC7" s="38">
        <v>225</v>
      </c>
      <c r="AD7" s="38">
        <v>264</v>
      </c>
      <c r="AE7" s="38">
        <v>210</v>
      </c>
      <c r="AF7" s="38">
        <v>208</v>
      </c>
      <c r="AG7" s="38">
        <v>215</v>
      </c>
      <c r="AH7" s="38">
        <v>102</v>
      </c>
      <c r="AI7" s="38">
        <f t="shared" si="1"/>
        <v>2992</v>
      </c>
      <c r="AJ7" s="36">
        <f t="shared" si="2"/>
        <v>230.15384615384616</v>
      </c>
    </row>
    <row r="8" spans="1:36" x14ac:dyDescent="0.25">
      <c r="A8" s="32" t="s">
        <v>68</v>
      </c>
      <c r="B8" s="33" t="s">
        <v>183</v>
      </c>
      <c r="C8" s="32" t="s">
        <v>184</v>
      </c>
      <c r="D8" s="32" t="s">
        <v>183</v>
      </c>
      <c r="E8" s="32" t="s">
        <v>173</v>
      </c>
      <c r="F8" s="33" t="s">
        <v>185</v>
      </c>
      <c r="G8" s="34">
        <v>1</v>
      </c>
      <c r="H8" s="35">
        <f t="shared" si="0"/>
        <v>0</v>
      </c>
      <c r="I8" s="36">
        <f t="shared" si="0"/>
        <v>0</v>
      </c>
      <c r="J8" s="36">
        <f t="shared" si="0"/>
        <v>0</v>
      </c>
      <c r="K8" s="36">
        <f t="shared" si="0"/>
        <v>0</v>
      </c>
      <c r="L8" s="36">
        <f t="shared" si="0"/>
        <v>0</v>
      </c>
      <c r="M8" s="36">
        <f t="shared" si="0"/>
        <v>0</v>
      </c>
      <c r="N8" s="36">
        <f t="shared" si="0"/>
        <v>0</v>
      </c>
      <c r="O8" s="36">
        <f t="shared" si="0"/>
        <v>0</v>
      </c>
      <c r="P8" s="36">
        <f t="shared" si="0"/>
        <v>0</v>
      </c>
      <c r="Q8" s="36">
        <f t="shared" si="0"/>
        <v>0</v>
      </c>
      <c r="R8" s="36">
        <f t="shared" si="0"/>
        <v>0.2857142857142857</v>
      </c>
      <c r="S8" s="36">
        <f t="shared" si="0"/>
        <v>0.14285714285714285</v>
      </c>
      <c r="T8" s="36">
        <f t="shared" si="0"/>
        <v>0.3</v>
      </c>
      <c r="U8" s="36">
        <f>AI8/($G8*235)</f>
        <v>6.3829787234042548E-2</v>
      </c>
      <c r="V8" s="37"/>
      <c r="W8" s="38"/>
      <c r="X8" s="38"/>
      <c r="Y8" s="38"/>
      <c r="Z8" s="38"/>
      <c r="AA8" s="38"/>
      <c r="AB8" s="38"/>
      <c r="AC8" s="38"/>
      <c r="AD8" s="38"/>
      <c r="AE8" s="38"/>
      <c r="AF8" s="38">
        <v>6</v>
      </c>
      <c r="AG8" s="38">
        <v>3</v>
      </c>
      <c r="AH8" s="38">
        <v>6</v>
      </c>
      <c r="AI8" s="38">
        <f t="shared" si="1"/>
        <v>15</v>
      </c>
      <c r="AJ8" s="36">
        <f t="shared" si="2"/>
        <v>5</v>
      </c>
    </row>
    <row r="9" spans="1:36" x14ac:dyDescent="0.25">
      <c r="A9" s="32" t="s">
        <v>69</v>
      </c>
      <c r="B9" s="33" t="s">
        <v>174</v>
      </c>
      <c r="C9" s="32" t="s">
        <v>180</v>
      </c>
      <c r="D9" s="32" t="s">
        <v>180</v>
      </c>
      <c r="E9" s="32" t="s">
        <v>186</v>
      </c>
      <c r="F9" s="33" t="s">
        <v>187</v>
      </c>
      <c r="G9" s="34">
        <v>1</v>
      </c>
      <c r="H9" s="35">
        <f t="shared" si="0"/>
        <v>11.55</v>
      </c>
      <c r="I9" s="36">
        <f t="shared" si="0"/>
        <v>11.837837837837839</v>
      </c>
      <c r="J9" s="36">
        <f t="shared" si="0"/>
        <v>11.173913043478262</v>
      </c>
      <c r="K9" s="36">
        <f t="shared" si="0"/>
        <v>12.526315789473685</v>
      </c>
      <c r="L9" s="36">
        <f t="shared" si="0"/>
        <v>9.3636363636363633</v>
      </c>
      <c r="M9" s="36">
        <f t="shared" si="0"/>
        <v>9.7727272727272734</v>
      </c>
      <c r="N9" s="36">
        <f t="shared" si="0"/>
        <v>10.199999999999999</v>
      </c>
      <c r="O9" s="36">
        <f t="shared" si="0"/>
        <v>13.608695652173912</v>
      </c>
      <c r="P9" s="36">
        <f t="shared" si="0"/>
        <v>12.619047619047619</v>
      </c>
      <c r="Q9" s="36">
        <f t="shared" si="0"/>
        <v>13.666666666666666</v>
      </c>
      <c r="R9" s="36">
        <f t="shared" si="0"/>
        <v>14.047619047619047</v>
      </c>
      <c r="S9" s="36">
        <f t="shared" si="0"/>
        <v>9.5714285714285712</v>
      </c>
      <c r="T9" s="36">
        <f t="shared" si="0"/>
        <v>9</v>
      </c>
      <c r="U9" s="36">
        <f>AVERAGE(H9:S9)</f>
        <v>11.661490655340771</v>
      </c>
      <c r="V9" s="37">
        <v>231</v>
      </c>
      <c r="W9" s="38">
        <v>219</v>
      </c>
      <c r="X9" s="38">
        <v>257</v>
      </c>
      <c r="Y9" s="38">
        <v>238</v>
      </c>
      <c r="Z9" s="38">
        <v>206</v>
      </c>
      <c r="AA9" s="38">
        <v>215</v>
      </c>
      <c r="AB9" s="38">
        <v>204</v>
      </c>
      <c r="AC9" s="38">
        <v>313</v>
      </c>
      <c r="AD9" s="38">
        <v>265</v>
      </c>
      <c r="AE9" s="38">
        <v>287</v>
      </c>
      <c r="AF9" s="38">
        <v>295</v>
      </c>
      <c r="AG9" s="38">
        <v>201</v>
      </c>
      <c r="AH9" s="38">
        <v>180</v>
      </c>
      <c r="AI9" s="38">
        <f t="shared" si="1"/>
        <v>3111</v>
      </c>
      <c r="AJ9" s="36">
        <f t="shared" si="2"/>
        <v>239.30769230769232</v>
      </c>
    </row>
    <row r="10" spans="1:36" x14ac:dyDescent="0.25">
      <c r="A10" s="32" t="s">
        <v>70</v>
      </c>
      <c r="B10" s="33" t="s">
        <v>183</v>
      </c>
      <c r="C10" s="32" t="s">
        <v>184</v>
      </c>
      <c r="D10" s="32" t="s">
        <v>183</v>
      </c>
      <c r="E10" s="32" t="s">
        <v>177</v>
      </c>
      <c r="F10" s="33" t="s">
        <v>188</v>
      </c>
      <c r="G10" s="34">
        <v>1</v>
      </c>
      <c r="H10" s="35">
        <f t="shared" si="0"/>
        <v>0</v>
      </c>
      <c r="I10" s="36">
        <f t="shared" si="0"/>
        <v>0</v>
      </c>
      <c r="J10" s="36">
        <f t="shared" si="0"/>
        <v>0</v>
      </c>
      <c r="K10" s="36">
        <f t="shared" si="0"/>
        <v>0</v>
      </c>
      <c r="L10" s="36">
        <f t="shared" si="0"/>
        <v>0</v>
      </c>
      <c r="M10" s="36">
        <f t="shared" si="0"/>
        <v>0</v>
      </c>
      <c r="N10" s="36">
        <f t="shared" si="0"/>
        <v>0</v>
      </c>
      <c r="O10" s="36">
        <f t="shared" si="0"/>
        <v>0</v>
      </c>
      <c r="P10" s="36">
        <f t="shared" si="0"/>
        <v>0</v>
      </c>
      <c r="Q10" s="36">
        <f t="shared" si="0"/>
        <v>1</v>
      </c>
      <c r="R10" s="36">
        <f t="shared" si="0"/>
        <v>3.1428571428571428</v>
      </c>
      <c r="S10" s="36">
        <f t="shared" si="0"/>
        <v>4.9523809523809526</v>
      </c>
      <c r="T10" s="36">
        <f t="shared" si="0"/>
        <v>3.15</v>
      </c>
      <c r="U10" s="36">
        <f>AI10/($G10*235)</f>
        <v>1.0808510638297872</v>
      </c>
      <c r="V10" s="37"/>
      <c r="W10" s="38"/>
      <c r="X10" s="38"/>
      <c r="Y10" s="38"/>
      <c r="Z10" s="38"/>
      <c r="AA10" s="38"/>
      <c r="AB10" s="38"/>
      <c r="AC10" s="38"/>
      <c r="AD10" s="38"/>
      <c r="AE10" s="38">
        <v>21</v>
      </c>
      <c r="AF10" s="38">
        <v>66</v>
      </c>
      <c r="AG10" s="38">
        <v>104</v>
      </c>
      <c r="AH10" s="38">
        <v>63</v>
      </c>
      <c r="AI10" s="38">
        <f t="shared" si="1"/>
        <v>254</v>
      </c>
      <c r="AJ10" s="36">
        <f t="shared" si="2"/>
        <v>63.5</v>
      </c>
    </row>
    <row r="11" spans="1:36" x14ac:dyDescent="0.25">
      <c r="A11" s="32" t="s">
        <v>71</v>
      </c>
      <c r="B11" s="33" t="s">
        <v>174</v>
      </c>
      <c r="C11" s="32" t="s">
        <v>180</v>
      </c>
      <c r="D11" s="32" t="s">
        <v>180</v>
      </c>
      <c r="E11" s="32" t="s">
        <v>177</v>
      </c>
      <c r="F11" s="33" t="s">
        <v>178</v>
      </c>
      <c r="G11" s="34">
        <v>0.2</v>
      </c>
      <c r="H11" s="35">
        <f t="shared" si="0"/>
        <v>16</v>
      </c>
      <c r="I11" s="36">
        <f t="shared" si="0"/>
        <v>15.945945945945946</v>
      </c>
      <c r="J11" s="36">
        <f t="shared" si="0"/>
        <v>16.304347826086953</v>
      </c>
      <c r="K11" s="36">
        <f t="shared" si="0"/>
        <v>22.105263157894736</v>
      </c>
      <c r="L11" s="36">
        <f t="shared" si="0"/>
        <v>16.818181818181817</v>
      </c>
      <c r="M11" s="36">
        <f t="shared" si="0"/>
        <v>19.09090909090909</v>
      </c>
      <c r="N11" s="36">
        <f t="shared" si="0"/>
        <v>18.75</v>
      </c>
      <c r="O11" s="36">
        <f t="shared" si="0"/>
        <v>15.217391304347824</v>
      </c>
      <c r="P11" s="36">
        <f t="shared" si="0"/>
        <v>15.952380952380953</v>
      </c>
      <c r="Q11" s="36">
        <f t="shared" si="0"/>
        <v>19.047619047619047</v>
      </c>
      <c r="R11" s="36">
        <f t="shared" si="0"/>
        <v>16.666666666666664</v>
      </c>
      <c r="S11" s="36">
        <f t="shared" si="0"/>
        <v>12.38095238095238</v>
      </c>
      <c r="T11" s="36">
        <f t="shared" si="0"/>
        <v>13.25</v>
      </c>
      <c r="U11" s="36">
        <f>AVERAGE(H11:S11)</f>
        <v>17.023304849248785</v>
      </c>
      <c r="V11" s="37">
        <v>64</v>
      </c>
      <c r="W11" s="38">
        <v>59</v>
      </c>
      <c r="X11" s="38">
        <v>75</v>
      </c>
      <c r="Y11" s="38">
        <v>84</v>
      </c>
      <c r="Z11" s="38">
        <v>74</v>
      </c>
      <c r="AA11" s="38">
        <v>84</v>
      </c>
      <c r="AB11" s="38">
        <v>75</v>
      </c>
      <c r="AC11" s="38">
        <v>70</v>
      </c>
      <c r="AD11" s="38">
        <v>67</v>
      </c>
      <c r="AE11" s="38">
        <v>80</v>
      </c>
      <c r="AF11" s="38">
        <v>70</v>
      </c>
      <c r="AG11" s="38">
        <v>52</v>
      </c>
      <c r="AH11" s="38">
        <v>53</v>
      </c>
      <c r="AI11" s="38">
        <f t="shared" si="1"/>
        <v>907</v>
      </c>
      <c r="AJ11" s="36">
        <f t="shared" si="2"/>
        <v>69.769230769230774</v>
      </c>
    </row>
    <row r="12" spans="1:36" x14ac:dyDescent="0.25">
      <c r="A12" s="32" t="s">
        <v>72</v>
      </c>
      <c r="B12" s="33" t="s">
        <v>183</v>
      </c>
      <c r="C12" s="32" t="s">
        <v>184</v>
      </c>
      <c r="D12" s="32" t="s">
        <v>183</v>
      </c>
      <c r="E12" s="32" t="s">
        <v>173</v>
      </c>
      <c r="F12" s="33" t="s">
        <v>189</v>
      </c>
      <c r="G12" s="34">
        <v>1</v>
      </c>
      <c r="H12" s="35">
        <f t="shared" si="0"/>
        <v>5.45</v>
      </c>
      <c r="I12" s="36">
        <f t="shared" si="0"/>
        <v>6.3783783783783781</v>
      </c>
      <c r="J12" s="36">
        <f t="shared" si="0"/>
        <v>5.7391304347826084</v>
      </c>
      <c r="K12" s="36">
        <f t="shared" si="0"/>
        <v>5.6842105263157894</v>
      </c>
      <c r="L12" s="36">
        <f t="shared" si="0"/>
        <v>4.5909090909090908</v>
      </c>
      <c r="M12" s="36">
        <f t="shared" si="0"/>
        <v>4.5454545454545459</v>
      </c>
      <c r="N12" s="36">
        <f t="shared" si="0"/>
        <v>4.4000000000000004</v>
      </c>
      <c r="O12" s="36">
        <f t="shared" si="0"/>
        <v>4.0434782608695654</v>
      </c>
      <c r="P12" s="36">
        <f t="shared" si="0"/>
        <v>4.5238095238095237</v>
      </c>
      <c r="Q12" s="36">
        <f t="shared" si="0"/>
        <v>4.3809523809523814</v>
      </c>
      <c r="R12" s="36">
        <f t="shared" si="0"/>
        <v>5</v>
      </c>
      <c r="S12" s="36">
        <f t="shared" si="0"/>
        <v>4.9523809523809526</v>
      </c>
      <c r="T12" s="36">
        <f t="shared" si="0"/>
        <v>3.3</v>
      </c>
      <c r="U12" s="36">
        <f>AI12/($G12*235)</f>
        <v>5.5787234042553191</v>
      </c>
      <c r="V12" s="37">
        <v>109</v>
      </c>
      <c r="W12" s="38">
        <v>118</v>
      </c>
      <c r="X12" s="38">
        <v>132</v>
      </c>
      <c r="Y12" s="38">
        <v>108</v>
      </c>
      <c r="Z12" s="38">
        <v>101</v>
      </c>
      <c r="AA12" s="38">
        <v>100</v>
      </c>
      <c r="AB12" s="38">
        <v>88</v>
      </c>
      <c r="AC12" s="38">
        <v>93</v>
      </c>
      <c r="AD12" s="38">
        <v>95</v>
      </c>
      <c r="AE12" s="38">
        <v>92</v>
      </c>
      <c r="AF12" s="38">
        <v>105</v>
      </c>
      <c r="AG12" s="38">
        <v>104</v>
      </c>
      <c r="AH12" s="38">
        <v>66</v>
      </c>
      <c r="AI12" s="38">
        <f t="shared" si="1"/>
        <v>1311</v>
      </c>
      <c r="AJ12" s="36">
        <f t="shared" si="2"/>
        <v>100.84615384615384</v>
      </c>
    </row>
    <row r="13" spans="1:36" x14ac:dyDescent="0.25">
      <c r="A13" s="32" t="s">
        <v>73</v>
      </c>
      <c r="B13" s="33" t="s">
        <v>183</v>
      </c>
      <c r="C13" s="32" t="s">
        <v>190</v>
      </c>
      <c r="D13" s="32" t="s">
        <v>183</v>
      </c>
      <c r="E13" s="32" t="s">
        <v>173</v>
      </c>
      <c r="F13" s="33" t="s">
        <v>191</v>
      </c>
      <c r="G13" s="34">
        <v>1</v>
      </c>
      <c r="H13" s="35">
        <f t="shared" si="0"/>
        <v>2.0499999999999998</v>
      </c>
      <c r="I13" s="36">
        <f t="shared" si="0"/>
        <v>3.9459459459459461</v>
      </c>
      <c r="J13" s="36">
        <f t="shared" si="0"/>
        <v>4.0434782608695654</v>
      </c>
      <c r="K13" s="36">
        <f t="shared" si="0"/>
        <v>1.736842105263158</v>
      </c>
      <c r="L13" s="36">
        <f t="shared" si="0"/>
        <v>0.54545454545454541</v>
      </c>
      <c r="M13" s="36">
        <f t="shared" si="0"/>
        <v>0.22727272727272727</v>
      </c>
      <c r="N13" s="36">
        <f t="shared" si="0"/>
        <v>1.1499999999999999</v>
      </c>
      <c r="O13" s="36">
        <f t="shared" si="0"/>
        <v>4.5652173913043477</v>
      </c>
      <c r="P13" s="36">
        <f t="shared" si="0"/>
        <v>4.7142857142857144</v>
      </c>
      <c r="Q13" s="36">
        <f t="shared" si="0"/>
        <v>5.8571428571428568</v>
      </c>
      <c r="R13" s="36">
        <f t="shared" si="0"/>
        <v>3.8095238095238093</v>
      </c>
      <c r="S13" s="36">
        <f t="shared" si="0"/>
        <v>2.2857142857142856</v>
      </c>
      <c r="T13" s="36">
        <f t="shared" si="0"/>
        <v>2.7</v>
      </c>
      <c r="U13" s="36">
        <f>AI13/($G13*235)</f>
        <v>3.3574468085106384</v>
      </c>
      <c r="V13" s="37">
        <v>41</v>
      </c>
      <c r="W13" s="38">
        <v>73</v>
      </c>
      <c r="X13" s="38">
        <v>93</v>
      </c>
      <c r="Y13" s="38">
        <v>33</v>
      </c>
      <c r="Z13" s="38">
        <v>12</v>
      </c>
      <c r="AA13" s="38">
        <v>5</v>
      </c>
      <c r="AB13" s="38">
        <v>23</v>
      </c>
      <c r="AC13" s="38">
        <v>105</v>
      </c>
      <c r="AD13" s="38">
        <v>99</v>
      </c>
      <c r="AE13" s="38">
        <v>123</v>
      </c>
      <c r="AF13" s="38">
        <v>80</v>
      </c>
      <c r="AG13" s="38">
        <v>48</v>
      </c>
      <c r="AH13" s="38">
        <v>54</v>
      </c>
      <c r="AI13" s="38">
        <f t="shared" si="1"/>
        <v>789</v>
      </c>
      <c r="AJ13" s="36">
        <f t="shared" si="2"/>
        <v>60.692307692307693</v>
      </c>
    </row>
    <row r="14" spans="1:36" x14ac:dyDescent="0.25">
      <c r="A14" s="32" t="s">
        <v>74</v>
      </c>
      <c r="B14" s="33" t="s">
        <v>174</v>
      </c>
      <c r="C14" s="32" t="s">
        <v>180</v>
      </c>
      <c r="D14" s="32" t="s">
        <v>180</v>
      </c>
      <c r="E14" s="32" t="s">
        <v>186</v>
      </c>
      <c r="F14" s="33" t="s">
        <v>182</v>
      </c>
      <c r="G14" s="34">
        <v>1</v>
      </c>
      <c r="H14" s="35">
        <f t="shared" si="0"/>
        <v>10.85</v>
      </c>
      <c r="I14" s="36">
        <f t="shared" si="0"/>
        <v>8.7567567567567561</v>
      </c>
      <c r="J14" s="36">
        <f t="shared" si="0"/>
        <v>8.5652173913043477</v>
      </c>
      <c r="K14" s="36">
        <f t="shared" si="0"/>
        <v>8.1578947368421044</v>
      </c>
      <c r="L14" s="36">
        <f t="shared" si="0"/>
        <v>9.0909090909090917</v>
      </c>
      <c r="M14" s="36">
        <f t="shared" si="0"/>
        <v>9.8636363636363633</v>
      </c>
      <c r="N14" s="36">
        <f t="shared" si="0"/>
        <v>8.25</v>
      </c>
      <c r="O14" s="36">
        <f t="shared" si="0"/>
        <v>6.9130434782608692</v>
      </c>
      <c r="P14" s="36">
        <f t="shared" si="0"/>
        <v>11</v>
      </c>
      <c r="Q14" s="36">
        <f t="shared" si="0"/>
        <v>9.9047619047619051</v>
      </c>
      <c r="R14" s="36">
        <f t="shared" si="0"/>
        <v>10.333333333333334</v>
      </c>
      <c r="S14" s="36">
        <f t="shared" si="0"/>
        <v>9.0952380952380949</v>
      </c>
      <c r="T14" s="36">
        <f t="shared" si="0"/>
        <v>5.55</v>
      </c>
      <c r="U14" s="36">
        <f>AVERAGE(H14:S14)</f>
        <v>9.2317325959202368</v>
      </c>
      <c r="V14" s="37">
        <v>217</v>
      </c>
      <c r="W14" s="38">
        <v>162</v>
      </c>
      <c r="X14" s="38">
        <v>197</v>
      </c>
      <c r="Y14" s="38">
        <v>155</v>
      </c>
      <c r="Z14" s="38">
        <v>200</v>
      </c>
      <c r="AA14" s="38">
        <v>217</v>
      </c>
      <c r="AB14" s="38">
        <v>165</v>
      </c>
      <c r="AC14" s="38">
        <v>159</v>
      </c>
      <c r="AD14" s="38">
        <v>231</v>
      </c>
      <c r="AE14" s="38">
        <v>208</v>
      </c>
      <c r="AF14" s="38">
        <v>217</v>
      </c>
      <c r="AG14" s="38">
        <v>191</v>
      </c>
      <c r="AH14" s="38">
        <v>111</v>
      </c>
      <c r="AI14" s="38">
        <f t="shared" si="1"/>
        <v>2430</v>
      </c>
      <c r="AJ14" s="36">
        <f t="shared" si="2"/>
        <v>186.92307692307693</v>
      </c>
    </row>
    <row r="15" spans="1:36" x14ac:dyDescent="0.25">
      <c r="A15" s="32" t="s">
        <v>75</v>
      </c>
      <c r="B15" s="33" t="s">
        <v>183</v>
      </c>
      <c r="C15" s="32" t="s">
        <v>184</v>
      </c>
      <c r="D15" s="32" t="s">
        <v>183</v>
      </c>
      <c r="E15" s="32" t="s">
        <v>173</v>
      </c>
      <c r="F15" s="33" t="s">
        <v>192</v>
      </c>
      <c r="G15" s="34">
        <v>1</v>
      </c>
      <c r="H15" s="35">
        <f t="shared" si="0"/>
        <v>5.45</v>
      </c>
      <c r="I15" s="36">
        <f t="shared" si="0"/>
        <v>5.4594594594594597</v>
      </c>
      <c r="J15" s="36">
        <f t="shared" si="0"/>
        <v>4.5652173913043477</v>
      </c>
      <c r="K15" s="36">
        <f t="shared" si="0"/>
        <v>5.3157894736842106</v>
      </c>
      <c r="L15" s="36">
        <f t="shared" si="0"/>
        <v>4.4545454545454541</v>
      </c>
      <c r="M15" s="36">
        <f t="shared" si="0"/>
        <v>4.2272727272727275</v>
      </c>
      <c r="N15" s="36">
        <f t="shared" si="0"/>
        <v>4.25</v>
      </c>
      <c r="O15" s="36">
        <f t="shared" si="0"/>
        <v>3.8260869565217392</v>
      </c>
      <c r="P15" s="36">
        <f t="shared" si="0"/>
        <v>4.2380952380952381</v>
      </c>
      <c r="Q15" s="36">
        <f t="shared" si="0"/>
        <v>4.3809523809523814</v>
      </c>
      <c r="R15" s="36">
        <f t="shared" si="0"/>
        <v>4.1428571428571432</v>
      </c>
      <c r="S15" s="36">
        <f t="shared" si="0"/>
        <v>4.2380952380952381</v>
      </c>
      <c r="T15" s="36">
        <f t="shared" si="0"/>
        <v>3.3</v>
      </c>
      <c r="U15" s="36">
        <f>AI15/($G15*235)</f>
        <v>5.1191489361702125</v>
      </c>
      <c r="V15" s="37">
        <v>109</v>
      </c>
      <c r="W15" s="38">
        <v>101</v>
      </c>
      <c r="X15" s="38">
        <v>105</v>
      </c>
      <c r="Y15" s="38">
        <v>101</v>
      </c>
      <c r="Z15" s="38">
        <v>98</v>
      </c>
      <c r="AA15" s="38">
        <v>93</v>
      </c>
      <c r="AB15" s="38">
        <v>85</v>
      </c>
      <c r="AC15" s="38">
        <v>88</v>
      </c>
      <c r="AD15" s="38">
        <v>89</v>
      </c>
      <c r="AE15" s="38">
        <v>92</v>
      </c>
      <c r="AF15" s="38">
        <v>87</v>
      </c>
      <c r="AG15" s="38">
        <v>89</v>
      </c>
      <c r="AH15" s="38">
        <v>66</v>
      </c>
      <c r="AI15" s="38">
        <f t="shared" si="1"/>
        <v>1203</v>
      </c>
      <c r="AJ15" s="36">
        <f t="shared" si="2"/>
        <v>92.538461538461533</v>
      </c>
    </row>
    <row r="16" spans="1:36" x14ac:dyDescent="0.25">
      <c r="A16" s="32" t="s">
        <v>76</v>
      </c>
      <c r="B16" s="33" t="s">
        <v>174</v>
      </c>
      <c r="C16" s="32" t="s">
        <v>180</v>
      </c>
      <c r="D16" s="32" t="s">
        <v>180</v>
      </c>
      <c r="E16" s="32" t="s">
        <v>177</v>
      </c>
      <c r="F16" s="33" t="s">
        <v>178</v>
      </c>
      <c r="G16" s="34">
        <v>0.6</v>
      </c>
      <c r="H16" s="35">
        <f t="shared" si="0"/>
        <v>8.3333333333333339</v>
      </c>
      <c r="I16" s="36">
        <f t="shared" si="0"/>
        <v>11.081081081081081</v>
      </c>
      <c r="J16" s="36">
        <f t="shared" si="0"/>
        <v>10</v>
      </c>
      <c r="K16" s="36">
        <f t="shared" si="0"/>
        <v>14.035087719298245</v>
      </c>
      <c r="L16" s="36">
        <f t="shared" si="0"/>
        <v>11.363636363636365</v>
      </c>
      <c r="M16" s="36">
        <f t="shared" si="0"/>
        <v>9.9242424242424256</v>
      </c>
      <c r="N16" s="36">
        <f t="shared" si="0"/>
        <v>11.5</v>
      </c>
      <c r="O16" s="36">
        <f t="shared" si="0"/>
        <v>5.579710144927537</v>
      </c>
      <c r="P16" s="36">
        <f t="shared" si="0"/>
        <v>11.984126984126984</v>
      </c>
      <c r="Q16" s="36">
        <f t="shared" si="0"/>
        <v>11.190476190476192</v>
      </c>
      <c r="R16" s="36">
        <f t="shared" si="0"/>
        <v>9.9206349206349209</v>
      </c>
      <c r="S16" s="36">
        <f t="shared" si="0"/>
        <v>12.063492063492063</v>
      </c>
      <c r="T16" s="36">
        <f t="shared" si="0"/>
        <v>5.583333333333333</v>
      </c>
      <c r="U16" s="36">
        <f>AVERAGE(H16:S16)</f>
        <v>10.58131843543743</v>
      </c>
      <c r="V16" s="37">
        <v>100</v>
      </c>
      <c r="W16" s="38">
        <v>123</v>
      </c>
      <c r="X16" s="38">
        <v>138</v>
      </c>
      <c r="Y16" s="38">
        <v>160</v>
      </c>
      <c r="Z16" s="38">
        <v>150</v>
      </c>
      <c r="AA16" s="38">
        <v>131</v>
      </c>
      <c r="AB16" s="38">
        <v>138</v>
      </c>
      <c r="AC16" s="38">
        <v>77</v>
      </c>
      <c r="AD16" s="38">
        <v>151</v>
      </c>
      <c r="AE16" s="38">
        <v>141</v>
      </c>
      <c r="AF16" s="38">
        <v>125</v>
      </c>
      <c r="AG16" s="38">
        <v>152</v>
      </c>
      <c r="AH16" s="38">
        <v>67</v>
      </c>
      <c r="AI16" s="38">
        <f t="shared" si="1"/>
        <v>1653</v>
      </c>
      <c r="AJ16" s="36">
        <f t="shared" si="2"/>
        <v>127.15384615384616</v>
      </c>
    </row>
    <row r="17" spans="1:36" x14ac:dyDescent="0.25">
      <c r="A17" s="32" t="s">
        <v>77</v>
      </c>
      <c r="B17" s="33" t="s">
        <v>171</v>
      </c>
      <c r="C17" s="32" t="s">
        <v>172</v>
      </c>
      <c r="D17" s="32" t="s">
        <v>171</v>
      </c>
      <c r="E17" s="32" t="s">
        <v>173</v>
      </c>
      <c r="F17" s="33">
        <v>0</v>
      </c>
      <c r="G17" s="34">
        <v>1</v>
      </c>
      <c r="H17" s="35">
        <f t="shared" si="0"/>
        <v>0</v>
      </c>
      <c r="I17" s="36">
        <f t="shared" si="0"/>
        <v>0</v>
      </c>
      <c r="J17" s="36">
        <f t="shared" si="0"/>
        <v>0</v>
      </c>
      <c r="K17" s="36">
        <f t="shared" si="0"/>
        <v>0.15789473684210525</v>
      </c>
      <c r="L17" s="36">
        <f t="shared" si="0"/>
        <v>0</v>
      </c>
      <c r="M17" s="36">
        <f t="shared" si="0"/>
        <v>0</v>
      </c>
      <c r="N17" s="36">
        <f t="shared" si="0"/>
        <v>0.05</v>
      </c>
      <c r="O17" s="36">
        <f t="shared" si="0"/>
        <v>0.43478260869565216</v>
      </c>
      <c r="P17" s="36">
        <f t="shared" si="0"/>
        <v>0.23809523809523808</v>
      </c>
      <c r="Q17" s="36">
        <f t="shared" si="0"/>
        <v>0.19047619047619047</v>
      </c>
      <c r="R17" s="36">
        <f t="shared" si="0"/>
        <v>0.33333333333333331</v>
      </c>
      <c r="S17" s="36">
        <f t="shared" si="0"/>
        <v>0.33333333333333331</v>
      </c>
      <c r="T17" s="36">
        <f t="shared" si="0"/>
        <v>0.25</v>
      </c>
      <c r="U17" s="36">
        <f>AI17/($G17*235)</f>
        <v>0.17872340425531916</v>
      </c>
      <c r="V17" s="37"/>
      <c r="W17" s="38"/>
      <c r="X17" s="38"/>
      <c r="Y17" s="38">
        <v>3</v>
      </c>
      <c r="Z17" s="38"/>
      <c r="AA17" s="38"/>
      <c r="AB17" s="38">
        <v>1</v>
      </c>
      <c r="AC17" s="38">
        <v>10</v>
      </c>
      <c r="AD17" s="38">
        <v>5</v>
      </c>
      <c r="AE17" s="38">
        <v>4</v>
      </c>
      <c r="AF17" s="38">
        <v>7</v>
      </c>
      <c r="AG17" s="38">
        <v>7</v>
      </c>
      <c r="AH17" s="38">
        <v>5</v>
      </c>
      <c r="AI17" s="38">
        <f t="shared" si="1"/>
        <v>42</v>
      </c>
      <c r="AJ17" s="36">
        <f t="shared" si="2"/>
        <v>5.25</v>
      </c>
    </row>
    <row r="18" spans="1:36" x14ac:dyDescent="0.25">
      <c r="A18" s="32" t="s">
        <v>78</v>
      </c>
      <c r="B18" s="33" t="s">
        <v>174</v>
      </c>
      <c r="C18" s="32" t="s">
        <v>180</v>
      </c>
      <c r="D18" s="32" t="s">
        <v>180</v>
      </c>
      <c r="E18" s="32" t="s">
        <v>177</v>
      </c>
      <c r="F18" s="33" t="s">
        <v>182</v>
      </c>
      <c r="G18" s="34">
        <v>0.4</v>
      </c>
      <c r="H18" s="35">
        <f t="shared" si="0"/>
        <v>0</v>
      </c>
      <c r="I18" s="36">
        <f t="shared" si="0"/>
        <v>0</v>
      </c>
      <c r="J18" s="36">
        <f t="shared" si="0"/>
        <v>0</v>
      </c>
      <c r="K18" s="36">
        <f t="shared" si="0"/>
        <v>0</v>
      </c>
      <c r="L18" s="36">
        <f t="shared" si="0"/>
        <v>0</v>
      </c>
      <c r="M18" s="36">
        <f t="shared" si="0"/>
        <v>0</v>
      </c>
      <c r="N18" s="36">
        <f t="shared" si="0"/>
        <v>0</v>
      </c>
      <c r="O18" s="36">
        <f t="shared" si="0"/>
        <v>0</v>
      </c>
      <c r="P18" s="36">
        <f t="shared" si="0"/>
        <v>0.35714285714285715</v>
      </c>
      <c r="Q18" s="36">
        <f t="shared" si="0"/>
        <v>5.3571428571428568</v>
      </c>
      <c r="R18" s="36">
        <f t="shared" si="0"/>
        <v>5.833333333333333</v>
      </c>
      <c r="S18" s="36">
        <f t="shared" si="0"/>
        <v>6.4285714285714279</v>
      </c>
      <c r="T18" s="36">
        <f t="shared" si="0"/>
        <v>6.375</v>
      </c>
      <c r="U18" s="36">
        <f t="shared" ref="U18:U19" si="3">AVERAGE(H18:S18)</f>
        <v>1.4980158730158728</v>
      </c>
      <c r="V18" s="37"/>
      <c r="W18" s="38"/>
      <c r="X18" s="38"/>
      <c r="Y18" s="38"/>
      <c r="Z18" s="38"/>
      <c r="AA18" s="38"/>
      <c r="AB18" s="38"/>
      <c r="AC18" s="38"/>
      <c r="AD18" s="38">
        <v>3</v>
      </c>
      <c r="AE18" s="38">
        <v>45</v>
      </c>
      <c r="AF18" s="38">
        <v>49</v>
      </c>
      <c r="AG18" s="38">
        <v>54</v>
      </c>
      <c r="AH18" s="38">
        <v>51</v>
      </c>
      <c r="AI18" s="38">
        <f t="shared" si="1"/>
        <v>202</v>
      </c>
      <c r="AJ18" s="36">
        <f t="shared" si="2"/>
        <v>40.4</v>
      </c>
    </row>
    <row r="19" spans="1:36" x14ac:dyDescent="0.25">
      <c r="A19" s="32" t="s">
        <v>79</v>
      </c>
      <c r="B19" s="33" t="s">
        <v>174</v>
      </c>
      <c r="C19" s="32" t="s">
        <v>193</v>
      </c>
      <c r="D19" s="32" t="s">
        <v>176</v>
      </c>
      <c r="E19" s="32" t="s">
        <v>177</v>
      </c>
      <c r="F19" s="33" t="s">
        <v>187</v>
      </c>
      <c r="G19" s="34">
        <v>1</v>
      </c>
      <c r="H19" s="35">
        <f t="shared" si="0"/>
        <v>5.65</v>
      </c>
      <c r="I19" s="36">
        <f t="shared" si="0"/>
        <v>5.6756756756756754</v>
      </c>
      <c r="J19" s="36">
        <f t="shared" si="0"/>
        <v>5.3478260869565215</v>
      </c>
      <c r="K19" s="36">
        <f t="shared" si="0"/>
        <v>9.5789473684210531</v>
      </c>
      <c r="L19" s="36">
        <f t="shared" si="0"/>
        <v>10.090909090909092</v>
      </c>
      <c r="M19" s="36">
        <f t="shared" si="0"/>
        <v>11.863636363636363</v>
      </c>
      <c r="N19" s="36">
        <f t="shared" si="0"/>
        <v>11.05</v>
      </c>
      <c r="O19" s="36">
        <f t="shared" si="0"/>
        <v>12</v>
      </c>
      <c r="P19" s="36">
        <f t="shared" si="0"/>
        <v>8.3809523809523814</v>
      </c>
      <c r="Q19" s="36">
        <f t="shared" si="0"/>
        <v>12.380952380952381</v>
      </c>
      <c r="R19" s="36">
        <f t="shared" si="0"/>
        <v>10.19047619047619</v>
      </c>
      <c r="S19" s="36">
        <f t="shared" si="0"/>
        <v>12.666666666666666</v>
      </c>
      <c r="T19" s="36">
        <f t="shared" si="0"/>
        <v>8.0500000000000007</v>
      </c>
      <c r="U19" s="36">
        <f t="shared" si="3"/>
        <v>9.573003517053861</v>
      </c>
      <c r="V19" s="37">
        <v>113</v>
      </c>
      <c r="W19" s="38">
        <v>105</v>
      </c>
      <c r="X19" s="38">
        <v>123</v>
      </c>
      <c r="Y19" s="38">
        <v>182</v>
      </c>
      <c r="Z19" s="38">
        <v>222</v>
      </c>
      <c r="AA19" s="38">
        <v>261</v>
      </c>
      <c r="AB19" s="38">
        <v>221</v>
      </c>
      <c r="AC19" s="38">
        <v>276</v>
      </c>
      <c r="AD19" s="38">
        <v>176</v>
      </c>
      <c r="AE19" s="38">
        <v>260</v>
      </c>
      <c r="AF19" s="38">
        <v>214</v>
      </c>
      <c r="AG19" s="38">
        <v>266</v>
      </c>
      <c r="AH19" s="38">
        <v>161</v>
      </c>
      <c r="AI19" s="38">
        <f t="shared" si="1"/>
        <v>2580</v>
      </c>
      <c r="AJ19" s="36">
        <f t="shared" si="2"/>
        <v>198.46153846153845</v>
      </c>
    </row>
    <row r="20" spans="1:36" x14ac:dyDescent="0.25">
      <c r="A20" s="32" t="s">
        <v>80</v>
      </c>
      <c r="B20" s="33" t="s">
        <v>183</v>
      </c>
      <c r="C20" s="32" t="s">
        <v>194</v>
      </c>
      <c r="D20" s="32" t="s">
        <v>183</v>
      </c>
      <c r="E20" s="32" t="s">
        <v>186</v>
      </c>
      <c r="F20" s="33" t="s">
        <v>195</v>
      </c>
      <c r="G20" s="34">
        <v>1</v>
      </c>
      <c r="H20" s="35">
        <f t="shared" si="0"/>
        <v>0</v>
      </c>
      <c r="I20" s="36">
        <f t="shared" si="0"/>
        <v>0</v>
      </c>
      <c r="J20" s="36">
        <f t="shared" si="0"/>
        <v>0</v>
      </c>
      <c r="K20" s="36">
        <f t="shared" si="0"/>
        <v>0</v>
      </c>
      <c r="L20" s="36">
        <f t="shared" si="0"/>
        <v>0</v>
      </c>
      <c r="M20" s="36">
        <f t="shared" si="0"/>
        <v>0</v>
      </c>
      <c r="N20" s="36">
        <f t="shared" si="0"/>
        <v>0</v>
      </c>
      <c r="O20" s="36">
        <f t="shared" si="0"/>
        <v>0</v>
      </c>
      <c r="P20" s="36">
        <f t="shared" si="0"/>
        <v>0</v>
      </c>
      <c r="Q20" s="36">
        <f t="shared" si="0"/>
        <v>4.7619047619047616E-2</v>
      </c>
      <c r="R20" s="36">
        <f t="shared" si="0"/>
        <v>0</v>
      </c>
      <c r="S20" s="36">
        <f t="shared" si="0"/>
        <v>0</v>
      </c>
      <c r="T20" s="36">
        <f t="shared" si="0"/>
        <v>0</v>
      </c>
      <c r="U20" s="36">
        <f>AI20/($G20*235)</f>
        <v>4.2553191489361703E-3</v>
      </c>
      <c r="V20" s="37"/>
      <c r="W20" s="38"/>
      <c r="X20" s="38"/>
      <c r="Y20" s="38"/>
      <c r="Z20" s="38"/>
      <c r="AA20" s="38"/>
      <c r="AB20" s="38"/>
      <c r="AC20" s="38"/>
      <c r="AD20" s="38"/>
      <c r="AE20" s="38">
        <v>1</v>
      </c>
      <c r="AF20" s="38"/>
      <c r="AG20" s="38"/>
      <c r="AH20" s="38"/>
      <c r="AI20" s="38">
        <f t="shared" si="1"/>
        <v>1</v>
      </c>
      <c r="AJ20" s="36">
        <f t="shared" si="2"/>
        <v>1</v>
      </c>
    </row>
    <row r="21" spans="1:36" x14ac:dyDescent="0.25">
      <c r="A21" s="32" t="s">
        <v>81</v>
      </c>
      <c r="B21" s="33" t="s">
        <v>171</v>
      </c>
      <c r="C21" s="32" t="s">
        <v>172</v>
      </c>
      <c r="D21" s="32" t="s">
        <v>171</v>
      </c>
      <c r="E21" s="32" t="s">
        <v>173</v>
      </c>
      <c r="F21" s="33" t="s">
        <v>195</v>
      </c>
      <c r="G21" s="34">
        <v>1</v>
      </c>
      <c r="H21" s="35">
        <f t="shared" si="0"/>
        <v>0</v>
      </c>
      <c r="I21" s="36">
        <f t="shared" si="0"/>
        <v>0</v>
      </c>
      <c r="J21" s="36">
        <f t="shared" si="0"/>
        <v>0</v>
      </c>
      <c r="K21" s="36">
        <f t="shared" si="0"/>
        <v>0</v>
      </c>
      <c r="L21" s="36">
        <f t="shared" si="0"/>
        <v>0</v>
      </c>
      <c r="M21" s="36">
        <f t="shared" si="0"/>
        <v>0</v>
      </c>
      <c r="N21" s="36">
        <f t="shared" si="0"/>
        <v>0</v>
      </c>
      <c r="O21" s="36">
        <f t="shared" si="0"/>
        <v>0</v>
      </c>
      <c r="P21" s="36">
        <f t="shared" si="0"/>
        <v>0.14285714285714285</v>
      </c>
      <c r="Q21" s="36">
        <f t="shared" si="0"/>
        <v>0.7142857142857143</v>
      </c>
      <c r="R21" s="36">
        <f t="shared" si="0"/>
        <v>0.7142857142857143</v>
      </c>
      <c r="S21" s="36">
        <f t="shared" si="0"/>
        <v>0.8571428571428571</v>
      </c>
      <c r="T21" s="36">
        <f t="shared" si="0"/>
        <v>0.9</v>
      </c>
      <c r="U21" s="36">
        <f>AI21/($G21*235)</f>
        <v>0.29361702127659572</v>
      </c>
      <c r="V21" s="37"/>
      <c r="W21" s="38"/>
      <c r="X21" s="38"/>
      <c r="Y21" s="38"/>
      <c r="Z21" s="38"/>
      <c r="AA21" s="38"/>
      <c r="AB21" s="38"/>
      <c r="AC21" s="38"/>
      <c r="AD21" s="38">
        <v>3</v>
      </c>
      <c r="AE21" s="38">
        <v>15</v>
      </c>
      <c r="AF21" s="38">
        <v>15</v>
      </c>
      <c r="AG21" s="38">
        <v>18</v>
      </c>
      <c r="AH21" s="38">
        <v>18</v>
      </c>
      <c r="AI21" s="38">
        <f t="shared" si="1"/>
        <v>69</v>
      </c>
      <c r="AJ21" s="36">
        <f t="shared" si="2"/>
        <v>13.8</v>
      </c>
    </row>
    <row r="22" spans="1:36" x14ac:dyDescent="0.25">
      <c r="A22" s="32" t="s">
        <v>82</v>
      </c>
      <c r="B22" s="33" t="s">
        <v>183</v>
      </c>
      <c r="C22" s="32" t="s">
        <v>190</v>
      </c>
      <c r="D22" s="32" t="s">
        <v>183</v>
      </c>
      <c r="E22" s="32" t="s">
        <v>173</v>
      </c>
      <c r="F22" s="33" t="s">
        <v>196</v>
      </c>
      <c r="G22" s="34">
        <v>1</v>
      </c>
      <c r="H22" s="35">
        <f t="shared" si="0"/>
        <v>1.4</v>
      </c>
      <c r="I22" s="36">
        <f t="shared" si="0"/>
        <v>4.8108108108108105</v>
      </c>
      <c r="J22" s="36">
        <f t="shared" si="0"/>
        <v>4.3478260869565215</v>
      </c>
      <c r="K22" s="36">
        <f t="shared" si="0"/>
        <v>4.6315789473684212</v>
      </c>
      <c r="L22" s="36">
        <f t="shared" si="0"/>
        <v>3.5909090909090908</v>
      </c>
      <c r="M22" s="36">
        <f t="shared" si="0"/>
        <v>0.63636363636363635</v>
      </c>
      <c r="N22" s="36">
        <f t="shared" si="0"/>
        <v>1</v>
      </c>
      <c r="O22" s="36">
        <f t="shared" si="0"/>
        <v>1.9565217391304348</v>
      </c>
      <c r="P22" s="36">
        <f t="shared" ref="P22:T68" si="4">AD22/($G22*P$1)</f>
        <v>5.0952380952380949</v>
      </c>
      <c r="Q22" s="36">
        <f t="shared" si="4"/>
        <v>4.8571428571428568</v>
      </c>
      <c r="R22" s="36">
        <f t="shared" si="4"/>
        <v>3.7619047619047619</v>
      </c>
      <c r="S22" s="36">
        <f t="shared" si="4"/>
        <v>2.3809523809523809</v>
      </c>
      <c r="T22" s="36">
        <f t="shared" si="4"/>
        <v>2.25</v>
      </c>
      <c r="U22" s="36">
        <f>AI22/($G22*235)</f>
        <v>3.6</v>
      </c>
      <c r="V22" s="37">
        <v>28</v>
      </c>
      <c r="W22" s="38">
        <v>89</v>
      </c>
      <c r="X22" s="38">
        <v>100</v>
      </c>
      <c r="Y22" s="38">
        <v>88</v>
      </c>
      <c r="Z22" s="38">
        <v>79</v>
      </c>
      <c r="AA22" s="38">
        <v>14</v>
      </c>
      <c r="AB22" s="38">
        <v>20</v>
      </c>
      <c r="AC22" s="38">
        <v>45</v>
      </c>
      <c r="AD22" s="38">
        <v>107</v>
      </c>
      <c r="AE22" s="38">
        <v>102</v>
      </c>
      <c r="AF22" s="38">
        <v>79</v>
      </c>
      <c r="AG22" s="38">
        <v>50</v>
      </c>
      <c r="AH22" s="38">
        <v>45</v>
      </c>
      <c r="AI22" s="38">
        <f t="shared" si="1"/>
        <v>846</v>
      </c>
      <c r="AJ22" s="36">
        <f t="shared" si="2"/>
        <v>65.07692307692308</v>
      </c>
    </row>
    <row r="23" spans="1:36" x14ac:dyDescent="0.25">
      <c r="A23" s="32" t="s">
        <v>83</v>
      </c>
      <c r="B23" s="33" t="s">
        <v>174</v>
      </c>
      <c r="C23" s="32" t="s">
        <v>175</v>
      </c>
      <c r="D23" s="32" t="s">
        <v>176</v>
      </c>
      <c r="E23" s="32" t="s">
        <v>177</v>
      </c>
      <c r="F23" s="33" t="s">
        <v>188</v>
      </c>
      <c r="G23" s="34">
        <v>1</v>
      </c>
      <c r="H23" s="35">
        <f t="shared" ref="H23:T69" si="5">V23/($G23*H$1)</f>
        <v>13.9</v>
      </c>
      <c r="I23" s="36">
        <f t="shared" si="5"/>
        <v>13.72972972972973</v>
      </c>
      <c r="J23" s="36">
        <f t="shared" si="5"/>
        <v>13.086956521739131</v>
      </c>
      <c r="K23" s="36">
        <f t="shared" si="5"/>
        <v>13.736842105263158</v>
      </c>
      <c r="L23" s="36">
        <f t="shared" si="5"/>
        <v>13.590909090909092</v>
      </c>
      <c r="M23" s="36">
        <f t="shared" si="5"/>
        <v>14.5</v>
      </c>
      <c r="N23" s="36">
        <f t="shared" si="5"/>
        <v>11.05</v>
      </c>
      <c r="O23" s="36">
        <f t="shared" si="5"/>
        <v>7.8260869565217392</v>
      </c>
      <c r="P23" s="36">
        <f t="shared" si="4"/>
        <v>12.476190476190476</v>
      </c>
      <c r="Q23" s="36">
        <f t="shared" si="4"/>
        <v>15.095238095238095</v>
      </c>
      <c r="R23" s="36">
        <f t="shared" si="4"/>
        <v>15.285714285714286</v>
      </c>
      <c r="S23" s="36">
        <f t="shared" si="4"/>
        <v>10.857142857142858</v>
      </c>
      <c r="T23" s="36">
        <f t="shared" si="4"/>
        <v>10.15</v>
      </c>
      <c r="U23" s="36">
        <f t="shared" ref="U23:U26" si="6">AVERAGE(H23:S23)</f>
        <v>12.927900843204048</v>
      </c>
      <c r="V23" s="37">
        <v>278</v>
      </c>
      <c r="W23" s="38">
        <v>254</v>
      </c>
      <c r="X23" s="38">
        <v>301</v>
      </c>
      <c r="Y23" s="38">
        <v>261</v>
      </c>
      <c r="Z23" s="38">
        <v>299</v>
      </c>
      <c r="AA23" s="38">
        <v>319</v>
      </c>
      <c r="AB23" s="38">
        <v>221</v>
      </c>
      <c r="AC23" s="38">
        <v>180</v>
      </c>
      <c r="AD23" s="38">
        <v>262</v>
      </c>
      <c r="AE23" s="38">
        <v>317</v>
      </c>
      <c r="AF23" s="38">
        <v>321</v>
      </c>
      <c r="AG23" s="38">
        <v>228</v>
      </c>
      <c r="AH23" s="38">
        <v>203</v>
      </c>
      <c r="AI23" s="38">
        <f t="shared" si="1"/>
        <v>3444</v>
      </c>
      <c r="AJ23" s="36">
        <f t="shared" si="2"/>
        <v>264.92307692307691</v>
      </c>
    </row>
    <row r="24" spans="1:36" x14ac:dyDescent="0.25">
      <c r="A24" s="32" t="s">
        <v>84</v>
      </c>
      <c r="B24" s="33" t="s">
        <v>174</v>
      </c>
      <c r="C24" s="32" t="s">
        <v>180</v>
      </c>
      <c r="D24" s="32" t="s">
        <v>180</v>
      </c>
      <c r="E24" s="32" t="s">
        <v>186</v>
      </c>
      <c r="F24" s="33" t="s">
        <v>178</v>
      </c>
      <c r="G24" s="34">
        <v>0.3</v>
      </c>
      <c r="H24" s="35">
        <f t="shared" si="5"/>
        <v>15.666666666666666</v>
      </c>
      <c r="I24" s="36">
        <f t="shared" si="5"/>
        <v>18.558558558558559</v>
      </c>
      <c r="J24" s="36">
        <f t="shared" si="5"/>
        <v>12.463768115942029</v>
      </c>
      <c r="K24" s="36">
        <f t="shared" si="5"/>
        <v>8.2456140350877192</v>
      </c>
      <c r="L24" s="36">
        <f t="shared" si="5"/>
        <v>9.6969696969696972</v>
      </c>
      <c r="M24" s="36">
        <f t="shared" si="5"/>
        <v>11.363636363636365</v>
      </c>
      <c r="N24" s="36">
        <f t="shared" si="5"/>
        <v>13</v>
      </c>
      <c r="O24" s="36">
        <f t="shared" si="5"/>
        <v>12.173913043478262</v>
      </c>
      <c r="P24" s="36">
        <f t="shared" si="4"/>
        <v>11.587301587301587</v>
      </c>
      <c r="Q24" s="36">
        <f t="shared" si="4"/>
        <v>13.650793650793652</v>
      </c>
      <c r="R24" s="36">
        <f t="shared" si="4"/>
        <v>16.349206349206348</v>
      </c>
      <c r="S24" s="36">
        <f t="shared" si="4"/>
        <v>10.158730158730158</v>
      </c>
      <c r="T24" s="36">
        <f t="shared" si="4"/>
        <v>8</v>
      </c>
      <c r="U24" s="36">
        <f t="shared" si="6"/>
        <v>12.742929852197586</v>
      </c>
      <c r="V24" s="37">
        <v>94</v>
      </c>
      <c r="W24" s="38">
        <v>103</v>
      </c>
      <c r="X24" s="38">
        <v>86</v>
      </c>
      <c r="Y24" s="38">
        <v>47</v>
      </c>
      <c r="Z24" s="38">
        <v>64</v>
      </c>
      <c r="AA24" s="38">
        <v>75</v>
      </c>
      <c r="AB24" s="38">
        <v>78</v>
      </c>
      <c r="AC24" s="38">
        <v>84</v>
      </c>
      <c r="AD24" s="38">
        <v>73</v>
      </c>
      <c r="AE24" s="38">
        <v>86</v>
      </c>
      <c r="AF24" s="38">
        <v>103</v>
      </c>
      <c r="AG24" s="38">
        <v>64</v>
      </c>
      <c r="AH24" s="38">
        <v>48</v>
      </c>
      <c r="AI24" s="38">
        <f t="shared" si="1"/>
        <v>1005</v>
      </c>
      <c r="AJ24" s="36">
        <f t="shared" si="2"/>
        <v>77.307692307692307</v>
      </c>
    </row>
    <row r="25" spans="1:36" x14ac:dyDescent="0.25">
      <c r="A25" s="32" t="s">
        <v>85</v>
      </c>
      <c r="B25" s="33" t="s">
        <v>174</v>
      </c>
      <c r="C25" s="32" t="s">
        <v>175</v>
      </c>
      <c r="D25" s="32" t="s">
        <v>176</v>
      </c>
      <c r="E25" s="32" t="s">
        <v>177</v>
      </c>
      <c r="F25" s="33" t="s">
        <v>197</v>
      </c>
      <c r="G25" s="34">
        <v>1</v>
      </c>
      <c r="H25" s="35">
        <f t="shared" si="5"/>
        <v>13.5</v>
      </c>
      <c r="I25" s="36">
        <f t="shared" si="5"/>
        <v>13.567567567567568</v>
      </c>
      <c r="J25" s="36">
        <f t="shared" si="5"/>
        <v>13</v>
      </c>
      <c r="K25" s="36">
        <f t="shared" si="5"/>
        <v>12.315789473684211</v>
      </c>
      <c r="L25" s="36">
        <f t="shared" si="5"/>
        <v>12.545454545454545</v>
      </c>
      <c r="M25" s="36">
        <f t="shared" si="5"/>
        <v>13.636363636363637</v>
      </c>
      <c r="N25" s="36">
        <f t="shared" si="5"/>
        <v>12.2</v>
      </c>
      <c r="O25" s="36">
        <f t="shared" si="5"/>
        <v>14.739130434782609</v>
      </c>
      <c r="P25" s="36">
        <f t="shared" si="4"/>
        <v>13.333333333333334</v>
      </c>
      <c r="Q25" s="36">
        <f t="shared" si="4"/>
        <v>13.80952380952381</v>
      </c>
      <c r="R25" s="36">
        <f t="shared" si="4"/>
        <v>11.523809523809524</v>
      </c>
      <c r="S25" s="36">
        <f t="shared" si="4"/>
        <v>11.619047619047619</v>
      </c>
      <c r="T25" s="36">
        <f t="shared" si="4"/>
        <v>9.5500000000000007</v>
      </c>
      <c r="U25" s="36">
        <f t="shared" si="6"/>
        <v>12.982501661963903</v>
      </c>
      <c r="V25" s="37">
        <v>270</v>
      </c>
      <c r="W25" s="38">
        <v>251</v>
      </c>
      <c r="X25" s="38">
        <v>299</v>
      </c>
      <c r="Y25" s="38">
        <v>234</v>
      </c>
      <c r="Z25" s="38">
        <v>276</v>
      </c>
      <c r="AA25" s="38">
        <v>300</v>
      </c>
      <c r="AB25" s="38">
        <v>244</v>
      </c>
      <c r="AC25" s="38">
        <v>339</v>
      </c>
      <c r="AD25" s="38">
        <v>280</v>
      </c>
      <c r="AE25" s="38">
        <v>290</v>
      </c>
      <c r="AF25" s="38">
        <v>242</v>
      </c>
      <c r="AG25" s="38">
        <v>244</v>
      </c>
      <c r="AH25" s="38">
        <v>191</v>
      </c>
      <c r="AI25" s="38">
        <f t="shared" si="1"/>
        <v>3460</v>
      </c>
      <c r="AJ25" s="36">
        <f t="shared" si="2"/>
        <v>266.15384615384613</v>
      </c>
    </row>
    <row r="26" spans="1:36" x14ac:dyDescent="0.25">
      <c r="A26" s="32" t="s">
        <v>86</v>
      </c>
      <c r="B26" s="33" t="s">
        <v>198</v>
      </c>
      <c r="C26" s="32" t="s">
        <v>175</v>
      </c>
      <c r="D26" s="32" t="s">
        <v>176</v>
      </c>
      <c r="E26" s="32" t="s">
        <v>186</v>
      </c>
      <c r="F26" s="33" t="s">
        <v>191</v>
      </c>
      <c r="G26" s="34">
        <v>1</v>
      </c>
      <c r="H26" s="35">
        <f t="shared" si="5"/>
        <v>0</v>
      </c>
      <c r="I26" s="36">
        <f t="shared" si="5"/>
        <v>0</v>
      </c>
      <c r="J26" s="36">
        <f t="shared" si="5"/>
        <v>0</v>
      </c>
      <c r="K26" s="36">
        <f t="shared" si="5"/>
        <v>0</v>
      </c>
      <c r="L26" s="36">
        <f t="shared" si="5"/>
        <v>0</v>
      </c>
      <c r="M26" s="36">
        <f t="shared" si="5"/>
        <v>0</v>
      </c>
      <c r="N26" s="36">
        <f t="shared" si="5"/>
        <v>0</v>
      </c>
      <c r="O26" s="36">
        <f t="shared" si="5"/>
        <v>1.0434782608695652</v>
      </c>
      <c r="P26" s="36">
        <f t="shared" si="4"/>
        <v>3.5238095238095237</v>
      </c>
      <c r="Q26" s="36">
        <f t="shared" si="4"/>
        <v>4.9047619047619051</v>
      </c>
      <c r="R26" s="36">
        <f t="shared" si="4"/>
        <v>4</v>
      </c>
      <c r="S26" s="36">
        <f t="shared" si="4"/>
        <v>1.1904761904761905</v>
      </c>
      <c r="T26" s="36">
        <f t="shared" si="4"/>
        <v>3.85</v>
      </c>
      <c r="U26" s="36">
        <f t="shared" si="6"/>
        <v>1.2218771566597653</v>
      </c>
      <c r="V26" s="37"/>
      <c r="W26" s="38"/>
      <c r="X26" s="38"/>
      <c r="Y26" s="38"/>
      <c r="Z26" s="38"/>
      <c r="AA26" s="38"/>
      <c r="AB26" s="38"/>
      <c r="AC26" s="38">
        <v>24</v>
      </c>
      <c r="AD26" s="38">
        <v>74</v>
      </c>
      <c r="AE26" s="38">
        <v>103</v>
      </c>
      <c r="AF26" s="38">
        <v>84</v>
      </c>
      <c r="AG26" s="38">
        <v>25</v>
      </c>
      <c r="AH26" s="38">
        <v>77</v>
      </c>
      <c r="AI26" s="38">
        <f t="shared" si="1"/>
        <v>387</v>
      </c>
      <c r="AJ26" s="36">
        <f t="shared" si="2"/>
        <v>64.5</v>
      </c>
    </row>
    <row r="27" spans="1:36" x14ac:dyDescent="0.25">
      <c r="A27" s="32" t="s">
        <v>87</v>
      </c>
      <c r="B27" s="33" t="s">
        <v>183</v>
      </c>
      <c r="C27" s="32" t="s">
        <v>199</v>
      </c>
      <c r="D27" s="32" t="s">
        <v>183</v>
      </c>
      <c r="E27" s="32" t="s">
        <v>173</v>
      </c>
      <c r="F27" s="33" t="s">
        <v>200</v>
      </c>
      <c r="G27" s="34">
        <v>1</v>
      </c>
      <c r="H27" s="35">
        <f t="shared" si="5"/>
        <v>1.45</v>
      </c>
      <c r="I27" s="36">
        <f t="shared" si="5"/>
        <v>2.7027027027027026</v>
      </c>
      <c r="J27" s="36">
        <f t="shared" si="5"/>
        <v>3.2608695652173911</v>
      </c>
      <c r="K27" s="36">
        <f t="shared" si="5"/>
        <v>3.8947368421052633</v>
      </c>
      <c r="L27" s="36">
        <f t="shared" si="5"/>
        <v>1.1363636363636365</v>
      </c>
      <c r="M27" s="36">
        <f t="shared" si="5"/>
        <v>1.5454545454545454</v>
      </c>
      <c r="N27" s="36">
        <f t="shared" si="5"/>
        <v>0.5</v>
      </c>
      <c r="O27" s="36">
        <f t="shared" si="5"/>
        <v>1.9130434782608696</v>
      </c>
      <c r="P27" s="36">
        <f t="shared" si="4"/>
        <v>1.1904761904761905</v>
      </c>
      <c r="Q27" s="36">
        <f t="shared" si="4"/>
        <v>1.7142857142857142</v>
      </c>
      <c r="R27" s="36">
        <f t="shared" si="4"/>
        <v>1.4285714285714286</v>
      </c>
      <c r="S27" s="36">
        <f t="shared" si="4"/>
        <v>0.95238095238095233</v>
      </c>
      <c r="T27" s="36">
        <f t="shared" si="4"/>
        <v>1.1000000000000001</v>
      </c>
      <c r="U27" s="36">
        <f>AI27/($G27*235)</f>
        <v>2.0170212765957447</v>
      </c>
      <c r="V27" s="37">
        <v>29</v>
      </c>
      <c r="W27" s="38">
        <v>50</v>
      </c>
      <c r="X27" s="38">
        <v>75</v>
      </c>
      <c r="Y27" s="38">
        <v>74</v>
      </c>
      <c r="Z27" s="38">
        <v>25</v>
      </c>
      <c r="AA27" s="38">
        <v>34</v>
      </c>
      <c r="AB27" s="38">
        <v>10</v>
      </c>
      <c r="AC27" s="38">
        <v>44</v>
      </c>
      <c r="AD27" s="38">
        <v>25</v>
      </c>
      <c r="AE27" s="38">
        <v>36</v>
      </c>
      <c r="AF27" s="38">
        <v>30</v>
      </c>
      <c r="AG27" s="38">
        <v>20</v>
      </c>
      <c r="AH27" s="38">
        <v>22</v>
      </c>
      <c r="AI27" s="38">
        <f t="shared" si="1"/>
        <v>474</v>
      </c>
      <c r="AJ27" s="36">
        <f t="shared" si="2"/>
        <v>36.46153846153846</v>
      </c>
    </row>
    <row r="28" spans="1:36" x14ac:dyDescent="0.25">
      <c r="A28" s="32" t="s">
        <v>88</v>
      </c>
      <c r="B28" s="33" t="s">
        <v>198</v>
      </c>
      <c r="C28" s="32" t="s">
        <v>175</v>
      </c>
      <c r="D28" s="32" t="s">
        <v>176</v>
      </c>
      <c r="E28" s="32" t="s">
        <v>186</v>
      </c>
      <c r="F28" s="33" t="s">
        <v>201</v>
      </c>
      <c r="G28" s="34">
        <v>0.8</v>
      </c>
      <c r="H28" s="35">
        <f t="shared" si="5"/>
        <v>8.25</v>
      </c>
      <c r="I28" s="36">
        <f t="shared" si="5"/>
        <v>10.202702702702702</v>
      </c>
      <c r="J28" s="36">
        <f t="shared" si="5"/>
        <v>7.9891304347826075</v>
      </c>
      <c r="K28" s="36">
        <f t="shared" si="5"/>
        <v>9.6710526315789469</v>
      </c>
      <c r="L28" s="36">
        <f t="shared" si="5"/>
        <v>8.3522727272727266</v>
      </c>
      <c r="M28" s="36">
        <f t="shared" si="5"/>
        <v>7.7840909090909083</v>
      </c>
      <c r="N28" s="36">
        <f t="shared" si="5"/>
        <v>9.0625</v>
      </c>
      <c r="O28" s="36">
        <f t="shared" si="5"/>
        <v>8.3152173913043477</v>
      </c>
      <c r="P28" s="36">
        <f t="shared" si="4"/>
        <v>9.9404761904761898</v>
      </c>
      <c r="Q28" s="36">
        <f t="shared" si="4"/>
        <v>10.238095238095237</v>
      </c>
      <c r="R28" s="36">
        <f t="shared" si="4"/>
        <v>6.9047619047619042</v>
      </c>
      <c r="S28" s="36">
        <f t="shared" si="4"/>
        <v>1.8452380952380951</v>
      </c>
      <c r="T28" s="36">
        <f t="shared" si="4"/>
        <v>0.875</v>
      </c>
      <c r="U28" s="36">
        <f t="shared" ref="U28:U29" si="7">AVERAGE(H28:S28)</f>
        <v>8.2129615187753053</v>
      </c>
      <c r="V28" s="37">
        <v>132</v>
      </c>
      <c r="W28" s="38">
        <v>151</v>
      </c>
      <c r="X28" s="38">
        <v>147</v>
      </c>
      <c r="Y28" s="38">
        <v>147</v>
      </c>
      <c r="Z28" s="38">
        <v>147</v>
      </c>
      <c r="AA28" s="38">
        <v>137</v>
      </c>
      <c r="AB28" s="38">
        <v>145</v>
      </c>
      <c r="AC28" s="38">
        <v>153</v>
      </c>
      <c r="AD28" s="38">
        <v>167</v>
      </c>
      <c r="AE28" s="38">
        <v>172</v>
      </c>
      <c r="AF28" s="38">
        <v>116</v>
      </c>
      <c r="AG28" s="38">
        <v>31</v>
      </c>
      <c r="AH28" s="38">
        <v>14</v>
      </c>
      <c r="AI28" s="38">
        <f t="shared" si="1"/>
        <v>1659</v>
      </c>
      <c r="AJ28" s="36">
        <f t="shared" si="2"/>
        <v>127.61538461538461</v>
      </c>
    </row>
    <row r="29" spans="1:36" x14ac:dyDescent="0.25">
      <c r="A29" s="32" t="s">
        <v>89</v>
      </c>
      <c r="B29" s="33" t="s">
        <v>174</v>
      </c>
      <c r="C29" s="32" t="s">
        <v>181</v>
      </c>
      <c r="D29" s="32" t="s">
        <v>176</v>
      </c>
      <c r="E29" s="32" t="s">
        <v>177</v>
      </c>
      <c r="F29" s="33" t="s">
        <v>189</v>
      </c>
      <c r="G29" s="34">
        <v>0.4</v>
      </c>
      <c r="H29" s="35">
        <f t="shared" si="5"/>
        <v>5.25</v>
      </c>
      <c r="I29" s="36">
        <f t="shared" si="5"/>
        <v>10.54054054054054</v>
      </c>
      <c r="J29" s="36">
        <f t="shared" si="5"/>
        <v>12.282608695652172</v>
      </c>
      <c r="K29" s="36">
        <f t="shared" si="5"/>
        <v>8.2894736842105257</v>
      </c>
      <c r="L29" s="36">
        <f t="shared" si="5"/>
        <v>10.568181818181817</v>
      </c>
      <c r="M29" s="36">
        <f t="shared" si="5"/>
        <v>5.3409090909090908</v>
      </c>
      <c r="N29" s="36">
        <f t="shared" si="5"/>
        <v>3</v>
      </c>
      <c r="O29" s="36">
        <f t="shared" si="5"/>
        <v>18.043478260869563</v>
      </c>
      <c r="P29" s="36">
        <f t="shared" si="4"/>
        <v>17.023809523809522</v>
      </c>
      <c r="Q29" s="36">
        <f t="shared" si="4"/>
        <v>15.119047619047619</v>
      </c>
      <c r="R29" s="36">
        <f t="shared" si="4"/>
        <v>11.904761904761905</v>
      </c>
      <c r="S29" s="36">
        <f t="shared" si="4"/>
        <v>13.095238095238095</v>
      </c>
      <c r="T29" s="36">
        <f t="shared" si="4"/>
        <v>0</v>
      </c>
      <c r="U29" s="36">
        <f t="shared" si="7"/>
        <v>10.871504102768405</v>
      </c>
      <c r="V29" s="37">
        <v>42</v>
      </c>
      <c r="W29" s="38">
        <v>78</v>
      </c>
      <c r="X29" s="38">
        <v>113</v>
      </c>
      <c r="Y29" s="38">
        <v>63</v>
      </c>
      <c r="Z29" s="38">
        <v>93</v>
      </c>
      <c r="AA29" s="38">
        <v>47</v>
      </c>
      <c r="AB29" s="38">
        <v>24</v>
      </c>
      <c r="AC29" s="38">
        <v>166</v>
      </c>
      <c r="AD29" s="38">
        <v>143</v>
      </c>
      <c r="AE29" s="38">
        <v>127</v>
      </c>
      <c r="AF29" s="38">
        <v>100</v>
      </c>
      <c r="AG29" s="38">
        <v>110</v>
      </c>
      <c r="AH29" s="38"/>
      <c r="AI29" s="38">
        <f t="shared" si="1"/>
        <v>1106</v>
      </c>
      <c r="AJ29" s="36">
        <f t="shared" si="2"/>
        <v>92.166666666666671</v>
      </c>
    </row>
    <row r="30" spans="1:36" x14ac:dyDescent="0.25">
      <c r="A30" s="32" t="s">
        <v>90</v>
      </c>
      <c r="B30" s="33" t="s">
        <v>183</v>
      </c>
      <c r="C30" s="32" t="s">
        <v>202</v>
      </c>
      <c r="D30" s="32" t="s">
        <v>183</v>
      </c>
      <c r="E30" s="32" t="s">
        <v>186</v>
      </c>
      <c r="F30" s="33" t="s">
        <v>203</v>
      </c>
      <c r="G30" s="34">
        <v>1</v>
      </c>
      <c r="H30" s="35">
        <f t="shared" si="5"/>
        <v>0.1</v>
      </c>
      <c r="I30" s="36">
        <f t="shared" si="5"/>
        <v>0.81081081081081086</v>
      </c>
      <c r="J30" s="36">
        <f t="shared" si="5"/>
        <v>0</v>
      </c>
      <c r="K30" s="36">
        <f t="shared" si="5"/>
        <v>0</v>
      </c>
      <c r="L30" s="36">
        <f t="shared" si="5"/>
        <v>0</v>
      </c>
      <c r="M30" s="36">
        <f t="shared" si="5"/>
        <v>0</v>
      </c>
      <c r="N30" s="36">
        <f t="shared" si="5"/>
        <v>0</v>
      </c>
      <c r="O30" s="36">
        <f t="shared" si="5"/>
        <v>0</v>
      </c>
      <c r="P30" s="36">
        <f t="shared" si="4"/>
        <v>0</v>
      </c>
      <c r="Q30" s="36">
        <f t="shared" si="4"/>
        <v>0</v>
      </c>
      <c r="R30" s="36">
        <f t="shared" si="4"/>
        <v>0</v>
      </c>
      <c r="S30" s="36">
        <f t="shared" si="4"/>
        <v>0</v>
      </c>
      <c r="T30" s="36">
        <f t="shared" si="4"/>
        <v>0</v>
      </c>
      <c r="U30" s="36">
        <f>AI30/($G30*235)</f>
        <v>7.2340425531914887E-2</v>
      </c>
      <c r="V30" s="37">
        <v>2</v>
      </c>
      <c r="W30" s="38">
        <v>15</v>
      </c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>
        <f t="shared" si="1"/>
        <v>17</v>
      </c>
      <c r="AJ30" s="36">
        <f t="shared" si="2"/>
        <v>8.5</v>
      </c>
    </row>
    <row r="31" spans="1:36" x14ac:dyDescent="0.25">
      <c r="A31" s="32" t="s">
        <v>91</v>
      </c>
      <c r="B31" s="33" t="s">
        <v>183</v>
      </c>
      <c r="C31" s="32" t="s">
        <v>202</v>
      </c>
      <c r="D31" s="32" t="s">
        <v>183</v>
      </c>
      <c r="E31" s="32" t="s">
        <v>173</v>
      </c>
      <c r="F31" s="33" t="s">
        <v>203</v>
      </c>
      <c r="G31" s="34">
        <v>1</v>
      </c>
      <c r="H31" s="35">
        <f t="shared" si="5"/>
        <v>0</v>
      </c>
      <c r="I31" s="36">
        <f t="shared" si="5"/>
        <v>1.4594594594594594</v>
      </c>
      <c r="J31" s="36">
        <f t="shared" si="5"/>
        <v>3.3043478260869565</v>
      </c>
      <c r="K31" s="36">
        <f t="shared" si="5"/>
        <v>4</v>
      </c>
      <c r="L31" s="36">
        <f t="shared" si="5"/>
        <v>1.7727272727272727</v>
      </c>
      <c r="M31" s="36">
        <f t="shared" si="5"/>
        <v>2.4090909090909092</v>
      </c>
      <c r="N31" s="36">
        <f t="shared" si="5"/>
        <v>2</v>
      </c>
      <c r="O31" s="36">
        <f t="shared" si="5"/>
        <v>1.826086956521739</v>
      </c>
      <c r="P31" s="36">
        <f t="shared" si="4"/>
        <v>4.1428571428571432</v>
      </c>
      <c r="Q31" s="36">
        <f t="shared" si="4"/>
        <v>6.333333333333333</v>
      </c>
      <c r="R31" s="36">
        <f t="shared" si="4"/>
        <v>6.4285714285714288</v>
      </c>
      <c r="S31" s="36">
        <f t="shared" si="4"/>
        <v>5.2380952380952381</v>
      </c>
      <c r="T31" s="36">
        <f t="shared" si="4"/>
        <v>3.95</v>
      </c>
      <c r="U31" s="36">
        <f>AI31/($G31*235)</f>
        <v>3.8170212765957445</v>
      </c>
      <c r="V31" s="37"/>
      <c r="W31" s="38">
        <v>27</v>
      </c>
      <c r="X31" s="38">
        <v>76</v>
      </c>
      <c r="Y31" s="38">
        <v>76</v>
      </c>
      <c r="Z31" s="38">
        <v>39</v>
      </c>
      <c r="AA31" s="38">
        <v>53</v>
      </c>
      <c r="AB31" s="38">
        <v>40</v>
      </c>
      <c r="AC31" s="38">
        <v>42</v>
      </c>
      <c r="AD31" s="38">
        <v>87</v>
      </c>
      <c r="AE31" s="38">
        <v>133</v>
      </c>
      <c r="AF31" s="38">
        <v>135</v>
      </c>
      <c r="AG31" s="38">
        <v>110</v>
      </c>
      <c r="AH31" s="38">
        <v>79</v>
      </c>
      <c r="AI31" s="38">
        <f t="shared" si="1"/>
        <v>897</v>
      </c>
      <c r="AJ31" s="36">
        <f t="shared" si="2"/>
        <v>74.75</v>
      </c>
    </row>
    <row r="32" spans="1:36" x14ac:dyDescent="0.25">
      <c r="A32" s="32" t="s">
        <v>92</v>
      </c>
      <c r="B32" s="33" t="s">
        <v>171</v>
      </c>
      <c r="C32" s="32" t="s">
        <v>172</v>
      </c>
      <c r="D32" s="32" t="s">
        <v>171</v>
      </c>
      <c r="E32" s="32" t="s">
        <v>173</v>
      </c>
      <c r="F32" s="33">
        <v>0</v>
      </c>
      <c r="G32" s="34">
        <v>1</v>
      </c>
      <c r="H32" s="35">
        <f t="shared" si="5"/>
        <v>0.15</v>
      </c>
      <c r="I32" s="36">
        <f t="shared" si="5"/>
        <v>0</v>
      </c>
      <c r="J32" s="36">
        <f t="shared" si="5"/>
        <v>4.3478260869565216E-2</v>
      </c>
      <c r="K32" s="36">
        <f t="shared" si="5"/>
        <v>0.36842105263157893</v>
      </c>
      <c r="L32" s="36">
        <f t="shared" si="5"/>
        <v>4.5454545454545456E-2</v>
      </c>
      <c r="M32" s="36">
        <f t="shared" si="5"/>
        <v>0.18181818181818182</v>
      </c>
      <c r="N32" s="36">
        <f t="shared" si="5"/>
        <v>3.55</v>
      </c>
      <c r="O32" s="36">
        <f t="shared" si="5"/>
        <v>1.0434782608695652</v>
      </c>
      <c r="P32" s="36">
        <f t="shared" si="4"/>
        <v>1.5238095238095237</v>
      </c>
      <c r="Q32" s="36">
        <f t="shared" si="4"/>
        <v>2.3809523809523809</v>
      </c>
      <c r="R32" s="36">
        <f t="shared" si="4"/>
        <v>1.5714285714285714</v>
      </c>
      <c r="S32" s="36">
        <f t="shared" si="4"/>
        <v>1.6666666666666667</v>
      </c>
      <c r="T32" s="36">
        <f t="shared" si="4"/>
        <v>0.85</v>
      </c>
      <c r="U32" s="36">
        <f>AI32/($G32*235)</f>
        <v>1.1829787234042553</v>
      </c>
      <c r="V32" s="37">
        <v>3</v>
      </c>
      <c r="W32" s="38"/>
      <c r="X32" s="38">
        <v>1</v>
      </c>
      <c r="Y32" s="38">
        <v>7</v>
      </c>
      <c r="Z32" s="38">
        <v>1</v>
      </c>
      <c r="AA32" s="38">
        <v>4</v>
      </c>
      <c r="AB32" s="38">
        <v>71</v>
      </c>
      <c r="AC32" s="38">
        <v>24</v>
      </c>
      <c r="AD32" s="38">
        <v>32</v>
      </c>
      <c r="AE32" s="38">
        <v>50</v>
      </c>
      <c r="AF32" s="38">
        <v>33</v>
      </c>
      <c r="AG32" s="38">
        <v>35</v>
      </c>
      <c r="AH32" s="38">
        <v>17</v>
      </c>
      <c r="AI32" s="38">
        <f t="shared" si="1"/>
        <v>278</v>
      </c>
      <c r="AJ32" s="36">
        <f t="shared" si="2"/>
        <v>23.166666666666668</v>
      </c>
    </row>
    <row r="33" spans="1:36" x14ac:dyDescent="0.25">
      <c r="A33" s="32" t="s">
        <v>93</v>
      </c>
      <c r="B33" s="33" t="s">
        <v>174</v>
      </c>
      <c r="C33" s="32" t="s">
        <v>175</v>
      </c>
      <c r="D33" s="32" t="s">
        <v>176</v>
      </c>
      <c r="E33" s="32" t="s">
        <v>177</v>
      </c>
      <c r="F33" s="33" t="s">
        <v>178</v>
      </c>
      <c r="G33" s="34">
        <v>0.2</v>
      </c>
      <c r="H33" s="35">
        <f t="shared" si="5"/>
        <v>10.25</v>
      </c>
      <c r="I33" s="36">
        <f t="shared" si="5"/>
        <v>10.810810810810811</v>
      </c>
      <c r="J33" s="36">
        <f t="shared" si="5"/>
        <v>7.8260869565217384</v>
      </c>
      <c r="K33" s="36">
        <f t="shared" si="5"/>
        <v>16.052631578947366</v>
      </c>
      <c r="L33" s="36">
        <f t="shared" si="5"/>
        <v>2.2727272727272725</v>
      </c>
      <c r="M33" s="36">
        <f t="shared" si="5"/>
        <v>9.0909090909090899</v>
      </c>
      <c r="N33" s="36">
        <f t="shared" si="5"/>
        <v>16.25</v>
      </c>
      <c r="O33" s="36">
        <f t="shared" si="5"/>
        <v>9.9999999999999982</v>
      </c>
      <c r="P33" s="36">
        <f t="shared" si="4"/>
        <v>14.761904761904761</v>
      </c>
      <c r="Q33" s="36">
        <f t="shared" si="4"/>
        <v>6.6666666666666661</v>
      </c>
      <c r="R33" s="36">
        <f t="shared" si="4"/>
        <v>9.5238095238095237</v>
      </c>
      <c r="S33" s="36">
        <f t="shared" si="4"/>
        <v>1.9047619047619047</v>
      </c>
      <c r="T33" s="36">
        <f t="shared" si="4"/>
        <v>0</v>
      </c>
      <c r="U33" s="36">
        <f t="shared" ref="U33:U35" si="8">AVERAGE(H33:S33)</f>
        <v>9.6175257139215926</v>
      </c>
      <c r="V33" s="37">
        <v>41</v>
      </c>
      <c r="W33" s="38">
        <v>40</v>
      </c>
      <c r="X33" s="38">
        <v>36</v>
      </c>
      <c r="Y33" s="38">
        <v>61</v>
      </c>
      <c r="Z33" s="38">
        <v>10</v>
      </c>
      <c r="AA33" s="38">
        <v>40</v>
      </c>
      <c r="AB33" s="38">
        <v>65</v>
      </c>
      <c r="AC33" s="38">
        <v>46</v>
      </c>
      <c r="AD33" s="38">
        <v>62</v>
      </c>
      <c r="AE33" s="38">
        <v>28</v>
      </c>
      <c r="AF33" s="38">
        <v>40</v>
      </c>
      <c r="AG33" s="38">
        <v>8</v>
      </c>
      <c r="AH33" s="38"/>
      <c r="AI33" s="38">
        <f t="shared" si="1"/>
        <v>477</v>
      </c>
      <c r="AJ33" s="36">
        <f t="shared" si="2"/>
        <v>39.75</v>
      </c>
    </row>
    <row r="34" spans="1:36" x14ac:dyDescent="0.25">
      <c r="A34" s="32" t="s">
        <v>94</v>
      </c>
      <c r="B34" s="33" t="s">
        <v>174</v>
      </c>
      <c r="C34" s="32" t="s">
        <v>175</v>
      </c>
      <c r="D34" s="32" t="s">
        <v>176</v>
      </c>
      <c r="E34" s="32" t="s">
        <v>186</v>
      </c>
      <c r="F34" s="33" t="s">
        <v>187</v>
      </c>
      <c r="G34" s="34">
        <v>1</v>
      </c>
      <c r="H34" s="35">
        <f t="shared" si="5"/>
        <v>0</v>
      </c>
      <c r="I34" s="36">
        <f t="shared" si="5"/>
        <v>0</v>
      </c>
      <c r="J34" s="36">
        <f t="shared" si="5"/>
        <v>0</v>
      </c>
      <c r="K34" s="36">
        <f t="shared" si="5"/>
        <v>0</v>
      </c>
      <c r="L34" s="36">
        <f t="shared" si="5"/>
        <v>0</v>
      </c>
      <c r="M34" s="36">
        <f t="shared" si="5"/>
        <v>0</v>
      </c>
      <c r="N34" s="36">
        <f t="shared" si="5"/>
        <v>0</v>
      </c>
      <c r="O34" s="36">
        <f t="shared" si="5"/>
        <v>0</v>
      </c>
      <c r="P34" s="36">
        <f t="shared" si="4"/>
        <v>3.8095238095238093</v>
      </c>
      <c r="Q34" s="36">
        <f t="shared" si="4"/>
        <v>2.5238095238095237</v>
      </c>
      <c r="R34" s="36">
        <f t="shared" si="4"/>
        <v>6.5238095238095237</v>
      </c>
      <c r="S34" s="36">
        <f t="shared" si="4"/>
        <v>7.5714285714285712</v>
      </c>
      <c r="T34" s="36">
        <f t="shared" si="4"/>
        <v>4.8499999999999996</v>
      </c>
      <c r="U34" s="36">
        <f t="shared" si="8"/>
        <v>1.7023809523809526</v>
      </c>
      <c r="V34" s="37"/>
      <c r="W34" s="38"/>
      <c r="X34" s="38"/>
      <c r="Y34" s="38"/>
      <c r="Z34" s="38"/>
      <c r="AA34" s="38"/>
      <c r="AB34" s="38"/>
      <c r="AC34" s="38"/>
      <c r="AD34" s="38">
        <v>80</v>
      </c>
      <c r="AE34" s="38">
        <v>53</v>
      </c>
      <c r="AF34" s="38">
        <v>137</v>
      </c>
      <c r="AG34" s="38">
        <v>159</v>
      </c>
      <c r="AH34" s="38">
        <v>97</v>
      </c>
      <c r="AI34" s="38">
        <f t="shared" si="1"/>
        <v>526</v>
      </c>
      <c r="AJ34" s="36">
        <f t="shared" si="2"/>
        <v>105.2</v>
      </c>
    </row>
    <row r="35" spans="1:36" x14ac:dyDescent="0.25">
      <c r="A35" s="32" t="s">
        <v>95</v>
      </c>
      <c r="B35" s="33" t="s">
        <v>174</v>
      </c>
      <c r="C35" s="32" t="s">
        <v>175</v>
      </c>
      <c r="D35" s="32" t="s">
        <v>176</v>
      </c>
      <c r="E35" s="32" t="s">
        <v>186</v>
      </c>
      <c r="F35" s="33" t="s">
        <v>204</v>
      </c>
      <c r="G35" s="34">
        <v>1</v>
      </c>
      <c r="H35" s="35">
        <f t="shared" si="5"/>
        <v>9.3000000000000007</v>
      </c>
      <c r="I35" s="36">
        <f t="shared" si="5"/>
        <v>8.6486486486486491</v>
      </c>
      <c r="J35" s="36">
        <f t="shared" si="5"/>
        <v>7.4347826086956523</v>
      </c>
      <c r="K35" s="36">
        <f t="shared" si="5"/>
        <v>9.8947368421052637</v>
      </c>
      <c r="L35" s="36">
        <f t="shared" si="5"/>
        <v>7.2727272727272725</v>
      </c>
      <c r="M35" s="36">
        <f t="shared" si="5"/>
        <v>6.6363636363636367</v>
      </c>
      <c r="N35" s="36">
        <f t="shared" si="5"/>
        <v>5.25</v>
      </c>
      <c r="O35" s="36">
        <f t="shared" si="5"/>
        <v>9.8695652173913047</v>
      </c>
      <c r="P35" s="36">
        <f t="shared" si="4"/>
        <v>11.619047619047619</v>
      </c>
      <c r="Q35" s="36">
        <f t="shared" si="4"/>
        <v>11.476190476190476</v>
      </c>
      <c r="R35" s="36">
        <f t="shared" si="4"/>
        <v>12.095238095238095</v>
      </c>
      <c r="S35" s="36">
        <f t="shared" si="4"/>
        <v>7.2857142857142856</v>
      </c>
      <c r="T35" s="36">
        <f t="shared" si="4"/>
        <v>4.3499999999999996</v>
      </c>
      <c r="U35" s="36">
        <f t="shared" si="8"/>
        <v>8.8985845585101906</v>
      </c>
      <c r="V35" s="37">
        <v>186</v>
      </c>
      <c r="W35" s="38">
        <v>160</v>
      </c>
      <c r="X35" s="38">
        <v>171</v>
      </c>
      <c r="Y35" s="38">
        <v>188</v>
      </c>
      <c r="Z35" s="38">
        <v>160</v>
      </c>
      <c r="AA35" s="38">
        <v>146</v>
      </c>
      <c r="AB35" s="38">
        <v>105</v>
      </c>
      <c r="AC35" s="38">
        <v>227</v>
      </c>
      <c r="AD35" s="38">
        <v>244</v>
      </c>
      <c r="AE35" s="38">
        <v>241</v>
      </c>
      <c r="AF35" s="38">
        <v>254</v>
      </c>
      <c r="AG35" s="38">
        <v>153</v>
      </c>
      <c r="AH35" s="38">
        <v>87</v>
      </c>
      <c r="AI35" s="38">
        <f t="shared" si="1"/>
        <v>2322</v>
      </c>
      <c r="AJ35" s="36">
        <f t="shared" si="2"/>
        <v>178.61538461538461</v>
      </c>
    </row>
    <row r="36" spans="1:36" x14ac:dyDescent="0.25">
      <c r="A36" s="32" t="s">
        <v>96</v>
      </c>
      <c r="B36" s="33" t="s">
        <v>179</v>
      </c>
      <c r="C36" s="32" t="s">
        <v>180</v>
      </c>
      <c r="D36" s="32" t="s">
        <v>180</v>
      </c>
      <c r="E36" s="32" t="s">
        <v>177</v>
      </c>
      <c r="F36" s="33" t="s">
        <v>187</v>
      </c>
      <c r="G36" s="34">
        <v>0.05</v>
      </c>
      <c r="H36" s="35">
        <f t="shared" si="5"/>
        <v>25</v>
      </c>
      <c r="I36" s="36">
        <f t="shared" si="5"/>
        <v>22.702702702702702</v>
      </c>
      <c r="J36" s="36">
        <f t="shared" si="5"/>
        <v>6.9565217391304337</v>
      </c>
      <c r="K36" s="36">
        <f t="shared" si="5"/>
        <v>52.631578947368418</v>
      </c>
      <c r="L36" s="36">
        <f t="shared" si="5"/>
        <v>37.272727272727266</v>
      </c>
      <c r="M36" s="36">
        <f t="shared" si="5"/>
        <v>31.818181818181817</v>
      </c>
      <c r="N36" s="36">
        <f t="shared" si="5"/>
        <v>23</v>
      </c>
      <c r="O36" s="36">
        <f t="shared" si="5"/>
        <v>23.478260869565215</v>
      </c>
      <c r="P36" s="36">
        <f t="shared" si="4"/>
        <v>16.19047619047619</v>
      </c>
      <c r="Q36" s="36">
        <f t="shared" si="4"/>
        <v>24.761904761904759</v>
      </c>
      <c r="R36" s="36">
        <f t="shared" si="4"/>
        <v>28.571428571428569</v>
      </c>
      <c r="S36" s="36">
        <f t="shared" si="4"/>
        <v>11.428571428571429</v>
      </c>
      <c r="T36" s="36">
        <f t="shared" si="4"/>
        <v>11</v>
      </c>
      <c r="U36" s="36">
        <f>AI36/($G36*235)</f>
        <v>27.74468085106383</v>
      </c>
      <c r="V36" s="37">
        <v>25</v>
      </c>
      <c r="W36" s="38">
        <v>21</v>
      </c>
      <c r="X36" s="38">
        <v>8</v>
      </c>
      <c r="Y36" s="38">
        <v>50</v>
      </c>
      <c r="Z36" s="38">
        <v>41</v>
      </c>
      <c r="AA36" s="38">
        <v>35</v>
      </c>
      <c r="AB36" s="38">
        <v>23</v>
      </c>
      <c r="AC36" s="38">
        <v>27</v>
      </c>
      <c r="AD36" s="38">
        <v>17</v>
      </c>
      <c r="AE36" s="38">
        <v>26</v>
      </c>
      <c r="AF36" s="38">
        <v>30</v>
      </c>
      <c r="AG36" s="38">
        <v>12</v>
      </c>
      <c r="AH36" s="38">
        <v>11</v>
      </c>
      <c r="AI36" s="38">
        <f t="shared" si="1"/>
        <v>326</v>
      </c>
      <c r="AJ36" s="36">
        <f t="shared" si="2"/>
        <v>25.076923076923077</v>
      </c>
    </row>
    <row r="37" spans="1:36" x14ac:dyDescent="0.25">
      <c r="A37" s="32" t="s">
        <v>97</v>
      </c>
      <c r="B37" s="33" t="s">
        <v>183</v>
      </c>
      <c r="C37" s="32" t="s">
        <v>190</v>
      </c>
      <c r="D37" s="32" t="s">
        <v>205</v>
      </c>
      <c r="E37" s="32" t="s">
        <v>173</v>
      </c>
      <c r="F37" s="33" t="s">
        <v>189</v>
      </c>
      <c r="G37" s="34">
        <v>1</v>
      </c>
      <c r="H37" s="35">
        <f t="shared" si="5"/>
        <v>3.55</v>
      </c>
      <c r="I37" s="36">
        <f t="shared" si="5"/>
        <v>4.1081081081081079</v>
      </c>
      <c r="J37" s="36">
        <f t="shared" si="5"/>
        <v>2.7826086956521738</v>
      </c>
      <c r="K37" s="36">
        <f t="shared" si="5"/>
        <v>3.1578947368421053</v>
      </c>
      <c r="L37" s="36">
        <f t="shared" si="5"/>
        <v>2.4545454545454546</v>
      </c>
      <c r="M37" s="36">
        <f t="shared" si="5"/>
        <v>3.4090909090909092</v>
      </c>
      <c r="N37" s="36">
        <f t="shared" si="5"/>
        <v>2.35</v>
      </c>
      <c r="O37" s="36">
        <f t="shared" si="5"/>
        <v>3.4347826086956523</v>
      </c>
      <c r="P37" s="36">
        <f t="shared" si="4"/>
        <v>2.2857142857142856</v>
      </c>
      <c r="Q37" s="36">
        <f t="shared" si="4"/>
        <v>3.0476190476190474</v>
      </c>
      <c r="R37" s="36">
        <f t="shared" si="4"/>
        <v>3.2380952380952381</v>
      </c>
      <c r="S37" s="36">
        <f t="shared" si="4"/>
        <v>2</v>
      </c>
      <c r="T37" s="36">
        <f t="shared" si="4"/>
        <v>1.3</v>
      </c>
      <c r="U37" s="36">
        <f>AI37/($G37*235)</f>
        <v>3.2936170212765958</v>
      </c>
      <c r="V37" s="37">
        <v>71</v>
      </c>
      <c r="W37" s="38">
        <v>76</v>
      </c>
      <c r="X37" s="38">
        <v>64</v>
      </c>
      <c r="Y37" s="38">
        <v>60</v>
      </c>
      <c r="Z37" s="38">
        <v>54</v>
      </c>
      <c r="AA37" s="38">
        <v>75</v>
      </c>
      <c r="AB37" s="38">
        <v>47</v>
      </c>
      <c r="AC37" s="38">
        <v>79</v>
      </c>
      <c r="AD37" s="38">
        <v>48</v>
      </c>
      <c r="AE37" s="38">
        <v>64</v>
      </c>
      <c r="AF37" s="38">
        <v>68</v>
      </c>
      <c r="AG37" s="38">
        <v>42</v>
      </c>
      <c r="AH37" s="38">
        <v>26</v>
      </c>
      <c r="AI37" s="38">
        <f t="shared" si="1"/>
        <v>774</v>
      </c>
      <c r="AJ37" s="36">
        <f t="shared" si="2"/>
        <v>59.53846153846154</v>
      </c>
    </row>
    <row r="38" spans="1:36" x14ac:dyDescent="0.25">
      <c r="A38" s="32" t="s">
        <v>98</v>
      </c>
      <c r="B38" s="33" t="s">
        <v>206</v>
      </c>
      <c r="C38" s="32" t="s">
        <v>180</v>
      </c>
      <c r="D38" s="32" t="s">
        <v>180</v>
      </c>
      <c r="E38" s="32" t="s">
        <v>186</v>
      </c>
      <c r="F38" s="33" t="s">
        <v>195</v>
      </c>
      <c r="G38" s="34">
        <v>0.8</v>
      </c>
      <c r="H38" s="35">
        <f t="shared" si="5"/>
        <v>0.25</v>
      </c>
      <c r="I38" s="36">
        <f t="shared" si="5"/>
        <v>0.13513513513513511</v>
      </c>
      <c r="J38" s="36">
        <f t="shared" si="5"/>
        <v>5.4347826086956513E-2</v>
      </c>
      <c r="K38" s="36">
        <f t="shared" si="5"/>
        <v>0</v>
      </c>
      <c r="L38" s="36">
        <f t="shared" si="5"/>
        <v>0</v>
      </c>
      <c r="M38" s="36">
        <f t="shared" si="5"/>
        <v>0</v>
      </c>
      <c r="N38" s="36">
        <f t="shared" si="5"/>
        <v>0</v>
      </c>
      <c r="O38" s="36">
        <f t="shared" si="5"/>
        <v>0</v>
      </c>
      <c r="P38" s="36">
        <f t="shared" si="4"/>
        <v>0</v>
      </c>
      <c r="Q38" s="36">
        <f t="shared" si="4"/>
        <v>0</v>
      </c>
      <c r="R38" s="36">
        <f t="shared" si="4"/>
        <v>0</v>
      </c>
      <c r="S38" s="36">
        <f t="shared" si="4"/>
        <v>0</v>
      </c>
      <c r="T38" s="36">
        <f t="shared" si="4"/>
        <v>0</v>
      </c>
      <c r="U38" s="36">
        <f>AI38/($G38*235)</f>
        <v>3.7234042553191488E-2</v>
      </c>
      <c r="V38" s="37">
        <v>4</v>
      </c>
      <c r="W38" s="38">
        <v>2</v>
      </c>
      <c r="X38" s="38">
        <v>1</v>
      </c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>
        <f t="shared" si="1"/>
        <v>7</v>
      </c>
      <c r="AJ38" s="36">
        <f t="shared" si="2"/>
        <v>2.3333333333333335</v>
      </c>
    </row>
    <row r="39" spans="1:36" x14ac:dyDescent="0.25">
      <c r="A39" s="32" t="s">
        <v>99</v>
      </c>
      <c r="B39" s="33" t="s">
        <v>174</v>
      </c>
      <c r="C39" s="32" t="s">
        <v>180</v>
      </c>
      <c r="D39" s="32" t="s">
        <v>180</v>
      </c>
      <c r="E39" s="32" t="s">
        <v>186</v>
      </c>
      <c r="F39" s="33" t="s">
        <v>207</v>
      </c>
      <c r="G39" s="34">
        <v>0.5</v>
      </c>
      <c r="H39" s="35">
        <f t="shared" si="5"/>
        <v>19.399999999999999</v>
      </c>
      <c r="I39" s="36">
        <f t="shared" si="5"/>
        <v>16.648648648648649</v>
      </c>
      <c r="J39" s="36">
        <f t="shared" si="5"/>
        <v>12</v>
      </c>
      <c r="K39" s="36">
        <f t="shared" si="5"/>
        <v>18.210526315789473</v>
      </c>
      <c r="L39" s="36">
        <f t="shared" si="5"/>
        <v>13.181818181818182</v>
      </c>
      <c r="M39" s="36">
        <f t="shared" si="5"/>
        <v>15.454545454545455</v>
      </c>
      <c r="N39" s="36">
        <f t="shared" si="5"/>
        <v>19.7</v>
      </c>
      <c r="O39" s="36">
        <f t="shared" si="5"/>
        <v>21.826086956521738</v>
      </c>
      <c r="P39" s="36">
        <f t="shared" si="4"/>
        <v>15.142857142857142</v>
      </c>
      <c r="Q39" s="36">
        <f t="shared" si="4"/>
        <v>5.4285714285714288</v>
      </c>
      <c r="R39" s="36">
        <f t="shared" si="4"/>
        <v>10.952380952380953</v>
      </c>
      <c r="S39" s="36">
        <f t="shared" si="4"/>
        <v>11.619047619047619</v>
      </c>
      <c r="T39" s="36">
        <f t="shared" si="4"/>
        <v>9.4</v>
      </c>
      <c r="U39" s="36">
        <f>AVERAGE(H39:S39)</f>
        <v>14.963706891681722</v>
      </c>
      <c r="V39" s="37">
        <v>194</v>
      </c>
      <c r="W39" s="38">
        <v>154</v>
      </c>
      <c r="X39" s="38">
        <v>138</v>
      </c>
      <c r="Y39" s="38">
        <v>173</v>
      </c>
      <c r="Z39" s="38">
        <v>145</v>
      </c>
      <c r="AA39" s="38">
        <v>170</v>
      </c>
      <c r="AB39" s="38">
        <v>197</v>
      </c>
      <c r="AC39" s="38">
        <v>251</v>
      </c>
      <c r="AD39" s="38">
        <v>159</v>
      </c>
      <c r="AE39" s="38">
        <v>57</v>
      </c>
      <c r="AF39" s="38">
        <v>115</v>
      </c>
      <c r="AG39" s="38">
        <v>122</v>
      </c>
      <c r="AH39" s="38">
        <v>94</v>
      </c>
      <c r="AI39" s="38">
        <f t="shared" si="1"/>
        <v>1969</v>
      </c>
      <c r="AJ39" s="36">
        <f t="shared" si="2"/>
        <v>151.46153846153845</v>
      </c>
    </row>
    <row r="40" spans="1:36" x14ac:dyDescent="0.25">
      <c r="A40" s="32" t="s">
        <v>100</v>
      </c>
      <c r="B40" s="33" t="s">
        <v>179</v>
      </c>
      <c r="C40" s="32" t="s">
        <v>180</v>
      </c>
      <c r="D40" s="32" t="s">
        <v>180</v>
      </c>
      <c r="E40" s="32" t="s">
        <v>177</v>
      </c>
      <c r="F40" s="33" t="s">
        <v>178</v>
      </c>
      <c r="G40" s="34">
        <v>1</v>
      </c>
      <c r="H40" s="35">
        <f t="shared" si="5"/>
        <v>4.5999999999999996</v>
      </c>
      <c r="I40" s="36">
        <f t="shared" si="5"/>
        <v>3.8918918918918921</v>
      </c>
      <c r="J40" s="36">
        <f t="shared" si="5"/>
        <v>3.8695652173913042</v>
      </c>
      <c r="K40" s="36">
        <f t="shared" si="5"/>
        <v>4.8947368421052628</v>
      </c>
      <c r="L40" s="36">
        <f t="shared" si="5"/>
        <v>4.4090909090909092</v>
      </c>
      <c r="M40" s="36">
        <f t="shared" si="5"/>
        <v>5.9545454545454541</v>
      </c>
      <c r="N40" s="36">
        <f t="shared" si="5"/>
        <v>3.45</v>
      </c>
      <c r="O40" s="36">
        <f t="shared" si="5"/>
        <v>12.086956521739131</v>
      </c>
      <c r="P40" s="36">
        <f t="shared" si="4"/>
        <v>7.2857142857142856</v>
      </c>
      <c r="Q40" s="36">
        <f t="shared" si="4"/>
        <v>5.0952380952380949</v>
      </c>
      <c r="R40" s="36">
        <f t="shared" si="4"/>
        <v>4.666666666666667</v>
      </c>
      <c r="S40" s="36">
        <f t="shared" si="4"/>
        <v>6.0476190476190474</v>
      </c>
      <c r="T40" s="36">
        <f t="shared" si="4"/>
        <v>2.15</v>
      </c>
      <c r="U40" s="36">
        <f>AI40/($G40*235)</f>
        <v>6.1659574468085108</v>
      </c>
      <c r="V40" s="37">
        <v>92</v>
      </c>
      <c r="W40" s="38">
        <v>72</v>
      </c>
      <c r="X40" s="38">
        <v>89</v>
      </c>
      <c r="Y40" s="38">
        <v>93</v>
      </c>
      <c r="Z40" s="38">
        <v>97</v>
      </c>
      <c r="AA40" s="38">
        <v>131</v>
      </c>
      <c r="AB40" s="38">
        <v>69</v>
      </c>
      <c r="AC40" s="38">
        <v>278</v>
      </c>
      <c r="AD40" s="38">
        <v>153</v>
      </c>
      <c r="AE40" s="38">
        <v>107</v>
      </c>
      <c r="AF40" s="38">
        <v>98</v>
      </c>
      <c r="AG40" s="38">
        <v>127</v>
      </c>
      <c r="AH40" s="38">
        <v>43</v>
      </c>
      <c r="AI40" s="38">
        <f t="shared" si="1"/>
        <v>1449</v>
      </c>
      <c r="AJ40" s="36">
        <f t="shared" si="2"/>
        <v>111.46153846153847</v>
      </c>
    </row>
    <row r="41" spans="1:36" x14ac:dyDescent="0.25">
      <c r="A41" s="32" t="s">
        <v>101</v>
      </c>
      <c r="B41" s="33" t="s">
        <v>183</v>
      </c>
      <c r="C41" s="32" t="s">
        <v>208</v>
      </c>
      <c r="D41" s="32" t="s">
        <v>209</v>
      </c>
      <c r="E41" s="32" t="s">
        <v>177</v>
      </c>
      <c r="F41" s="33" t="s">
        <v>189</v>
      </c>
      <c r="G41" s="34">
        <v>0.8</v>
      </c>
      <c r="H41" s="35">
        <f t="shared" si="5"/>
        <v>13.4375</v>
      </c>
      <c r="I41" s="36">
        <f t="shared" si="5"/>
        <v>11.486486486486486</v>
      </c>
      <c r="J41" s="36">
        <f t="shared" si="5"/>
        <v>11.249999999999998</v>
      </c>
      <c r="K41" s="36">
        <f t="shared" si="5"/>
        <v>10.131578947368419</v>
      </c>
      <c r="L41" s="36">
        <f t="shared" si="5"/>
        <v>5.9659090909090908</v>
      </c>
      <c r="M41" s="36">
        <f t="shared" si="5"/>
        <v>12.556818181818182</v>
      </c>
      <c r="N41" s="36">
        <f t="shared" si="5"/>
        <v>11.3125</v>
      </c>
      <c r="O41" s="36">
        <f t="shared" si="5"/>
        <v>8.7499999999999982</v>
      </c>
      <c r="P41" s="36">
        <f t="shared" si="4"/>
        <v>10.416666666666666</v>
      </c>
      <c r="Q41" s="36">
        <f t="shared" si="4"/>
        <v>9.9404761904761898</v>
      </c>
      <c r="R41" s="36">
        <f t="shared" si="4"/>
        <v>8.0952380952380949</v>
      </c>
      <c r="S41" s="36">
        <f t="shared" si="4"/>
        <v>5.2380952380952381</v>
      </c>
      <c r="T41" s="36">
        <f t="shared" si="4"/>
        <v>6.5</v>
      </c>
      <c r="U41" s="36">
        <f>AI41/($G41*235)</f>
        <v>11.085106382978724</v>
      </c>
      <c r="V41" s="37">
        <v>215</v>
      </c>
      <c r="W41" s="38">
        <v>170</v>
      </c>
      <c r="X41" s="38">
        <v>207</v>
      </c>
      <c r="Y41" s="38">
        <v>154</v>
      </c>
      <c r="Z41" s="38">
        <v>105</v>
      </c>
      <c r="AA41" s="38">
        <v>221</v>
      </c>
      <c r="AB41" s="38">
        <v>181</v>
      </c>
      <c r="AC41" s="38">
        <v>161</v>
      </c>
      <c r="AD41" s="38">
        <v>175</v>
      </c>
      <c r="AE41" s="38">
        <v>167</v>
      </c>
      <c r="AF41" s="38">
        <v>136</v>
      </c>
      <c r="AG41" s="38">
        <v>88</v>
      </c>
      <c r="AH41" s="38">
        <v>104</v>
      </c>
      <c r="AI41" s="38">
        <f t="shared" si="1"/>
        <v>2084</v>
      </c>
      <c r="AJ41" s="36">
        <f t="shared" si="2"/>
        <v>160.30769230769232</v>
      </c>
    </row>
    <row r="42" spans="1:36" x14ac:dyDescent="0.25">
      <c r="A42" s="32" t="s">
        <v>102</v>
      </c>
      <c r="B42" s="33" t="s">
        <v>198</v>
      </c>
      <c r="C42" s="32" t="s">
        <v>175</v>
      </c>
      <c r="D42" s="32" t="s">
        <v>176</v>
      </c>
      <c r="E42" s="32" t="s">
        <v>186</v>
      </c>
      <c r="F42" s="33" t="s">
        <v>185</v>
      </c>
      <c r="G42" s="34">
        <v>1</v>
      </c>
      <c r="H42" s="35">
        <f t="shared" si="5"/>
        <v>8.9499999999999993</v>
      </c>
      <c r="I42" s="36">
        <f t="shared" si="5"/>
        <v>9.4594594594594597</v>
      </c>
      <c r="J42" s="36">
        <f t="shared" si="5"/>
        <v>6.3913043478260869</v>
      </c>
      <c r="K42" s="36">
        <f t="shared" si="5"/>
        <v>8</v>
      </c>
      <c r="L42" s="36">
        <f t="shared" si="5"/>
        <v>3.4545454545454546</v>
      </c>
      <c r="M42" s="36">
        <f t="shared" si="5"/>
        <v>2.6818181818181817</v>
      </c>
      <c r="N42" s="36">
        <f t="shared" si="5"/>
        <v>2.9</v>
      </c>
      <c r="O42" s="36">
        <f t="shared" si="5"/>
        <v>12.130434782608695</v>
      </c>
      <c r="P42" s="36">
        <f t="shared" si="4"/>
        <v>5.9047619047619051</v>
      </c>
      <c r="Q42" s="36">
        <f t="shared" si="4"/>
        <v>5.5714285714285712</v>
      </c>
      <c r="R42" s="36">
        <f t="shared" si="4"/>
        <v>6.5238095238095237</v>
      </c>
      <c r="S42" s="36">
        <f t="shared" si="4"/>
        <v>4.4761904761904763</v>
      </c>
      <c r="T42" s="36">
        <f t="shared" si="4"/>
        <v>5.0999999999999996</v>
      </c>
      <c r="U42" s="36">
        <f t="shared" ref="U42:U43" si="9">AVERAGE(H42:S42)</f>
        <v>6.3703127252040295</v>
      </c>
      <c r="V42" s="37">
        <v>179</v>
      </c>
      <c r="W42" s="38">
        <v>175</v>
      </c>
      <c r="X42" s="38">
        <v>147</v>
      </c>
      <c r="Y42" s="38">
        <v>152</v>
      </c>
      <c r="Z42" s="38">
        <v>76</v>
      </c>
      <c r="AA42" s="38">
        <v>59</v>
      </c>
      <c r="AB42" s="38">
        <v>58</v>
      </c>
      <c r="AC42" s="38">
        <v>279</v>
      </c>
      <c r="AD42" s="38">
        <v>124</v>
      </c>
      <c r="AE42" s="38">
        <v>117</v>
      </c>
      <c r="AF42" s="38">
        <v>137</v>
      </c>
      <c r="AG42" s="38">
        <v>94</v>
      </c>
      <c r="AH42" s="38">
        <v>102</v>
      </c>
      <c r="AI42" s="38">
        <f t="shared" si="1"/>
        <v>1699</v>
      </c>
      <c r="AJ42" s="36">
        <f t="shared" si="2"/>
        <v>130.69230769230768</v>
      </c>
    </row>
    <row r="43" spans="1:36" x14ac:dyDescent="0.25">
      <c r="A43" s="32" t="s">
        <v>103</v>
      </c>
      <c r="B43" s="33" t="s">
        <v>174</v>
      </c>
      <c r="C43" s="32" t="s">
        <v>180</v>
      </c>
      <c r="D43" s="32" t="s">
        <v>180</v>
      </c>
      <c r="E43" s="32" t="s">
        <v>186</v>
      </c>
      <c r="F43" s="33" t="s">
        <v>210</v>
      </c>
      <c r="G43" s="34">
        <v>0.7</v>
      </c>
      <c r="H43" s="35">
        <f t="shared" si="5"/>
        <v>12.428571428571429</v>
      </c>
      <c r="I43" s="36">
        <f t="shared" si="5"/>
        <v>13.127413127413128</v>
      </c>
      <c r="J43" s="36">
        <f t="shared" si="5"/>
        <v>5.7142857142857153</v>
      </c>
      <c r="K43" s="36">
        <f t="shared" si="5"/>
        <v>7.1428571428571432</v>
      </c>
      <c r="L43" s="36">
        <f t="shared" si="5"/>
        <v>7.9870129870129878</v>
      </c>
      <c r="M43" s="36">
        <f t="shared" si="5"/>
        <v>10.779220779220781</v>
      </c>
      <c r="N43" s="36">
        <f t="shared" si="5"/>
        <v>12.857142857142858</v>
      </c>
      <c r="O43" s="36">
        <f t="shared" si="5"/>
        <v>9.1925465838509322</v>
      </c>
      <c r="P43" s="36">
        <f t="shared" si="4"/>
        <v>11.904761904761905</v>
      </c>
      <c r="Q43" s="36">
        <f t="shared" si="4"/>
        <v>12.653061224489797</v>
      </c>
      <c r="R43" s="36">
        <f t="shared" si="4"/>
        <v>9.591836734693878</v>
      </c>
      <c r="S43" s="36">
        <f t="shared" si="4"/>
        <v>6.1224489795918373</v>
      </c>
      <c r="T43" s="36">
        <f t="shared" si="4"/>
        <v>6.5714285714285712</v>
      </c>
      <c r="U43" s="36">
        <f t="shared" si="9"/>
        <v>9.9584299553243643</v>
      </c>
      <c r="V43" s="37">
        <v>174</v>
      </c>
      <c r="W43" s="38">
        <v>170</v>
      </c>
      <c r="X43" s="38">
        <v>92</v>
      </c>
      <c r="Y43" s="38">
        <v>95</v>
      </c>
      <c r="Z43" s="38">
        <v>123</v>
      </c>
      <c r="AA43" s="38">
        <v>166</v>
      </c>
      <c r="AB43" s="38">
        <v>180</v>
      </c>
      <c r="AC43" s="38">
        <v>148</v>
      </c>
      <c r="AD43" s="38">
        <v>175</v>
      </c>
      <c r="AE43" s="38">
        <v>186</v>
      </c>
      <c r="AF43" s="38">
        <v>141</v>
      </c>
      <c r="AG43" s="38">
        <v>90</v>
      </c>
      <c r="AH43" s="38">
        <v>92</v>
      </c>
      <c r="AI43" s="38">
        <f t="shared" si="1"/>
        <v>1832</v>
      </c>
      <c r="AJ43" s="36">
        <f t="shared" si="2"/>
        <v>140.92307692307693</v>
      </c>
    </row>
    <row r="44" spans="1:36" x14ac:dyDescent="0.25">
      <c r="A44" s="32" t="s">
        <v>104</v>
      </c>
      <c r="B44" s="33" t="s">
        <v>171</v>
      </c>
      <c r="C44" s="32" t="s">
        <v>172</v>
      </c>
      <c r="D44" s="32" t="s">
        <v>171</v>
      </c>
      <c r="E44" s="32" t="s">
        <v>173</v>
      </c>
      <c r="F44" s="33">
        <v>0</v>
      </c>
      <c r="G44" s="34">
        <v>1</v>
      </c>
      <c r="H44" s="35">
        <f t="shared" si="5"/>
        <v>0.1</v>
      </c>
      <c r="I44" s="36">
        <f t="shared" si="5"/>
        <v>0</v>
      </c>
      <c r="J44" s="36">
        <f t="shared" si="5"/>
        <v>0</v>
      </c>
      <c r="K44" s="36">
        <f t="shared" si="5"/>
        <v>0.10526315789473684</v>
      </c>
      <c r="L44" s="36">
        <f t="shared" si="5"/>
        <v>0</v>
      </c>
      <c r="M44" s="36">
        <f t="shared" si="5"/>
        <v>0</v>
      </c>
      <c r="N44" s="36">
        <f t="shared" si="5"/>
        <v>1.4</v>
      </c>
      <c r="O44" s="36">
        <f t="shared" si="5"/>
        <v>0.21739130434782608</v>
      </c>
      <c r="P44" s="36">
        <f t="shared" si="4"/>
        <v>0.47619047619047616</v>
      </c>
      <c r="Q44" s="36">
        <f t="shared" si="4"/>
        <v>0.80952380952380953</v>
      </c>
      <c r="R44" s="36">
        <f t="shared" si="4"/>
        <v>0.66666666666666663</v>
      </c>
      <c r="S44" s="36">
        <f t="shared" si="4"/>
        <v>1.4285714285714286</v>
      </c>
      <c r="T44" s="36">
        <f t="shared" si="4"/>
        <v>0.25</v>
      </c>
      <c r="U44" s="36">
        <f>AI44/($G44*235)</f>
        <v>0.48085106382978721</v>
      </c>
      <c r="V44" s="37">
        <v>2</v>
      </c>
      <c r="W44" s="38"/>
      <c r="X44" s="38"/>
      <c r="Y44" s="38">
        <v>2</v>
      </c>
      <c r="Z44" s="38"/>
      <c r="AA44" s="38"/>
      <c r="AB44" s="38">
        <v>28</v>
      </c>
      <c r="AC44" s="38">
        <v>5</v>
      </c>
      <c r="AD44" s="38">
        <v>10</v>
      </c>
      <c r="AE44" s="38">
        <v>17</v>
      </c>
      <c r="AF44" s="38">
        <v>14</v>
      </c>
      <c r="AG44" s="38">
        <v>30</v>
      </c>
      <c r="AH44" s="38">
        <v>5</v>
      </c>
      <c r="AI44" s="38">
        <f t="shared" si="1"/>
        <v>113</v>
      </c>
      <c r="AJ44" s="36">
        <f t="shared" si="2"/>
        <v>12.555555555555555</v>
      </c>
    </row>
    <row r="45" spans="1:36" x14ac:dyDescent="0.25">
      <c r="A45" s="32" t="s">
        <v>105</v>
      </c>
      <c r="B45" s="33" t="s">
        <v>183</v>
      </c>
      <c r="C45" s="32" t="s">
        <v>199</v>
      </c>
      <c r="D45" s="32" t="s">
        <v>183</v>
      </c>
      <c r="E45" s="32" t="s">
        <v>173</v>
      </c>
      <c r="F45" s="33" t="s">
        <v>211</v>
      </c>
      <c r="G45" s="34">
        <v>1</v>
      </c>
      <c r="H45" s="35">
        <f t="shared" si="5"/>
        <v>1.55</v>
      </c>
      <c r="I45" s="36">
        <f t="shared" si="5"/>
        <v>4.4324324324324325</v>
      </c>
      <c r="J45" s="36">
        <f t="shared" si="5"/>
        <v>3.2173913043478262</v>
      </c>
      <c r="K45" s="36">
        <f t="shared" si="5"/>
        <v>2.736842105263158</v>
      </c>
      <c r="L45" s="36">
        <f t="shared" si="5"/>
        <v>0.13636363636363635</v>
      </c>
      <c r="M45" s="36">
        <f t="shared" si="5"/>
        <v>0.54545454545454541</v>
      </c>
      <c r="N45" s="36">
        <f t="shared" si="5"/>
        <v>0.25</v>
      </c>
      <c r="O45" s="36">
        <f t="shared" si="5"/>
        <v>2.9130434782608696</v>
      </c>
      <c r="P45" s="36">
        <f t="shared" si="4"/>
        <v>1.1904761904761905</v>
      </c>
      <c r="Q45" s="36">
        <f t="shared" si="4"/>
        <v>1.6666666666666667</v>
      </c>
      <c r="R45" s="36">
        <f t="shared" si="4"/>
        <v>1.5714285714285714</v>
      </c>
      <c r="S45" s="36">
        <f t="shared" si="4"/>
        <v>0.52380952380952384</v>
      </c>
      <c r="T45" s="36">
        <f t="shared" si="4"/>
        <v>0.6</v>
      </c>
      <c r="U45" s="36">
        <f>AI45/($G45*235)</f>
        <v>1.8808510638297873</v>
      </c>
      <c r="V45" s="37">
        <v>31</v>
      </c>
      <c r="W45" s="38">
        <v>82</v>
      </c>
      <c r="X45" s="38">
        <v>74</v>
      </c>
      <c r="Y45" s="38">
        <v>52</v>
      </c>
      <c r="Z45" s="38">
        <v>3</v>
      </c>
      <c r="AA45" s="38">
        <v>12</v>
      </c>
      <c r="AB45" s="38">
        <v>5</v>
      </c>
      <c r="AC45" s="38">
        <v>67</v>
      </c>
      <c r="AD45" s="38">
        <v>25</v>
      </c>
      <c r="AE45" s="38">
        <v>35</v>
      </c>
      <c r="AF45" s="38">
        <v>33</v>
      </c>
      <c r="AG45" s="38">
        <v>11</v>
      </c>
      <c r="AH45" s="38">
        <v>12</v>
      </c>
      <c r="AI45" s="38">
        <f t="shared" si="1"/>
        <v>442</v>
      </c>
      <c r="AJ45" s="36">
        <f t="shared" si="2"/>
        <v>34</v>
      </c>
    </row>
    <row r="46" spans="1:36" x14ac:dyDescent="0.25">
      <c r="A46" s="32" t="s">
        <v>106</v>
      </c>
      <c r="B46" s="33" t="s">
        <v>174</v>
      </c>
      <c r="C46" s="32" t="s">
        <v>180</v>
      </c>
      <c r="D46" s="32" t="s">
        <v>180</v>
      </c>
      <c r="E46" s="32" t="s">
        <v>186</v>
      </c>
      <c r="F46" s="33" t="s">
        <v>195</v>
      </c>
      <c r="G46" s="34">
        <v>0.8</v>
      </c>
      <c r="H46" s="35">
        <f t="shared" si="5"/>
        <v>0</v>
      </c>
      <c r="I46" s="36">
        <f t="shared" si="5"/>
        <v>0</v>
      </c>
      <c r="J46" s="36">
        <f t="shared" si="5"/>
        <v>0</v>
      </c>
      <c r="K46" s="36">
        <f t="shared" si="5"/>
        <v>0</v>
      </c>
      <c r="L46" s="36">
        <f t="shared" si="5"/>
        <v>0</v>
      </c>
      <c r="M46" s="36">
        <f t="shared" si="5"/>
        <v>0</v>
      </c>
      <c r="N46" s="36">
        <f t="shared" si="5"/>
        <v>1.6875</v>
      </c>
      <c r="O46" s="36">
        <f t="shared" si="5"/>
        <v>9.3478260869565215</v>
      </c>
      <c r="P46" s="36">
        <f t="shared" si="4"/>
        <v>7.7976190476190474</v>
      </c>
      <c r="Q46" s="36">
        <f t="shared" si="4"/>
        <v>8.0357142857142847</v>
      </c>
      <c r="R46" s="36">
        <f t="shared" si="4"/>
        <v>7.4404761904761898</v>
      </c>
      <c r="S46" s="36">
        <f t="shared" si="4"/>
        <v>5</v>
      </c>
      <c r="T46" s="36">
        <f t="shared" si="4"/>
        <v>5</v>
      </c>
      <c r="U46" s="36">
        <f t="shared" ref="U46:U48" si="10">AVERAGE(H46:S46)</f>
        <v>3.27576130089717</v>
      </c>
      <c r="V46" s="37"/>
      <c r="W46" s="38"/>
      <c r="X46" s="38"/>
      <c r="Y46" s="38"/>
      <c r="Z46" s="38"/>
      <c r="AA46" s="38"/>
      <c r="AB46" s="38">
        <v>27</v>
      </c>
      <c r="AC46" s="38">
        <v>172</v>
      </c>
      <c r="AD46" s="38">
        <v>131</v>
      </c>
      <c r="AE46" s="38">
        <v>135</v>
      </c>
      <c r="AF46" s="38">
        <v>125</v>
      </c>
      <c r="AG46" s="38">
        <v>84</v>
      </c>
      <c r="AH46" s="38">
        <v>80</v>
      </c>
      <c r="AI46" s="38">
        <f t="shared" si="1"/>
        <v>754</v>
      </c>
      <c r="AJ46" s="36">
        <f t="shared" si="2"/>
        <v>107.71428571428571</v>
      </c>
    </row>
    <row r="47" spans="1:36" x14ac:dyDescent="0.25">
      <c r="A47" s="32" t="s">
        <v>107</v>
      </c>
      <c r="B47" s="33" t="s">
        <v>174</v>
      </c>
      <c r="C47" s="32" t="s">
        <v>175</v>
      </c>
      <c r="D47" s="32" t="s">
        <v>176</v>
      </c>
      <c r="E47" s="32" t="s">
        <v>177</v>
      </c>
      <c r="F47" s="33" t="s">
        <v>197</v>
      </c>
      <c r="G47" s="34">
        <v>1</v>
      </c>
      <c r="H47" s="35">
        <f t="shared" si="5"/>
        <v>12.9</v>
      </c>
      <c r="I47" s="36">
        <f t="shared" si="5"/>
        <v>11.567567567567568</v>
      </c>
      <c r="J47" s="36">
        <f t="shared" si="5"/>
        <v>10.521739130434783</v>
      </c>
      <c r="K47" s="36">
        <f t="shared" si="5"/>
        <v>11.578947368421053</v>
      </c>
      <c r="L47" s="36">
        <f t="shared" si="5"/>
        <v>8.4090909090909083</v>
      </c>
      <c r="M47" s="36">
        <f t="shared" si="5"/>
        <v>12</v>
      </c>
      <c r="N47" s="36">
        <f t="shared" si="5"/>
        <v>12.85</v>
      </c>
      <c r="O47" s="36">
        <f t="shared" si="5"/>
        <v>11.652173913043478</v>
      </c>
      <c r="P47" s="36">
        <f t="shared" si="4"/>
        <v>11.761904761904763</v>
      </c>
      <c r="Q47" s="36">
        <f t="shared" si="4"/>
        <v>12.619047619047619</v>
      </c>
      <c r="R47" s="36">
        <f t="shared" si="4"/>
        <v>13.80952380952381</v>
      </c>
      <c r="S47" s="36">
        <f t="shared" si="4"/>
        <v>10.761904761904763</v>
      </c>
      <c r="T47" s="36">
        <f t="shared" si="4"/>
        <v>7.75</v>
      </c>
      <c r="U47" s="36">
        <f t="shared" si="10"/>
        <v>11.702658320078228</v>
      </c>
      <c r="V47" s="37">
        <v>258</v>
      </c>
      <c r="W47" s="38">
        <v>214</v>
      </c>
      <c r="X47" s="38">
        <v>242</v>
      </c>
      <c r="Y47" s="38">
        <v>220</v>
      </c>
      <c r="Z47" s="38">
        <v>185</v>
      </c>
      <c r="AA47" s="38">
        <v>264</v>
      </c>
      <c r="AB47" s="38">
        <v>257</v>
      </c>
      <c r="AC47" s="38">
        <v>268</v>
      </c>
      <c r="AD47" s="38">
        <v>247</v>
      </c>
      <c r="AE47" s="38">
        <v>265</v>
      </c>
      <c r="AF47" s="38">
        <v>290</v>
      </c>
      <c r="AG47" s="38">
        <v>226</v>
      </c>
      <c r="AH47" s="38">
        <v>155</v>
      </c>
      <c r="AI47" s="38">
        <f t="shared" si="1"/>
        <v>3091</v>
      </c>
      <c r="AJ47" s="36">
        <f t="shared" si="2"/>
        <v>237.76923076923077</v>
      </c>
    </row>
    <row r="48" spans="1:36" x14ac:dyDescent="0.25">
      <c r="A48" s="32" t="s">
        <v>108</v>
      </c>
      <c r="B48" s="33" t="s">
        <v>174</v>
      </c>
      <c r="C48" s="32" t="s">
        <v>193</v>
      </c>
      <c r="D48" s="32" t="s">
        <v>176</v>
      </c>
      <c r="E48" s="32" t="s">
        <v>177</v>
      </c>
      <c r="F48" s="33" t="s">
        <v>187</v>
      </c>
      <c r="G48" s="34">
        <v>0.6</v>
      </c>
      <c r="H48" s="35">
        <f t="shared" si="5"/>
        <v>20</v>
      </c>
      <c r="I48" s="36">
        <f t="shared" si="5"/>
        <v>15.225225225225225</v>
      </c>
      <c r="J48" s="36">
        <f t="shared" si="5"/>
        <v>17.536231884057973</v>
      </c>
      <c r="K48" s="36">
        <f t="shared" si="5"/>
        <v>18.771929824561404</v>
      </c>
      <c r="L48" s="36">
        <f t="shared" si="5"/>
        <v>17.348484848484848</v>
      </c>
      <c r="M48" s="36">
        <f t="shared" si="5"/>
        <v>17.954545454545457</v>
      </c>
      <c r="N48" s="36">
        <f t="shared" si="5"/>
        <v>16.166666666666668</v>
      </c>
      <c r="O48" s="36">
        <f t="shared" si="5"/>
        <v>18.478260869565219</v>
      </c>
      <c r="P48" s="36">
        <f t="shared" si="4"/>
        <v>17.063492063492063</v>
      </c>
      <c r="Q48" s="36">
        <f t="shared" si="4"/>
        <v>16.349206349206348</v>
      </c>
      <c r="R48" s="36">
        <f t="shared" si="4"/>
        <v>17.142857142857142</v>
      </c>
      <c r="S48" s="36">
        <f t="shared" si="4"/>
        <v>17.142857142857142</v>
      </c>
      <c r="T48" s="36">
        <f t="shared" si="4"/>
        <v>13.083333333333334</v>
      </c>
      <c r="U48" s="36">
        <f t="shared" si="10"/>
        <v>17.431646455959957</v>
      </c>
      <c r="V48" s="37">
        <v>240</v>
      </c>
      <c r="W48" s="38">
        <v>169</v>
      </c>
      <c r="X48" s="38">
        <v>242</v>
      </c>
      <c r="Y48" s="38">
        <v>214</v>
      </c>
      <c r="Z48" s="38">
        <v>229</v>
      </c>
      <c r="AA48" s="38">
        <v>237</v>
      </c>
      <c r="AB48" s="38">
        <v>194</v>
      </c>
      <c r="AC48" s="38">
        <v>255</v>
      </c>
      <c r="AD48" s="38">
        <v>215</v>
      </c>
      <c r="AE48" s="38">
        <v>206</v>
      </c>
      <c r="AF48" s="38">
        <v>216</v>
      </c>
      <c r="AG48" s="38">
        <v>216</v>
      </c>
      <c r="AH48" s="38">
        <v>157</v>
      </c>
      <c r="AI48" s="38">
        <f t="shared" si="1"/>
        <v>2790</v>
      </c>
      <c r="AJ48" s="36">
        <f t="shared" si="2"/>
        <v>214.61538461538461</v>
      </c>
    </row>
    <row r="49" spans="1:36" x14ac:dyDescent="0.25">
      <c r="A49" s="32" t="s">
        <v>109</v>
      </c>
      <c r="B49" s="33" t="s">
        <v>183</v>
      </c>
      <c r="C49" s="32" t="s">
        <v>184</v>
      </c>
      <c r="D49" s="32" t="s">
        <v>183</v>
      </c>
      <c r="E49" s="32" t="s">
        <v>173</v>
      </c>
      <c r="F49" s="33" t="s">
        <v>189</v>
      </c>
      <c r="G49" s="34">
        <v>1</v>
      </c>
      <c r="H49" s="35">
        <f t="shared" si="5"/>
        <v>0.5</v>
      </c>
      <c r="I49" s="36">
        <f t="shared" si="5"/>
        <v>0.43243243243243246</v>
      </c>
      <c r="J49" s="36">
        <f t="shared" si="5"/>
        <v>0.17391304347826086</v>
      </c>
      <c r="K49" s="36">
        <f t="shared" si="5"/>
        <v>0.15789473684210525</v>
      </c>
      <c r="L49" s="36">
        <f t="shared" si="5"/>
        <v>0.18181818181818182</v>
      </c>
      <c r="M49" s="36">
        <f t="shared" si="5"/>
        <v>4.5454545454545456E-2</v>
      </c>
      <c r="N49" s="36">
        <f t="shared" si="5"/>
        <v>0.15</v>
      </c>
      <c r="O49" s="36">
        <f t="shared" si="5"/>
        <v>8.6956521739130432E-2</v>
      </c>
      <c r="P49" s="36">
        <f t="shared" si="4"/>
        <v>0.19047619047619047</v>
      </c>
      <c r="Q49" s="36">
        <f t="shared" si="4"/>
        <v>0.14285714285714285</v>
      </c>
      <c r="R49" s="36">
        <f t="shared" si="4"/>
        <v>4.7619047619047616E-2</v>
      </c>
      <c r="S49" s="36">
        <f t="shared" si="4"/>
        <v>4.7619047619047616E-2</v>
      </c>
      <c r="T49" s="36">
        <f t="shared" si="4"/>
        <v>0.1</v>
      </c>
      <c r="U49" s="36">
        <f>AI49/($G49*235)</f>
        <v>0.19574468085106383</v>
      </c>
      <c r="V49" s="37">
        <v>10</v>
      </c>
      <c r="W49" s="38">
        <v>8</v>
      </c>
      <c r="X49" s="38">
        <v>4</v>
      </c>
      <c r="Y49" s="38">
        <v>3</v>
      </c>
      <c r="Z49" s="38">
        <v>4</v>
      </c>
      <c r="AA49" s="38">
        <v>1</v>
      </c>
      <c r="AB49" s="38">
        <v>3</v>
      </c>
      <c r="AC49" s="38">
        <v>2</v>
      </c>
      <c r="AD49" s="38">
        <v>4</v>
      </c>
      <c r="AE49" s="38">
        <v>3</v>
      </c>
      <c r="AF49" s="38">
        <v>1</v>
      </c>
      <c r="AG49" s="38">
        <v>1</v>
      </c>
      <c r="AH49" s="38">
        <v>2</v>
      </c>
      <c r="AI49" s="38">
        <f t="shared" si="1"/>
        <v>46</v>
      </c>
      <c r="AJ49" s="36">
        <f t="shared" si="2"/>
        <v>3.5384615384615383</v>
      </c>
    </row>
    <row r="50" spans="1:36" x14ac:dyDescent="0.25">
      <c r="A50" s="32" t="s">
        <v>110</v>
      </c>
      <c r="B50" s="33" t="s">
        <v>206</v>
      </c>
      <c r="C50" s="32" t="s">
        <v>206</v>
      </c>
      <c r="D50" s="32" t="s">
        <v>206</v>
      </c>
      <c r="E50" s="32" t="s">
        <v>206</v>
      </c>
      <c r="F50" s="33" t="s">
        <v>206</v>
      </c>
      <c r="G50" s="34" t="e">
        <v>#N/A</v>
      </c>
      <c r="H50" s="35" t="e">
        <f t="shared" si="5"/>
        <v>#N/A</v>
      </c>
      <c r="I50" s="36" t="e">
        <f t="shared" si="5"/>
        <v>#N/A</v>
      </c>
      <c r="J50" s="32" t="e">
        <f>VLOOKUP('[1]Provider FTE Visits Cat Sites'!H50,#REF!, 3,FALSE)</f>
        <v>#N/A</v>
      </c>
      <c r="K50" s="32" t="e">
        <f>VLOOKUP('[1]Provider FTE Visits Cat Sites'!I50,#REF!, 3,FALSE)</f>
        <v>#N/A</v>
      </c>
      <c r="L50" s="32" t="e">
        <f>VLOOKUP('[1]Provider FTE Visits Cat Sites'!J50,#REF!, 3,FALSE)</f>
        <v>#N/A</v>
      </c>
      <c r="M50" s="32" t="e">
        <f>VLOOKUP('[1]Provider FTE Visits Cat Sites'!K50,#REF!, 3,FALSE)</f>
        <v>#N/A</v>
      </c>
      <c r="N50" s="32" t="e">
        <f>VLOOKUP('[1]Provider FTE Visits Cat Sites'!L50,#REF!, 3,FALSE)</f>
        <v>#N/A</v>
      </c>
      <c r="O50" s="32" t="e">
        <f>VLOOKUP('[1]Provider FTE Visits Cat Sites'!M50,#REF!, 3,FALSE)</f>
        <v>#N/A</v>
      </c>
      <c r="P50" s="32" t="e">
        <f>VLOOKUP('[1]Provider FTE Visits Cat Sites'!N50,#REF!, 3,FALSE)</f>
        <v>#N/A</v>
      </c>
      <c r="Q50" s="32" t="e">
        <f>VLOOKUP('[1]Provider FTE Visits Cat Sites'!O50,#REF!, 3,FALSE)</f>
        <v>#N/A</v>
      </c>
      <c r="R50" s="32" t="e">
        <f>VLOOKUP('[1]Provider FTE Visits Cat Sites'!P50,#REF!, 3,FALSE)</f>
        <v>#N/A</v>
      </c>
      <c r="S50" s="32" t="e">
        <f>VLOOKUP('[1]Provider FTE Visits Cat Sites'!Q50,#REF!, 3,FALSE)</f>
        <v>#N/A</v>
      </c>
      <c r="T50" s="32" t="e">
        <f>VLOOKUP('[1]Provider FTE Visits Cat Sites'!R50,#REF!, 3,FALSE)</f>
        <v>#N/A</v>
      </c>
      <c r="U50" s="36" t="e">
        <f>AI50/($G50*235)</f>
        <v>#N/A</v>
      </c>
      <c r="V50" s="37"/>
      <c r="W50" s="38"/>
      <c r="X50" s="38"/>
      <c r="Y50" s="38">
        <v>32</v>
      </c>
      <c r="Z50" s="38">
        <v>24</v>
      </c>
      <c r="AA50" s="38">
        <v>24</v>
      </c>
      <c r="AB50" s="38">
        <v>97</v>
      </c>
      <c r="AC50" s="38">
        <v>3</v>
      </c>
      <c r="AD50" s="38"/>
      <c r="AE50" s="38"/>
      <c r="AF50" s="38"/>
      <c r="AG50" s="38"/>
      <c r="AH50" s="38"/>
      <c r="AI50" s="38">
        <f t="shared" si="1"/>
        <v>180</v>
      </c>
      <c r="AJ50" s="36">
        <f t="shared" si="2"/>
        <v>36</v>
      </c>
    </row>
    <row r="51" spans="1:36" x14ac:dyDescent="0.25">
      <c r="A51" s="32" t="s">
        <v>111</v>
      </c>
      <c r="B51" s="33" t="s">
        <v>174</v>
      </c>
      <c r="C51" s="32" t="s">
        <v>180</v>
      </c>
      <c r="D51" s="32" t="s">
        <v>180</v>
      </c>
      <c r="E51" s="32" t="s">
        <v>186</v>
      </c>
      <c r="F51" s="33" t="s">
        <v>189</v>
      </c>
      <c r="G51" s="34">
        <v>0.2</v>
      </c>
      <c r="H51" s="35">
        <f t="shared" si="5"/>
        <v>6.25</v>
      </c>
      <c r="I51" s="36">
        <f t="shared" si="5"/>
        <v>6.2162162162162158</v>
      </c>
      <c r="J51" s="36">
        <f t="shared" si="5"/>
        <v>5.4347826086956514</v>
      </c>
      <c r="K51" s="36">
        <f t="shared" si="5"/>
        <v>4.2105263157894735</v>
      </c>
      <c r="L51" s="36">
        <f t="shared" si="5"/>
        <v>2.2727272727272725</v>
      </c>
      <c r="M51" s="36">
        <f t="shared" si="5"/>
        <v>5.9090909090909083</v>
      </c>
      <c r="N51" s="36">
        <f t="shared" si="5"/>
        <v>3.75</v>
      </c>
      <c r="O51" s="36">
        <f t="shared" si="5"/>
        <v>7.6086956521739122</v>
      </c>
      <c r="P51" s="36">
        <f t="shared" si="5"/>
        <v>11.666666666666666</v>
      </c>
      <c r="Q51" s="36">
        <f t="shared" si="5"/>
        <v>5.7142857142857144</v>
      </c>
      <c r="R51" s="36">
        <f t="shared" si="5"/>
        <v>5.9523809523809526</v>
      </c>
      <c r="S51" s="36">
        <f t="shared" si="5"/>
        <v>5.7142857142857144</v>
      </c>
      <c r="T51" s="36">
        <f t="shared" si="5"/>
        <v>3.75</v>
      </c>
      <c r="U51" s="36">
        <f>AVERAGE(H51:S51)</f>
        <v>5.8916381685260397</v>
      </c>
      <c r="V51" s="37">
        <v>25</v>
      </c>
      <c r="W51" s="38">
        <v>23</v>
      </c>
      <c r="X51" s="38">
        <v>25</v>
      </c>
      <c r="Y51" s="38">
        <v>16</v>
      </c>
      <c r="Z51" s="38">
        <v>10</v>
      </c>
      <c r="AA51" s="38">
        <v>26</v>
      </c>
      <c r="AB51" s="38">
        <v>15</v>
      </c>
      <c r="AC51" s="38">
        <v>35</v>
      </c>
      <c r="AD51" s="38">
        <v>49</v>
      </c>
      <c r="AE51" s="38">
        <v>24</v>
      </c>
      <c r="AF51" s="38">
        <v>25</v>
      </c>
      <c r="AG51" s="38">
        <v>24</v>
      </c>
      <c r="AH51" s="38">
        <v>15</v>
      </c>
      <c r="AI51" s="38">
        <f t="shared" si="1"/>
        <v>312</v>
      </c>
      <c r="AJ51" s="36">
        <f t="shared" si="2"/>
        <v>24</v>
      </c>
    </row>
    <row r="52" spans="1:36" x14ac:dyDescent="0.25">
      <c r="A52" s="32" t="s">
        <v>112</v>
      </c>
      <c r="B52" s="33" t="s">
        <v>183</v>
      </c>
      <c r="C52" s="32" t="s">
        <v>199</v>
      </c>
      <c r="D52" s="32" t="s">
        <v>183</v>
      </c>
      <c r="E52" s="32" t="s">
        <v>186</v>
      </c>
      <c r="F52" s="33" t="s">
        <v>185</v>
      </c>
      <c r="G52" s="34">
        <v>1</v>
      </c>
      <c r="H52" s="35">
        <f t="shared" si="5"/>
        <v>0</v>
      </c>
      <c r="I52" s="36">
        <f t="shared" si="5"/>
        <v>5.4054054054054057E-2</v>
      </c>
      <c r="J52" s="36">
        <f t="shared" si="5"/>
        <v>0</v>
      </c>
      <c r="K52" s="36">
        <f t="shared" si="5"/>
        <v>0</v>
      </c>
      <c r="L52" s="36">
        <f t="shared" si="5"/>
        <v>0</v>
      </c>
      <c r="M52" s="36">
        <f t="shared" si="5"/>
        <v>0</v>
      </c>
      <c r="N52" s="36">
        <f t="shared" si="5"/>
        <v>0</v>
      </c>
      <c r="O52" s="36">
        <f t="shared" si="5"/>
        <v>0</v>
      </c>
      <c r="P52" s="36">
        <f t="shared" si="5"/>
        <v>0</v>
      </c>
      <c r="Q52" s="36">
        <f t="shared" si="5"/>
        <v>0</v>
      </c>
      <c r="R52" s="36">
        <f t="shared" si="5"/>
        <v>0</v>
      </c>
      <c r="S52" s="36">
        <f t="shared" si="5"/>
        <v>0</v>
      </c>
      <c r="T52" s="36">
        <f t="shared" si="5"/>
        <v>0</v>
      </c>
      <c r="U52" s="36">
        <f>AI52/($G52*235)</f>
        <v>4.2553191489361703E-3</v>
      </c>
      <c r="V52" s="37"/>
      <c r="W52" s="38">
        <v>1</v>
      </c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>
        <f t="shared" si="1"/>
        <v>1</v>
      </c>
      <c r="AJ52" s="36">
        <f t="shared" si="2"/>
        <v>1</v>
      </c>
    </row>
    <row r="53" spans="1:36" x14ac:dyDescent="0.25">
      <c r="A53" s="32" t="s">
        <v>113</v>
      </c>
      <c r="B53" s="33" t="s">
        <v>183</v>
      </c>
      <c r="C53" s="32" t="s">
        <v>184</v>
      </c>
      <c r="D53" s="32" t="s">
        <v>183</v>
      </c>
      <c r="E53" s="32" t="s">
        <v>177</v>
      </c>
      <c r="F53" s="33" t="s">
        <v>188</v>
      </c>
      <c r="G53" s="34">
        <v>0.8</v>
      </c>
      <c r="H53" s="35">
        <f t="shared" si="5"/>
        <v>7.8125</v>
      </c>
      <c r="I53" s="36">
        <f t="shared" si="5"/>
        <v>9.3243243243243246</v>
      </c>
      <c r="J53" s="36">
        <f t="shared" si="5"/>
        <v>6.6847826086956514</v>
      </c>
      <c r="K53" s="36">
        <f t="shared" si="5"/>
        <v>7.1710526315789469</v>
      </c>
      <c r="L53" s="36">
        <f t="shared" si="5"/>
        <v>3.0681818181818179</v>
      </c>
      <c r="M53" s="36">
        <f t="shared" si="5"/>
        <v>8.5227272727272716</v>
      </c>
      <c r="N53" s="36">
        <f t="shared" si="5"/>
        <v>3.4375</v>
      </c>
      <c r="O53" s="36">
        <f t="shared" si="5"/>
        <v>3.2065217391304346</v>
      </c>
      <c r="P53" s="36">
        <f t="shared" si="5"/>
        <v>8.0952380952380949</v>
      </c>
      <c r="Q53" s="36">
        <f t="shared" si="5"/>
        <v>5.9523809523809526</v>
      </c>
      <c r="R53" s="36">
        <f t="shared" si="5"/>
        <v>3.8095238095238093</v>
      </c>
      <c r="S53" s="36">
        <f t="shared" ref="S53:T65" si="11">AG53/($G53*S$1)</f>
        <v>3.8690476190476191</v>
      </c>
      <c r="T53" s="36">
        <f t="shared" si="11"/>
        <v>3.625</v>
      </c>
      <c r="U53" s="36">
        <f>AI53/($G53*235)</f>
        <v>6.5744680851063828</v>
      </c>
      <c r="V53" s="37">
        <v>125</v>
      </c>
      <c r="W53" s="38">
        <v>138</v>
      </c>
      <c r="X53" s="38">
        <v>123</v>
      </c>
      <c r="Y53" s="38">
        <v>109</v>
      </c>
      <c r="Z53" s="38">
        <v>54</v>
      </c>
      <c r="AA53" s="38">
        <v>150</v>
      </c>
      <c r="AB53" s="38">
        <v>55</v>
      </c>
      <c r="AC53" s="38">
        <v>59</v>
      </c>
      <c r="AD53" s="38">
        <v>136</v>
      </c>
      <c r="AE53" s="38">
        <v>100</v>
      </c>
      <c r="AF53" s="38">
        <v>64</v>
      </c>
      <c r="AG53" s="38">
        <v>65</v>
      </c>
      <c r="AH53" s="38">
        <v>58</v>
      </c>
      <c r="AI53" s="38">
        <f t="shared" si="1"/>
        <v>1236</v>
      </c>
      <c r="AJ53" s="36">
        <f t="shared" si="2"/>
        <v>95.07692307692308</v>
      </c>
    </row>
    <row r="54" spans="1:36" x14ac:dyDescent="0.25">
      <c r="A54" s="32" t="s">
        <v>114</v>
      </c>
      <c r="B54" s="33" t="s">
        <v>174</v>
      </c>
      <c r="C54" s="32" t="s">
        <v>175</v>
      </c>
      <c r="D54" s="32" t="s">
        <v>176</v>
      </c>
      <c r="E54" s="32" t="s">
        <v>177</v>
      </c>
      <c r="F54" s="33" t="s">
        <v>178</v>
      </c>
      <c r="G54" s="34">
        <v>0.8</v>
      </c>
      <c r="H54" s="35">
        <f t="shared" ref="H54:T110" si="12">V54/($G54*H$1)</f>
        <v>51.4375</v>
      </c>
      <c r="I54" s="36">
        <f t="shared" si="12"/>
        <v>11.216216216216216</v>
      </c>
      <c r="J54" s="36">
        <f t="shared" si="12"/>
        <v>0.38043478260869562</v>
      </c>
      <c r="K54" s="36">
        <f t="shared" si="12"/>
        <v>1.4473684210526314</v>
      </c>
      <c r="L54" s="36">
        <f t="shared" si="12"/>
        <v>0</v>
      </c>
      <c r="M54" s="36">
        <f t="shared" si="12"/>
        <v>0.22727272727272727</v>
      </c>
      <c r="N54" s="36">
        <f t="shared" si="12"/>
        <v>1.875</v>
      </c>
      <c r="O54" s="36">
        <f t="shared" si="12"/>
        <v>12.391304347826086</v>
      </c>
      <c r="P54" s="36">
        <f t="shared" si="12"/>
        <v>16.011904761904763</v>
      </c>
      <c r="Q54" s="36">
        <f t="shared" si="12"/>
        <v>2.7976190476190474</v>
      </c>
      <c r="R54" s="36">
        <f t="shared" si="12"/>
        <v>3.214285714285714</v>
      </c>
      <c r="S54" s="36">
        <f t="shared" si="11"/>
        <v>0.35714285714285715</v>
      </c>
      <c r="T54" s="36">
        <f t="shared" si="11"/>
        <v>0.8125</v>
      </c>
      <c r="U54" s="36">
        <f>AVERAGE(H54:S54)</f>
        <v>8.4463374063273946</v>
      </c>
      <c r="V54" s="37">
        <v>823</v>
      </c>
      <c r="W54" s="38">
        <v>166</v>
      </c>
      <c r="X54" s="38">
        <v>7</v>
      </c>
      <c r="Y54" s="38">
        <v>22</v>
      </c>
      <c r="Z54" s="38"/>
      <c r="AA54" s="38">
        <v>4</v>
      </c>
      <c r="AB54" s="38">
        <v>30</v>
      </c>
      <c r="AC54" s="38">
        <v>228</v>
      </c>
      <c r="AD54" s="38">
        <v>269</v>
      </c>
      <c r="AE54" s="38">
        <v>47</v>
      </c>
      <c r="AF54" s="38">
        <v>54</v>
      </c>
      <c r="AG54" s="38">
        <v>6</v>
      </c>
      <c r="AH54" s="38">
        <v>13</v>
      </c>
      <c r="AI54" s="38">
        <f t="shared" si="1"/>
        <v>1669</v>
      </c>
      <c r="AJ54" s="36">
        <f t="shared" si="2"/>
        <v>139.08333333333334</v>
      </c>
    </row>
    <row r="55" spans="1:36" x14ac:dyDescent="0.25">
      <c r="A55" s="32" t="s">
        <v>115</v>
      </c>
      <c r="B55" s="33" t="s">
        <v>206</v>
      </c>
      <c r="C55" s="32" t="s">
        <v>206</v>
      </c>
      <c r="D55" s="32" t="s">
        <v>206</v>
      </c>
      <c r="E55" s="32" t="s">
        <v>206</v>
      </c>
      <c r="F55" s="33" t="s">
        <v>206</v>
      </c>
      <c r="G55" s="34" t="e">
        <v>#N/A</v>
      </c>
      <c r="H55" s="35" t="e">
        <f t="shared" si="12"/>
        <v>#N/A</v>
      </c>
      <c r="I55" s="36" t="e">
        <f t="shared" si="12"/>
        <v>#N/A</v>
      </c>
      <c r="J55" s="36" t="e">
        <f t="shared" si="12"/>
        <v>#N/A</v>
      </c>
      <c r="K55" s="36" t="e">
        <f t="shared" si="12"/>
        <v>#N/A</v>
      </c>
      <c r="L55" s="36" t="e">
        <f t="shared" si="12"/>
        <v>#N/A</v>
      </c>
      <c r="M55" s="36" t="e">
        <f t="shared" si="12"/>
        <v>#N/A</v>
      </c>
      <c r="N55" s="36" t="e">
        <f t="shared" si="12"/>
        <v>#N/A</v>
      </c>
      <c r="O55" s="36" t="e">
        <f t="shared" si="12"/>
        <v>#N/A</v>
      </c>
      <c r="P55" s="36" t="e">
        <f t="shared" si="12"/>
        <v>#N/A</v>
      </c>
      <c r="Q55" s="36" t="e">
        <f t="shared" si="12"/>
        <v>#N/A</v>
      </c>
      <c r="R55" s="36" t="e">
        <f t="shared" si="12"/>
        <v>#N/A</v>
      </c>
      <c r="S55" s="36" t="e">
        <f t="shared" si="11"/>
        <v>#N/A</v>
      </c>
      <c r="T55" s="36" t="e">
        <f t="shared" si="11"/>
        <v>#N/A</v>
      </c>
      <c r="U55" s="36" t="e">
        <f>AI55/($G55*235)</f>
        <v>#N/A</v>
      </c>
      <c r="V55" s="37"/>
      <c r="W55" s="38"/>
      <c r="X55" s="38"/>
      <c r="Y55" s="38"/>
      <c r="Z55" s="38"/>
      <c r="AA55" s="38"/>
      <c r="AB55" s="38"/>
      <c r="AC55" s="38"/>
      <c r="AD55" s="38"/>
      <c r="AE55" s="38">
        <v>12</v>
      </c>
      <c r="AF55" s="38"/>
      <c r="AG55" s="38"/>
      <c r="AH55" s="38"/>
      <c r="AI55" s="38">
        <f t="shared" si="1"/>
        <v>12</v>
      </c>
      <c r="AJ55" s="36">
        <f t="shared" si="2"/>
        <v>12</v>
      </c>
    </row>
    <row r="56" spans="1:36" x14ac:dyDescent="0.25">
      <c r="A56" s="32" t="s">
        <v>116</v>
      </c>
      <c r="B56" s="33" t="s">
        <v>171</v>
      </c>
      <c r="C56" s="32" t="s">
        <v>172</v>
      </c>
      <c r="D56" s="32" t="s">
        <v>171</v>
      </c>
      <c r="E56" s="32" t="s">
        <v>173</v>
      </c>
      <c r="F56" s="33">
        <v>0</v>
      </c>
      <c r="G56" s="34">
        <v>1</v>
      </c>
      <c r="H56" s="35">
        <f t="shared" si="12"/>
        <v>0.4</v>
      </c>
      <c r="I56" s="36">
        <f t="shared" si="12"/>
        <v>0.21621621621621623</v>
      </c>
      <c r="J56" s="36">
        <f t="shared" si="12"/>
        <v>0</v>
      </c>
      <c r="K56" s="36">
        <f t="shared" si="12"/>
        <v>0.10526315789473684</v>
      </c>
      <c r="L56" s="36">
        <f t="shared" si="12"/>
        <v>0</v>
      </c>
      <c r="M56" s="36">
        <f t="shared" si="12"/>
        <v>0</v>
      </c>
      <c r="N56" s="36">
        <f t="shared" si="12"/>
        <v>0.1</v>
      </c>
      <c r="O56" s="36">
        <f t="shared" si="12"/>
        <v>0.34782608695652173</v>
      </c>
      <c r="P56" s="36">
        <f t="shared" si="12"/>
        <v>4.7619047619047616E-2</v>
      </c>
      <c r="Q56" s="36">
        <f t="shared" si="12"/>
        <v>9.5238095238095233E-2</v>
      </c>
      <c r="R56" s="36">
        <f t="shared" si="12"/>
        <v>0.7142857142857143</v>
      </c>
      <c r="S56" s="36">
        <f t="shared" si="11"/>
        <v>0</v>
      </c>
      <c r="T56" s="36">
        <f t="shared" si="11"/>
        <v>0.05</v>
      </c>
      <c r="U56" s="36">
        <f>AI56/($G56*235)</f>
        <v>0.18297872340425531</v>
      </c>
      <c r="V56" s="37">
        <v>8</v>
      </c>
      <c r="W56" s="38">
        <v>4</v>
      </c>
      <c r="X56" s="38"/>
      <c r="Y56" s="38">
        <v>2</v>
      </c>
      <c r="Z56" s="38"/>
      <c r="AA56" s="38"/>
      <c r="AB56" s="38">
        <v>2</v>
      </c>
      <c r="AC56" s="38">
        <v>8</v>
      </c>
      <c r="AD56" s="38">
        <v>1</v>
      </c>
      <c r="AE56" s="38">
        <v>2</v>
      </c>
      <c r="AF56" s="38">
        <v>15</v>
      </c>
      <c r="AG56" s="38"/>
      <c r="AH56" s="38">
        <v>1</v>
      </c>
      <c r="AI56" s="38">
        <f t="shared" si="1"/>
        <v>43</v>
      </c>
      <c r="AJ56" s="36">
        <f t="shared" si="2"/>
        <v>4.7777777777777777</v>
      </c>
    </row>
    <row r="57" spans="1:36" x14ac:dyDescent="0.25">
      <c r="A57" s="32" t="s">
        <v>117</v>
      </c>
      <c r="B57" s="33" t="s">
        <v>174</v>
      </c>
      <c r="C57" s="32" t="s">
        <v>180</v>
      </c>
      <c r="D57" s="32" t="s">
        <v>180</v>
      </c>
      <c r="E57" s="32" t="s">
        <v>177</v>
      </c>
      <c r="F57" s="33" t="s">
        <v>189</v>
      </c>
      <c r="G57" s="34">
        <v>1</v>
      </c>
      <c r="H57" s="35">
        <f t="shared" si="12"/>
        <v>14.7</v>
      </c>
      <c r="I57" s="36">
        <f t="shared" si="12"/>
        <v>15.081081081081081</v>
      </c>
      <c r="J57" s="36">
        <f t="shared" si="12"/>
        <v>13.913043478260869</v>
      </c>
      <c r="K57" s="36">
        <f t="shared" si="12"/>
        <v>15.315789473684211</v>
      </c>
      <c r="L57" s="36">
        <f t="shared" si="12"/>
        <v>11.227272727272727</v>
      </c>
      <c r="M57" s="36">
        <f t="shared" si="12"/>
        <v>13.727272727272727</v>
      </c>
      <c r="N57" s="36">
        <f t="shared" si="12"/>
        <v>15.15</v>
      </c>
      <c r="O57" s="36">
        <f t="shared" si="12"/>
        <v>14.652173913043478</v>
      </c>
      <c r="P57" s="36">
        <f t="shared" si="12"/>
        <v>12.428571428571429</v>
      </c>
      <c r="Q57" s="36">
        <f t="shared" si="12"/>
        <v>15.476190476190476</v>
      </c>
      <c r="R57" s="36">
        <f t="shared" si="12"/>
        <v>14.142857142857142</v>
      </c>
      <c r="S57" s="36">
        <f t="shared" si="11"/>
        <v>13.666666666666666</v>
      </c>
      <c r="T57" s="36">
        <f t="shared" si="11"/>
        <v>8.8000000000000007</v>
      </c>
      <c r="U57" s="36">
        <f>AVERAGE(H57:S57)</f>
        <v>14.123409926241735</v>
      </c>
      <c r="V57" s="37">
        <v>294</v>
      </c>
      <c r="W57" s="38">
        <v>279</v>
      </c>
      <c r="X57" s="38">
        <v>320</v>
      </c>
      <c r="Y57" s="38">
        <v>291</v>
      </c>
      <c r="Z57" s="38">
        <v>247</v>
      </c>
      <c r="AA57" s="38">
        <v>302</v>
      </c>
      <c r="AB57" s="38">
        <v>303</v>
      </c>
      <c r="AC57" s="38">
        <v>337</v>
      </c>
      <c r="AD57" s="38">
        <v>261</v>
      </c>
      <c r="AE57" s="38">
        <v>325</v>
      </c>
      <c r="AF57" s="38">
        <v>297</v>
      </c>
      <c r="AG57" s="38">
        <v>287</v>
      </c>
      <c r="AH57" s="38">
        <v>176</v>
      </c>
      <c r="AI57" s="38">
        <f t="shared" si="1"/>
        <v>3719</v>
      </c>
      <c r="AJ57" s="36">
        <f t="shared" si="2"/>
        <v>286.07692307692309</v>
      </c>
    </row>
    <row r="58" spans="1:36" x14ac:dyDescent="0.25">
      <c r="A58" s="32" t="s">
        <v>118</v>
      </c>
      <c r="B58" s="33" t="s">
        <v>183</v>
      </c>
      <c r="C58" s="32" t="s">
        <v>190</v>
      </c>
      <c r="D58" s="32" t="s">
        <v>183</v>
      </c>
      <c r="E58" s="32" t="s">
        <v>173</v>
      </c>
      <c r="F58" s="33" t="s">
        <v>188</v>
      </c>
      <c r="G58" s="34">
        <v>1</v>
      </c>
      <c r="H58" s="35">
        <f t="shared" si="12"/>
        <v>5.0999999999999996</v>
      </c>
      <c r="I58" s="36">
        <f t="shared" si="12"/>
        <v>4.9189189189189193</v>
      </c>
      <c r="J58" s="36">
        <f t="shared" si="12"/>
        <v>4.4782608695652177</v>
      </c>
      <c r="K58" s="36">
        <f t="shared" si="12"/>
        <v>4.5263157894736841</v>
      </c>
      <c r="L58" s="36">
        <f t="shared" si="12"/>
        <v>4.3181818181818183</v>
      </c>
      <c r="M58" s="36">
        <f t="shared" si="12"/>
        <v>3.9545454545454546</v>
      </c>
      <c r="N58" s="36">
        <f t="shared" si="12"/>
        <v>4.4000000000000004</v>
      </c>
      <c r="O58" s="36">
        <f t="shared" si="12"/>
        <v>3.9130434782608696</v>
      </c>
      <c r="P58" s="36">
        <f t="shared" si="12"/>
        <v>4.9523809523809526</v>
      </c>
      <c r="Q58" s="36">
        <f t="shared" si="12"/>
        <v>4.6190476190476186</v>
      </c>
      <c r="R58" s="36">
        <f t="shared" si="12"/>
        <v>5.2857142857142856</v>
      </c>
      <c r="S58" s="36">
        <f t="shared" si="11"/>
        <v>4.6190476190476186</v>
      </c>
      <c r="T58" s="36">
        <f t="shared" si="11"/>
        <v>3.6</v>
      </c>
      <c r="U58" s="36">
        <f>AI58/($G58*235)</f>
        <v>5.2042553191489365</v>
      </c>
      <c r="V58" s="37">
        <v>102</v>
      </c>
      <c r="W58" s="38">
        <v>91</v>
      </c>
      <c r="X58" s="38">
        <v>103</v>
      </c>
      <c r="Y58" s="38">
        <v>86</v>
      </c>
      <c r="Z58" s="38">
        <v>95</v>
      </c>
      <c r="AA58" s="38">
        <v>87</v>
      </c>
      <c r="AB58" s="38">
        <v>88</v>
      </c>
      <c r="AC58" s="38">
        <v>90</v>
      </c>
      <c r="AD58" s="38">
        <v>104</v>
      </c>
      <c r="AE58" s="38">
        <v>97</v>
      </c>
      <c r="AF58" s="38">
        <v>111</v>
      </c>
      <c r="AG58" s="38">
        <v>97</v>
      </c>
      <c r="AH58" s="38">
        <v>72</v>
      </c>
      <c r="AI58" s="38">
        <f t="shared" si="1"/>
        <v>1223</v>
      </c>
      <c r="AJ58" s="36">
        <f t="shared" si="2"/>
        <v>94.07692307692308</v>
      </c>
    </row>
    <row r="59" spans="1:36" x14ac:dyDescent="0.25">
      <c r="A59" s="32" t="s">
        <v>119</v>
      </c>
      <c r="B59" s="33" t="s">
        <v>174</v>
      </c>
      <c r="C59" s="32" t="s">
        <v>180</v>
      </c>
      <c r="D59" s="32" t="s">
        <v>180</v>
      </c>
      <c r="E59" s="32" t="s">
        <v>186</v>
      </c>
      <c r="F59" s="33" t="s">
        <v>192</v>
      </c>
      <c r="G59" s="34">
        <v>0.7</v>
      </c>
      <c r="H59" s="35">
        <f t="shared" si="12"/>
        <v>11</v>
      </c>
      <c r="I59" s="36">
        <f t="shared" si="12"/>
        <v>10.733590733590734</v>
      </c>
      <c r="J59" s="36">
        <f t="shared" si="12"/>
        <v>7.4534161490683237</v>
      </c>
      <c r="K59" s="36">
        <f t="shared" si="12"/>
        <v>7.2180451127819554</v>
      </c>
      <c r="L59" s="36">
        <f t="shared" si="12"/>
        <v>7.792207792207793</v>
      </c>
      <c r="M59" s="36">
        <f t="shared" si="12"/>
        <v>9.0259740259740262</v>
      </c>
      <c r="N59" s="36">
        <f t="shared" si="12"/>
        <v>8</v>
      </c>
      <c r="O59" s="36">
        <f t="shared" si="12"/>
        <v>8.6956521739130448</v>
      </c>
      <c r="P59" s="36">
        <f t="shared" si="12"/>
        <v>9.3197278911564627</v>
      </c>
      <c r="Q59" s="36">
        <f t="shared" si="12"/>
        <v>7.8231292517006805</v>
      </c>
      <c r="R59" s="36">
        <f t="shared" si="12"/>
        <v>5.9863945578231297</v>
      </c>
      <c r="S59" s="36">
        <f t="shared" si="11"/>
        <v>4.0816326530612246</v>
      </c>
      <c r="T59" s="36">
        <f t="shared" si="11"/>
        <v>4</v>
      </c>
      <c r="U59" s="36">
        <f>AVERAGE(H59:S59)</f>
        <v>8.0941475284397804</v>
      </c>
      <c r="V59" s="37">
        <v>154</v>
      </c>
      <c r="W59" s="38">
        <v>139</v>
      </c>
      <c r="X59" s="38">
        <v>120</v>
      </c>
      <c r="Y59" s="38">
        <v>96</v>
      </c>
      <c r="Z59" s="38">
        <v>120</v>
      </c>
      <c r="AA59" s="38">
        <v>139</v>
      </c>
      <c r="AB59" s="38">
        <v>112</v>
      </c>
      <c r="AC59" s="38">
        <v>140</v>
      </c>
      <c r="AD59" s="38">
        <v>137</v>
      </c>
      <c r="AE59" s="38">
        <v>115</v>
      </c>
      <c r="AF59" s="38">
        <v>88</v>
      </c>
      <c r="AG59" s="38">
        <v>60</v>
      </c>
      <c r="AH59" s="38">
        <v>56</v>
      </c>
      <c r="AI59" s="38">
        <f t="shared" si="1"/>
        <v>1476</v>
      </c>
      <c r="AJ59" s="36">
        <f t="shared" si="2"/>
        <v>113.53846153846153</v>
      </c>
    </row>
    <row r="60" spans="1:36" x14ac:dyDescent="0.25">
      <c r="A60" s="32" t="s">
        <v>120</v>
      </c>
      <c r="B60" s="33" t="s">
        <v>183</v>
      </c>
      <c r="C60" s="32" t="s">
        <v>199</v>
      </c>
      <c r="D60" s="32" t="s">
        <v>183</v>
      </c>
      <c r="E60" s="32" t="s">
        <v>173</v>
      </c>
      <c r="F60" s="33" t="s">
        <v>212</v>
      </c>
      <c r="G60" s="34">
        <v>1</v>
      </c>
      <c r="H60" s="35">
        <f t="shared" si="12"/>
        <v>2.5</v>
      </c>
      <c r="I60" s="36">
        <f t="shared" si="12"/>
        <v>4.9729729729729728</v>
      </c>
      <c r="J60" s="36">
        <f t="shared" si="12"/>
        <v>3.9565217391304346</v>
      </c>
      <c r="K60" s="36">
        <f t="shared" si="12"/>
        <v>4.6842105263157894</v>
      </c>
      <c r="L60" s="36">
        <f t="shared" si="12"/>
        <v>2.5</v>
      </c>
      <c r="M60" s="36">
        <f t="shared" si="12"/>
        <v>0.90909090909090906</v>
      </c>
      <c r="N60" s="36">
        <f t="shared" si="12"/>
        <v>0.25</v>
      </c>
      <c r="O60" s="36">
        <f t="shared" si="12"/>
        <v>0.95652173913043481</v>
      </c>
      <c r="P60" s="36">
        <f t="shared" si="12"/>
        <v>1.5714285714285714</v>
      </c>
      <c r="Q60" s="36">
        <f t="shared" si="12"/>
        <v>3.2857142857142856</v>
      </c>
      <c r="R60" s="36">
        <f t="shared" si="12"/>
        <v>4.2380952380952381</v>
      </c>
      <c r="S60" s="36">
        <f t="shared" si="11"/>
        <v>2.7142857142857144</v>
      </c>
      <c r="T60" s="36">
        <f t="shared" si="11"/>
        <v>1.05</v>
      </c>
      <c r="U60" s="36">
        <f>AI60/($G60*235)</f>
        <v>2.9489361702127659</v>
      </c>
      <c r="V60" s="37">
        <v>50</v>
      </c>
      <c r="W60" s="38">
        <v>92</v>
      </c>
      <c r="X60" s="38">
        <v>91</v>
      </c>
      <c r="Y60" s="38">
        <v>89</v>
      </c>
      <c r="Z60" s="38">
        <v>55</v>
      </c>
      <c r="AA60" s="38">
        <v>20</v>
      </c>
      <c r="AB60" s="38">
        <v>5</v>
      </c>
      <c r="AC60" s="38">
        <v>22</v>
      </c>
      <c r="AD60" s="38">
        <v>33</v>
      </c>
      <c r="AE60" s="38">
        <v>69</v>
      </c>
      <c r="AF60" s="38">
        <v>89</v>
      </c>
      <c r="AG60" s="38">
        <v>57</v>
      </c>
      <c r="AH60" s="38">
        <v>21</v>
      </c>
      <c r="AI60" s="38">
        <f t="shared" si="1"/>
        <v>693</v>
      </c>
      <c r="AJ60" s="36">
        <f t="shared" si="2"/>
        <v>53.307692307692307</v>
      </c>
    </row>
    <row r="61" spans="1:36" x14ac:dyDescent="0.25">
      <c r="A61" s="32" t="s">
        <v>121</v>
      </c>
      <c r="B61" s="33" t="s">
        <v>174</v>
      </c>
      <c r="C61" s="32" t="s">
        <v>180</v>
      </c>
      <c r="D61" s="32" t="s">
        <v>180</v>
      </c>
      <c r="E61" s="32" t="s">
        <v>186</v>
      </c>
      <c r="F61" s="33" t="s">
        <v>207</v>
      </c>
      <c r="G61" s="34">
        <v>1</v>
      </c>
      <c r="H61" s="35">
        <f t="shared" si="12"/>
        <v>8.1</v>
      </c>
      <c r="I61" s="36">
        <f t="shared" si="12"/>
        <v>7.9459459459459456</v>
      </c>
      <c r="J61" s="36">
        <f t="shared" si="12"/>
        <v>5.2173913043478262</v>
      </c>
      <c r="K61" s="36">
        <f t="shared" si="12"/>
        <v>5.7368421052631575</v>
      </c>
      <c r="L61" s="36">
        <f t="shared" si="12"/>
        <v>5.0454545454545459</v>
      </c>
      <c r="M61" s="36">
        <f t="shared" si="12"/>
        <v>5.6363636363636367</v>
      </c>
      <c r="N61" s="36">
        <f t="shared" si="12"/>
        <v>6.9</v>
      </c>
      <c r="O61" s="36">
        <f t="shared" si="12"/>
        <v>5.2608695652173916</v>
      </c>
      <c r="P61" s="36">
        <f t="shared" si="12"/>
        <v>9.6666666666666661</v>
      </c>
      <c r="Q61" s="36">
        <f t="shared" si="12"/>
        <v>7.666666666666667</v>
      </c>
      <c r="R61" s="36">
        <f t="shared" si="12"/>
        <v>6.9523809523809526</v>
      </c>
      <c r="S61" s="36">
        <f t="shared" si="11"/>
        <v>5.5238095238095237</v>
      </c>
      <c r="T61" s="36">
        <f t="shared" si="11"/>
        <v>2.7</v>
      </c>
      <c r="U61" s="36">
        <f>AVERAGE(H61:S61)</f>
        <v>6.6376992426763586</v>
      </c>
      <c r="V61" s="37">
        <v>162</v>
      </c>
      <c r="W61" s="38">
        <v>147</v>
      </c>
      <c r="X61" s="38">
        <v>120</v>
      </c>
      <c r="Y61" s="38">
        <v>109</v>
      </c>
      <c r="Z61" s="38">
        <v>111</v>
      </c>
      <c r="AA61" s="38">
        <v>124</v>
      </c>
      <c r="AB61" s="38">
        <v>138</v>
      </c>
      <c r="AC61" s="38">
        <v>121</v>
      </c>
      <c r="AD61" s="38">
        <v>203</v>
      </c>
      <c r="AE61" s="38">
        <v>161</v>
      </c>
      <c r="AF61" s="38">
        <v>146</v>
      </c>
      <c r="AG61" s="38">
        <v>116</v>
      </c>
      <c r="AH61" s="38">
        <v>54</v>
      </c>
      <c r="AI61" s="38">
        <f t="shared" si="1"/>
        <v>1712</v>
      </c>
      <c r="AJ61" s="36">
        <f t="shared" si="2"/>
        <v>131.69230769230768</v>
      </c>
    </row>
    <row r="62" spans="1:36" x14ac:dyDescent="0.25">
      <c r="A62" s="32" t="s">
        <v>122</v>
      </c>
      <c r="B62" s="33" t="s">
        <v>183</v>
      </c>
      <c r="C62" s="32" t="s">
        <v>184</v>
      </c>
      <c r="D62" s="32" t="s">
        <v>183</v>
      </c>
      <c r="E62" s="32" t="s">
        <v>186</v>
      </c>
      <c r="F62" s="33" t="s">
        <v>213</v>
      </c>
      <c r="G62" s="34">
        <v>1</v>
      </c>
      <c r="H62" s="35">
        <f t="shared" si="12"/>
        <v>0</v>
      </c>
      <c r="I62" s="36">
        <f t="shared" si="12"/>
        <v>0</v>
      </c>
      <c r="J62" s="36">
        <f t="shared" si="12"/>
        <v>0</v>
      </c>
      <c r="K62" s="36">
        <f t="shared" si="12"/>
        <v>0</v>
      </c>
      <c r="L62" s="36">
        <f t="shared" si="12"/>
        <v>0</v>
      </c>
      <c r="M62" s="36">
        <f t="shared" si="12"/>
        <v>0.86363636363636365</v>
      </c>
      <c r="N62" s="36">
        <f t="shared" si="12"/>
        <v>0.05</v>
      </c>
      <c r="O62" s="36">
        <f t="shared" si="12"/>
        <v>0.17391304347826086</v>
      </c>
      <c r="P62" s="36">
        <f t="shared" si="12"/>
        <v>1.2857142857142858</v>
      </c>
      <c r="Q62" s="36">
        <f t="shared" si="12"/>
        <v>1.6666666666666667</v>
      </c>
      <c r="R62" s="36">
        <f t="shared" si="12"/>
        <v>0</v>
      </c>
      <c r="S62" s="36">
        <f t="shared" si="11"/>
        <v>1.7142857142857142</v>
      </c>
      <c r="T62" s="36">
        <f t="shared" si="11"/>
        <v>3.1</v>
      </c>
      <c r="U62" s="36">
        <f>AI62/($G62*235)</f>
        <v>0.78297872340425534</v>
      </c>
      <c r="V62" s="37"/>
      <c r="W62" s="38"/>
      <c r="X62" s="38"/>
      <c r="Y62" s="38"/>
      <c r="Z62" s="38"/>
      <c r="AA62" s="38">
        <v>19</v>
      </c>
      <c r="AB62" s="38">
        <v>1</v>
      </c>
      <c r="AC62" s="38">
        <v>4</v>
      </c>
      <c r="AD62" s="38">
        <v>27</v>
      </c>
      <c r="AE62" s="38">
        <v>35</v>
      </c>
      <c r="AF62" s="38"/>
      <c r="AG62" s="38">
        <v>36</v>
      </c>
      <c r="AH62" s="38">
        <v>62</v>
      </c>
      <c r="AI62" s="38">
        <f t="shared" si="1"/>
        <v>184</v>
      </c>
      <c r="AJ62" s="36">
        <f t="shared" si="2"/>
        <v>26.285714285714285</v>
      </c>
    </row>
    <row r="63" spans="1:36" x14ac:dyDescent="0.25">
      <c r="A63" s="32" t="s">
        <v>123</v>
      </c>
      <c r="B63" s="33" t="s">
        <v>174</v>
      </c>
      <c r="C63" s="32" t="s">
        <v>180</v>
      </c>
      <c r="D63" s="32" t="s">
        <v>180</v>
      </c>
      <c r="E63" s="32" t="s">
        <v>186</v>
      </c>
      <c r="F63" s="33" t="s">
        <v>195</v>
      </c>
      <c r="G63" s="34">
        <v>0.8</v>
      </c>
      <c r="H63" s="35">
        <f t="shared" si="12"/>
        <v>14.6875</v>
      </c>
      <c r="I63" s="36">
        <f t="shared" si="12"/>
        <v>10.675675675675675</v>
      </c>
      <c r="J63" s="36">
        <f t="shared" si="12"/>
        <v>8.5326086956521721</v>
      </c>
      <c r="K63" s="36">
        <f t="shared" si="12"/>
        <v>8.6842105263157894</v>
      </c>
      <c r="L63" s="36">
        <f t="shared" si="12"/>
        <v>5.7386363636363633</v>
      </c>
      <c r="M63" s="36">
        <f t="shared" si="12"/>
        <v>8.3522727272727266</v>
      </c>
      <c r="N63" s="36">
        <f t="shared" si="12"/>
        <v>10.375</v>
      </c>
      <c r="O63" s="36">
        <f t="shared" si="12"/>
        <v>7.6086956521739122</v>
      </c>
      <c r="P63" s="36">
        <f t="shared" si="12"/>
        <v>8.3333333333333321</v>
      </c>
      <c r="Q63" s="36">
        <f t="shared" si="12"/>
        <v>10.238095238095237</v>
      </c>
      <c r="R63" s="36">
        <f t="shared" si="12"/>
        <v>11.904761904761905</v>
      </c>
      <c r="S63" s="36">
        <f t="shared" si="11"/>
        <v>8.2738095238095237</v>
      </c>
      <c r="T63" s="36">
        <f t="shared" si="11"/>
        <v>5.8125</v>
      </c>
      <c r="U63" s="36">
        <f>AVERAGE(H63:S63)</f>
        <v>9.4503833033938864</v>
      </c>
      <c r="V63" s="37">
        <v>235</v>
      </c>
      <c r="W63" s="38">
        <v>158</v>
      </c>
      <c r="X63" s="38">
        <v>157</v>
      </c>
      <c r="Y63" s="38">
        <v>132</v>
      </c>
      <c r="Z63" s="38">
        <v>101</v>
      </c>
      <c r="AA63" s="38">
        <v>147</v>
      </c>
      <c r="AB63" s="38">
        <v>166</v>
      </c>
      <c r="AC63" s="38">
        <v>140</v>
      </c>
      <c r="AD63" s="38">
        <v>140</v>
      </c>
      <c r="AE63" s="38">
        <v>172</v>
      </c>
      <c r="AF63" s="38">
        <v>200</v>
      </c>
      <c r="AG63" s="38">
        <v>139</v>
      </c>
      <c r="AH63" s="38">
        <v>93</v>
      </c>
      <c r="AI63" s="38">
        <f t="shared" si="1"/>
        <v>1980</v>
      </c>
      <c r="AJ63" s="36">
        <f t="shared" si="2"/>
        <v>152.30769230769232</v>
      </c>
    </row>
    <row r="64" spans="1:36" x14ac:dyDescent="0.25">
      <c r="A64" s="32" t="s">
        <v>124</v>
      </c>
      <c r="B64" s="33" t="s">
        <v>206</v>
      </c>
      <c r="C64" s="32" t="s">
        <v>206</v>
      </c>
      <c r="D64" s="32" t="s">
        <v>206</v>
      </c>
      <c r="E64" s="32" t="s">
        <v>206</v>
      </c>
      <c r="F64" s="33" t="s">
        <v>206</v>
      </c>
      <c r="G64" s="34" t="e">
        <v>#N/A</v>
      </c>
      <c r="H64" s="35" t="e">
        <f t="shared" si="12"/>
        <v>#N/A</v>
      </c>
      <c r="I64" s="36" t="e">
        <f t="shared" si="12"/>
        <v>#N/A</v>
      </c>
      <c r="J64" s="32" t="e">
        <f>VLOOKUP('[1]Provider FTE Visits Cat Sites'!H64,#REF!, 3,FALSE)</f>
        <v>#N/A</v>
      </c>
      <c r="K64" s="32" t="e">
        <f>VLOOKUP('[1]Provider FTE Visits Cat Sites'!I64,#REF!, 3,FALSE)</f>
        <v>#N/A</v>
      </c>
      <c r="L64" s="32" t="e">
        <f>VLOOKUP('[1]Provider FTE Visits Cat Sites'!J64,#REF!, 3,FALSE)</f>
        <v>#N/A</v>
      </c>
      <c r="M64" s="32" t="e">
        <f>VLOOKUP('[1]Provider FTE Visits Cat Sites'!K64,#REF!, 3,FALSE)</f>
        <v>#N/A</v>
      </c>
      <c r="N64" s="32" t="e">
        <f>VLOOKUP('[1]Provider FTE Visits Cat Sites'!L64,#REF!, 3,FALSE)</f>
        <v>#N/A</v>
      </c>
      <c r="O64" s="32" t="e">
        <f>VLOOKUP('[1]Provider FTE Visits Cat Sites'!M64,#REF!, 3,FALSE)</f>
        <v>#N/A</v>
      </c>
      <c r="P64" s="32" t="e">
        <f>VLOOKUP('[1]Provider FTE Visits Cat Sites'!N64,#REF!, 3,FALSE)</f>
        <v>#N/A</v>
      </c>
      <c r="Q64" s="32" t="e">
        <f>VLOOKUP('[1]Provider FTE Visits Cat Sites'!O64,#REF!, 3,FALSE)</f>
        <v>#N/A</v>
      </c>
      <c r="R64" s="32" t="e">
        <f>VLOOKUP('[1]Provider FTE Visits Cat Sites'!P64,#REF!, 3,FALSE)</f>
        <v>#N/A</v>
      </c>
      <c r="S64" s="32" t="e">
        <f>VLOOKUP('[1]Provider FTE Visits Cat Sites'!Q64,#REF!, 3,FALSE)</f>
        <v>#N/A</v>
      </c>
      <c r="T64" s="32" t="e">
        <f>VLOOKUP('[1]Provider FTE Visits Cat Sites'!R64,#REF!, 3,FALSE)</f>
        <v>#N/A</v>
      </c>
      <c r="U64" s="36" t="e">
        <f>AI64/($G64*235)</f>
        <v>#N/A</v>
      </c>
      <c r="V64" s="37"/>
      <c r="W64" s="38"/>
      <c r="X64" s="38"/>
      <c r="Y64" s="38">
        <v>11</v>
      </c>
      <c r="Z64" s="38">
        <v>34</v>
      </c>
      <c r="AA64" s="38">
        <v>48</v>
      </c>
      <c r="AB64" s="38">
        <v>52</v>
      </c>
      <c r="AC64" s="38">
        <v>56</v>
      </c>
      <c r="AD64" s="38">
        <v>38</v>
      </c>
      <c r="AE64" s="38"/>
      <c r="AF64" s="38"/>
      <c r="AG64" s="38"/>
      <c r="AH64" s="38">
        <v>1</v>
      </c>
      <c r="AI64" s="38">
        <f t="shared" si="1"/>
        <v>240</v>
      </c>
      <c r="AJ64" s="36">
        <f t="shared" si="2"/>
        <v>34.285714285714285</v>
      </c>
    </row>
    <row r="65" spans="1:36" x14ac:dyDescent="0.25">
      <c r="A65" s="32" t="s">
        <v>125</v>
      </c>
      <c r="B65" s="33" t="s">
        <v>171</v>
      </c>
      <c r="C65" s="32" t="s">
        <v>172</v>
      </c>
      <c r="D65" s="32" t="s">
        <v>171</v>
      </c>
      <c r="E65" s="32" t="s">
        <v>173</v>
      </c>
      <c r="F65" s="33">
        <v>0</v>
      </c>
      <c r="G65" s="34">
        <v>1</v>
      </c>
      <c r="H65" s="35">
        <f t="shared" si="12"/>
        <v>0.15</v>
      </c>
      <c r="I65" s="36">
        <f t="shared" si="12"/>
        <v>0</v>
      </c>
      <c r="J65" s="36">
        <f t="shared" si="12"/>
        <v>4.3478260869565216E-2</v>
      </c>
      <c r="K65" s="36">
        <f t="shared" si="12"/>
        <v>5.2631578947368418E-2</v>
      </c>
      <c r="L65" s="36">
        <f t="shared" si="12"/>
        <v>0</v>
      </c>
      <c r="M65" s="36">
        <f t="shared" si="12"/>
        <v>0.18181818181818182</v>
      </c>
      <c r="N65" s="36">
        <f t="shared" si="12"/>
        <v>1.65</v>
      </c>
      <c r="O65" s="36">
        <f t="shared" si="12"/>
        <v>0.86956521739130432</v>
      </c>
      <c r="P65" s="36">
        <f t="shared" si="12"/>
        <v>1.6190476190476191</v>
      </c>
      <c r="Q65" s="36">
        <f t="shared" si="12"/>
        <v>4.333333333333333</v>
      </c>
      <c r="R65" s="36">
        <f t="shared" si="12"/>
        <v>0.33333333333333331</v>
      </c>
      <c r="S65" s="36">
        <f t="shared" si="12"/>
        <v>0.33333333333333331</v>
      </c>
      <c r="T65" s="36">
        <f t="shared" si="12"/>
        <v>0.3</v>
      </c>
      <c r="U65" s="36">
        <f>AI65/($G65*235)</f>
        <v>0.88085106382978728</v>
      </c>
      <c r="V65" s="37">
        <v>3</v>
      </c>
      <c r="W65" s="38"/>
      <c r="X65" s="38">
        <v>1</v>
      </c>
      <c r="Y65" s="38">
        <v>1</v>
      </c>
      <c r="Z65" s="38"/>
      <c r="AA65" s="38">
        <v>4</v>
      </c>
      <c r="AB65" s="38">
        <v>33</v>
      </c>
      <c r="AC65" s="38">
        <v>20</v>
      </c>
      <c r="AD65" s="38">
        <v>34</v>
      </c>
      <c r="AE65" s="38">
        <v>91</v>
      </c>
      <c r="AF65" s="38">
        <v>7</v>
      </c>
      <c r="AG65" s="38">
        <v>7</v>
      </c>
      <c r="AH65" s="38">
        <v>6</v>
      </c>
      <c r="AI65" s="38">
        <f t="shared" si="1"/>
        <v>207</v>
      </c>
      <c r="AJ65" s="36">
        <f t="shared" si="2"/>
        <v>18.818181818181817</v>
      </c>
    </row>
    <row r="66" spans="1:36" x14ac:dyDescent="0.25">
      <c r="A66" s="32" t="s">
        <v>126</v>
      </c>
      <c r="B66" s="33" t="s">
        <v>174</v>
      </c>
      <c r="C66" s="32" t="s">
        <v>175</v>
      </c>
      <c r="D66" s="32" t="s">
        <v>176</v>
      </c>
      <c r="E66" s="32" t="s">
        <v>177</v>
      </c>
      <c r="F66" s="33" t="s">
        <v>188</v>
      </c>
      <c r="G66" s="34">
        <v>0.6</v>
      </c>
      <c r="H66" s="35">
        <f t="shared" si="12"/>
        <v>15.75</v>
      </c>
      <c r="I66" s="36">
        <f t="shared" si="12"/>
        <v>15.225225225225225</v>
      </c>
      <c r="J66" s="36">
        <f t="shared" si="12"/>
        <v>13.043478260869566</v>
      </c>
      <c r="K66" s="36">
        <f t="shared" si="12"/>
        <v>16.228070175438596</v>
      </c>
      <c r="L66" s="36">
        <f t="shared" si="12"/>
        <v>14.318181818181818</v>
      </c>
      <c r="M66" s="36">
        <f t="shared" si="12"/>
        <v>11.590909090909092</v>
      </c>
      <c r="N66" s="36">
        <f t="shared" si="12"/>
        <v>15.333333333333334</v>
      </c>
      <c r="O66" s="36">
        <f t="shared" si="12"/>
        <v>11.739130434782609</v>
      </c>
      <c r="P66" s="36">
        <f t="shared" si="12"/>
        <v>15.555555555555555</v>
      </c>
      <c r="Q66" s="36">
        <f t="shared" si="12"/>
        <v>13.253968253968255</v>
      </c>
      <c r="R66" s="36">
        <f t="shared" si="12"/>
        <v>16.031746031746032</v>
      </c>
      <c r="S66" s="36">
        <f t="shared" si="12"/>
        <v>13.80952380952381</v>
      </c>
      <c r="T66" s="36">
        <f t="shared" si="12"/>
        <v>8</v>
      </c>
      <c r="U66" s="36">
        <f t="shared" ref="U66:U67" si="13">AVERAGE(H66:S66)</f>
        <v>14.323260165794489</v>
      </c>
      <c r="V66" s="37">
        <v>189</v>
      </c>
      <c r="W66" s="38">
        <v>169</v>
      </c>
      <c r="X66" s="38">
        <v>180</v>
      </c>
      <c r="Y66" s="38">
        <v>185</v>
      </c>
      <c r="Z66" s="38">
        <v>189</v>
      </c>
      <c r="AA66" s="38">
        <v>153</v>
      </c>
      <c r="AB66" s="38">
        <v>184</v>
      </c>
      <c r="AC66" s="38">
        <v>162</v>
      </c>
      <c r="AD66" s="38">
        <v>196</v>
      </c>
      <c r="AE66" s="38">
        <v>167</v>
      </c>
      <c r="AF66" s="38">
        <v>202</v>
      </c>
      <c r="AG66" s="38">
        <v>174</v>
      </c>
      <c r="AH66" s="38">
        <v>96</v>
      </c>
      <c r="AI66" s="38">
        <f t="shared" si="1"/>
        <v>2246</v>
      </c>
      <c r="AJ66" s="36">
        <f t="shared" si="2"/>
        <v>172.76923076923077</v>
      </c>
    </row>
    <row r="67" spans="1:36" x14ac:dyDescent="0.25">
      <c r="A67" s="32" t="s">
        <v>127</v>
      </c>
      <c r="B67" s="33" t="s">
        <v>174</v>
      </c>
      <c r="C67" s="32" t="s">
        <v>175</v>
      </c>
      <c r="D67" s="32" t="s">
        <v>176</v>
      </c>
      <c r="E67" s="32" t="s">
        <v>177</v>
      </c>
      <c r="F67" s="33" t="s">
        <v>187</v>
      </c>
      <c r="G67" s="34">
        <v>1</v>
      </c>
      <c r="H67" s="35">
        <f t="shared" si="12"/>
        <v>13.05</v>
      </c>
      <c r="I67" s="36">
        <f t="shared" si="12"/>
        <v>13.783783783783784</v>
      </c>
      <c r="J67" s="36">
        <f t="shared" si="12"/>
        <v>12.173913043478262</v>
      </c>
      <c r="K67" s="36">
        <f t="shared" si="12"/>
        <v>9.4210526315789469</v>
      </c>
      <c r="L67" s="36">
        <f t="shared" si="12"/>
        <v>11.454545454545455</v>
      </c>
      <c r="M67" s="36">
        <f t="shared" si="12"/>
        <v>10.545454545454545</v>
      </c>
      <c r="N67" s="36">
        <f t="shared" si="12"/>
        <v>12.65</v>
      </c>
      <c r="O67" s="36">
        <f t="shared" si="12"/>
        <v>9.8695652173913047</v>
      </c>
      <c r="P67" s="36">
        <f t="shared" si="12"/>
        <v>10.619047619047619</v>
      </c>
      <c r="Q67" s="36">
        <f t="shared" si="12"/>
        <v>10.476190476190476</v>
      </c>
      <c r="R67" s="36">
        <f t="shared" si="12"/>
        <v>10.428571428571429</v>
      </c>
      <c r="S67" s="36">
        <f t="shared" si="12"/>
        <v>8.5238095238095237</v>
      </c>
      <c r="T67" s="36">
        <f t="shared" si="12"/>
        <v>9.1999999999999993</v>
      </c>
      <c r="U67" s="36">
        <f t="shared" si="13"/>
        <v>11.082994476987615</v>
      </c>
      <c r="V67" s="37">
        <v>261</v>
      </c>
      <c r="W67" s="38">
        <v>255</v>
      </c>
      <c r="X67" s="38">
        <v>280</v>
      </c>
      <c r="Y67" s="38">
        <v>179</v>
      </c>
      <c r="Z67" s="38">
        <v>252</v>
      </c>
      <c r="AA67" s="38">
        <v>232</v>
      </c>
      <c r="AB67" s="38">
        <v>253</v>
      </c>
      <c r="AC67" s="38">
        <v>227</v>
      </c>
      <c r="AD67" s="38">
        <v>223</v>
      </c>
      <c r="AE67" s="38">
        <v>220</v>
      </c>
      <c r="AF67" s="38">
        <v>219</v>
      </c>
      <c r="AG67" s="38">
        <v>179</v>
      </c>
      <c r="AH67" s="38">
        <v>184</v>
      </c>
      <c r="AI67" s="38">
        <f t="shared" si="1"/>
        <v>2964</v>
      </c>
      <c r="AJ67" s="36">
        <f t="shared" si="2"/>
        <v>228</v>
      </c>
    </row>
    <row r="68" spans="1:36" x14ac:dyDescent="0.25">
      <c r="A68" s="32" t="s">
        <v>128</v>
      </c>
      <c r="B68" s="33" t="s">
        <v>171</v>
      </c>
      <c r="C68" s="32" t="s">
        <v>172</v>
      </c>
      <c r="D68" s="32" t="s">
        <v>171</v>
      </c>
      <c r="E68" s="32" t="s">
        <v>173</v>
      </c>
      <c r="F68" s="33">
        <v>0</v>
      </c>
      <c r="G68" s="34">
        <v>1</v>
      </c>
      <c r="H68" s="35">
        <f t="shared" si="12"/>
        <v>0</v>
      </c>
      <c r="I68" s="36">
        <f t="shared" si="12"/>
        <v>0</v>
      </c>
      <c r="J68" s="36">
        <f t="shared" si="12"/>
        <v>0</v>
      </c>
      <c r="K68" s="36">
        <f t="shared" si="12"/>
        <v>0</v>
      </c>
      <c r="L68" s="36">
        <f t="shared" si="12"/>
        <v>0</v>
      </c>
      <c r="M68" s="36">
        <f t="shared" si="12"/>
        <v>0.13636363636363635</v>
      </c>
      <c r="N68" s="36">
        <f t="shared" si="12"/>
        <v>0.25</v>
      </c>
      <c r="O68" s="36">
        <f t="shared" si="12"/>
        <v>0.86956521739130432</v>
      </c>
      <c r="P68" s="36">
        <f t="shared" si="12"/>
        <v>1.6190476190476191</v>
      </c>
      <c r="Q68" s="36">
        <f t="shared" si="12"/>
        <v>1.3809523809523809</v>
      </c>
      <c r="R68" s="36">
        <f t="shared" si="12"/>
        <v>3.1428571428571428</v>
      </c>
      <c r="S68" s="36">
        <f t="shared" si="12"/>
        <v>1.8571428571428572</v>
      </c>
      <c r="T68" s="36">
        <f t="shared" si="12"/>
        <v>0.8</v>
      </c>
      <c r="U68" s="36">
        <f>AI68/($G68*235)</f>
        <v>0.90212765957446805</v>
      </c>
      <c r="V68" s="37"/>
      <c r="W68" s="38"/>
      <c r="X68" s="38"/>
      <c r="Y68" s="38"/>
      <c r="Z68" s="38"/>
      <c r="AA68" s="38">
        <v>3</v>
      </c>
      <c r="AB68" s="38">
        <v>5</v>
      </c>
      <c r="AC68" s="38">
        <v>20</v>
      </c>
      <c r="AD68" s="38">
        <v>34</v>
      </c>
      <c r="AE68" s="38">
        <v>29</v>
      </c>
      <c r="AF68" s="38">
        <v>66</v>
      </c>
      <c r="AG68" s="38">
        <v>39</v>
      </c>
      <c r="AH68" s="38">
        <v>16</v>
      </c>
      <c r="AI68" s="38">
        <f t="shared" ref="AI68:AI108" si="14">SUM(V68:AH68)</f>
        <v>212</v>
      </c>
      <c r="AJ68" s="36">
        <f t="shared" si="2"/>
        <v>26.5</v>
      </c>
    </row>
    <row r="69" spans="1:36" x14ac:dyDescent="0.25">
      <c r="A69" s="32" t="s">
        <v>129</v>
      </c>
      <c r="B69" s="33" t="s">
        <v>198</v>
      </c>
      <c r="C69" s="32" t="s">
        <v>180</v>
      </c>
      <c r="D69" s="32" t="s">
        <v>180</v>
      </c>
      <c r="E69" s="32" t="s">
        <v>177</v>
      </c>
      <c r="F69" s="33" t="s">
        <v>189</v>
      </c>
      <c r="G69" s="34">
        <v>0.2</v>
      </c>
      <c r="H69" s="35">
        <f t="shared" si="12"/>
        <v>0.5</v>
      </c>
      <c r="I69" s="36">
        <f t="shared" si="12"/>
        <v>3.5135135135135132</v>
      </c>
      <c r="J69" s="36">
        <f t="shared" si="12"/>
        <v>4.1304347826086953</v>
      </c>
      <c r="K69" s="36">
        <f t="shared" si="12"/>
        <v>4.473684210526315</v>
      </c>
      <c r="L69" s="36">
        <f t="shared" si="12"/>
        <v>5.2272727272727266</v>
      </c>
      <c r="M69" s="36">
        <f t="shared" si="12"/>
        <v>3.4090909090909087</v>
      </c>
      <c r="N69" s="36">
        <f t="shared" si="12"/>
        <v>4.5</v>
      </c>
      <c r="O69" s="36">
        <f t="shared" si="12"/>
        <v>5.4347826086956514</v>
      </c>
      <c r="P69" s="36">
        <f t="shared" si="12"/>
        <v>4.7619047619047619</v>
      </c>
      <c r="Q69" s="36">
        <f t="shared" si="12"/>
        <v>5.2380952380952381</v>
      </c>
      <c r="R69" s="36">
        <f t="shared" si="12"/>
        <v>5.4761904761904763</v>
      </c>
      <c r="S69" s="36">
        <f t="shared" si="12"/>
        <v>4.2857142857142856</v>
      </c>
      <c r="T69" s="36">
        <f t="shared" si="12"/>
        <v>4.25</v>
      </c>
      <c r="U69" s="36">
        <f t="shared" ref="U69:U70" si="15">AVERAGE(H69:S69)</f>
        <v>4.2458902928010476</v>
      </c>
      <c r="V69" s="37">
        <v>2</v>
      </c>
      <c r="W69" s="38">
        <v>13</v>
      </c>
      <c r="X69" s="38">
        <v>19</v>
      </c>
      <c r="Y69" s="38">
        <v>17</v>
      </c>
      <c r="Z69" s="38">
        <v>23</v>
      </c>
      <c r="AA69" s="38">
        <v>15</v>
      </c>
      <c r="AB69" s="38">
        <v>18</v>
      </c>
      <c r="AC69" s="38">
        <v>25</v>
      </c>
      <c r="AD69" s="38">
        <v>20</v>
      </c>
      <c r="AE69" s="38">
        <v>22</v>
      </c>
      <c r="AF69" s="38">
        <v>23</v>
      </c>
      <c r="AG69" s="38">
        <v>18</v>
      </c>
      <c r="AH69" s="38">
        <v>17</v>
      </c>
      <c r="AI69" s="38">
        <f t="shared" si="14"/>
        <v>232</v>
      </c>
      <c r="AJ69" s="36">
        <f t="shared" ref="AJ69:AJ110" si="16">AVERAGE(V69:AH69)</f>
        <v>17.846153846153847</v>
      </c>
    </row>
    <row r="70" spans="1:36" x14ac:dyDescent="0.25">
      <c r="A70" s="32" t="s">
        <v>130</v>
      </c>
      <c r="B70" s="33" t="s">
        <v>174</v>
      </c>
      <c r="C70" s="32" t="s">
        <v>175</v>
      </c>
      <c r="D70" s="32" t="s">
        <v>176</v>
      </c>
      <c r="E70" s="32" t="s">
        <v>177</v>
      </c>
      <c r="F70" s="33" t="s">
        <v>187</v>
      </c>
      <c r="G70" s="34">
        <v>0.8</v>
      </c>
      <c r="H70" s="35">
        <f t="shared" si="12"/>
        <v>14.25</v>
      </c>
      <c r="I70" s="36">
        <f t="shared" si="12"/>
        <v>14.256756756756756</v>
      </c>
      <c r="J70" s="36">
        <f t="shared" si="12"/>
        <v>14.076086956521738</v>
      </c>
      <c r="K70" s="36">
        <f t="shared" si="12"/>
        <v>13.684210526315789</v>
      </c>
      <c r="L70" s="36">
        <f t="shared" si="12"/>
        <v>13.409090909090908</v>
      </c>
      <c r="M70" s="36">
        <f t="shared" si="12"/>
        <v>14.09090909090909</v>
      </c>
      <c r="N70" s="36">
        <f t="shared" si="12"/>
        <v>16.0625</v>
      </c>
      <c r="O70" s="36">
        <f t="shared" si="12"/>
        <v>12.771739130434781</v>
      </c>
      <c r="P70" s="36">
        <f t="shared" si="12"/>
        <v>12.678571428571429</v>
      </c>
      <c r="Q70" s="36">
        <f t="shared" si="12"/>
        <v>10.892857142857142</v>
      </c>
      <c r="R70" s="36">
        <f t="shared" si="12"/>
        <v>11.309523809523808</v>
      </c>
      <c r="S70" s="36">
        <f t="shared" si="12"/>
        <v>7.6190476190476186</v>
      </c>
      <c r="T70" s="36">
        <f t="shared" si="12"/>
        <v>9.1875</v>
      </c>
      <c r="U70" s="36">
        <f t="shared" si="15"/>
        <v>12.925107780835754</v>
      </c>
      <c r="V70" s="37">
        <v>228</v>
      </c>
      <c r="W70" s="38">
        <v>211</v>
      </c>
      <c r="X70" s="38">
        <v>259</v>
      </c>
      <c r="Y70" s="38">
        <v>208</v>
      </c>
      <c r="Z70" s="38">
        <v>236</v>
      </c>
      <c r="AA70" s="38">
        <v>248</v>
      </c>
      <c r="AB70" s="38">
        <v>257</v>
      </c>
      <c r="AC70" s="38">
        <v>235</v>
      </c>
      <c r="AD70" s="38">
        <v>213</v>
      </c>
      <c r="AE70" s="38">
        <v>183</v>
      </c>
      <c r="AF70" s="38">
        <v>190</v>
      </c>
      <c r="AG70" s="38">
        <v>128</v>
      </c>
      <c r="AH70" s="38">
        <v>147</v>
      </c>
      <c r="AI70" s="38">
        <f t="shared" si="14"/>
        <v>2743</v>
      </c>
      <c r="AJ70" s="36">
        <f t="shared" si="16"/>
        <v>211</v>
      </c>
    </row>
    <row r="71" spans="1:36" x14ac:dyDescent="0.25">
      <c r="A71" s="32" t="s">
        <v>131</v>
      </c>
      <c r="B71" s="33" t="s">
        <v>206</v>
      </c>
      <c r="C71" s="32" t="s">
        <v>206</v>
      </c>
      <c r="D71" s="32" t="s">
        <v>206</v>
      </c>
      <c r="E71" s="32" t="s">
        <v>206</v>
      </c>
      <c r="F71" s="33" t="s">
        <v>206</v>
      </c>
      <c r="G71" s="34" t="e">
        <v>#N/A</v>
      </c>
      <c r="H71" s="35" t="e">
        <f t="shared" si="12"/>
        <v>#N/A</v>
      </c>
      <c r="I71" s="36" t="e">
        <f t="shared" si="12"/>
        <v>#N/A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2">
        <v>0</v>
      </c>
      <c r="T71" s="32">
        <v>0</v>
      </c>
      <c r="U71" s="36" t="e">
        <f>AI71/($G71*235)</f>
        <v>#N/A</v>
      </c>
      <c r="V71" s="37">
        <v>20</v>
      </c>
      <c r="W71" s="38">
        <v>11</v>
      </c>
      <c r="X71" s="38"/>
      <c r="Y71" s="38"/>
      <c r="Z71" s="38">
        <v>4</v>
      </c>
      <c r="AA71" s="38"/>
      <c r="AB71" s="38"/>
      <c r="AC71" s="38"/>
      <c r="AD71" s="38"/>
      <c r="AE71" s="38"/>
      <c r="AF71" s="38"/>
      <c r="AG71" s="38"/>
      <c r="AH71" s="38"/>
      <c r="AI71" s="38">
        <f t="shared" si="14"/>
        <v>35</v>
      </c>
      <c r="AJ71" s="36">
        <f t="shared" si="16"/>
        <v>11.666666666666666</v>
      </c>
    </row>
    <row r="72" spans="1:36" x14ac:dyDescent="0.25">
      <c r="A72" s="32" t="s">
        <v>132</v>
      </c>
      <c r="B72" s="33" t="s">
        <v>174</v>
      </c>
      <c r="C72" s="32" t="s">
        <v>175</v>
      </c>
      <c r="D72" s="32" t="s">
        <v>176</v>
      </c>
      <c r="E72" s="32" t="s">
        <v>177</v>
      </c>
      <c r="F72" s="33" t="s">
        <v>178</v>
      </c>
      <c r="G72" s="34">
        <v>1</v>
      </c>
      <c r="H72" s="35">
        <f t="shared" si="12"/>
        <v>14.05</v>
      </c>
      <c r="I72" s="36">
        <f t="shared" si="12"/>
        <v>13.027027027027026</v>
      </c>
      <c r="J72" s="36">
        <f t="shared" si="12"/>
        <v>13</v>
      </c>
      <c r="K72" s="36">
        <f t="shared" si="12"/>
        <v>14.210526315789474</v>
      </c>
      <c r="L72" s="36">
        <f t="shared" si="12"/>
        <v>12.363636363636363</v>
      </c>
      <c r="M72" s="36">
        <f t="shared" si="12"/>
        <v>13.181818181818182</v>
      </c>
      <c r="N72" s="36">
        <f t="shared" si="12"/>
        <v>6.25</v>
      </c>
      <c r="O72" s="36">
        <f t="shared" si="12"/>
        <v>11.913043478260869</v>
      </c>
      <c r="P72" s="36">
        <f t="shared" si="12"/>
        <v>12.333333333333334</v>
      </c>
      <c r="Q72" s="36">
        <f t="shared" si="12"/>
        <v>11.80952380952381</v>
      </c>
      <c r="R72" s="36">
        <f t="shared" si="12"/>
        <v>11.380952380952381</v>
      </c>
      <c r="S72" s="36">
        <f t="shared" si="12"/>
        <v>10.666666666666666</v>
      </c>
      <c r="T72" s="36">
        <f t="shared" si="12"/>
        <v>6.7</v>
      </c>
      <c r="U72" s="36">
        <f>AVERAGE(H72:S72)</f>
        <v>12.015543963084008</v>
      </c>
      <c r="V72" s="37">
        <v>281</v>
      </c>
      <c r="W72" s="38">
        <v>241</v>
      </c>
      <c r="X72" s="38">
        <v>299</v>
      </c>
      <c r="Y72" s="38">
        <v>270</v>
      </c>
      <c r="Z72" s="38">
        <v>272</v>
      </c>
      <c r="AA72" s="38">
        <v>290</v>
      </c>
      <c r="AB72" s="38">
        <v>125</v>
      </c>
      <c r="AC72" s="38">
        <v>274</v>
      </c>
      <c r="AD72" s="38">
        <v>259</v>
      </c>
      <c r="AE72" s="38">
        <v>248</v>
      </c>
      <c r="AF72" s="38">
        <v>239</v>
      </c>
      <c r="AG72" s="38">
        <v>224</v>
      </c>
      <c r="AH72" s="38">
        <v>134</v>
      </c>
      <c r="AI72" s="38">
        <f t="shared" si="14"/>
        <v>3156</v>
      </c>
      <c r="AJ72" s="36">
        <f t="shared" si="16"/>
        <v>242.76923076923077</v>
      </c>
    </row>
    <row r="73" spans="1:36" x14ac:dyDescent="0.25">
      <c r="A73" s="32" t="s">
        <v>133</v>
      </c>
      <c r="B73" s="33" t="s">
        <v>171</v>
      </c>
      <c r="C73" s="32" t="s">
        <v>172</v>
      </c>
      <c r="D73" s="32" t="s">
        <v>171</v>
      </c>
      <c r="E73" s="32" t="s">
        <v>173</v>
      </c>
      <c r="F73" s="33">
        <v>0</v>
      </c>
      <c r="G73" s="34">
        <v>1</v>
      </c>
      <c r="H73" s="35">
        <f t="shared" si="12"/>
        <v>0</v>
      </c>
      <c r="I73" s="36">
        <f t="shared" si="12"/>
        <v>5.4054054054054057E-2</v>
      </c>
      <c r="J73" s="36">
        <f t="shared" si="12"/>
        <v>0</v>
      </c>
      <c r="K73" s="36">
        <f t="shared" si="12"/>
        <v>0.10526315789473684</v>
      </c>
      <c r="L73" s="36">
        <f t="shared" si="12"/>
        <v>0</v>
      </c>
      <c r="M73" s="36">
        <f t="shared" si="12"/>
        <v>0.13636363636363635</v>
      </c>
      <c r="N73" s="36">
        <f t="shared" si="12"/>
        <v>1.05</v>
      </c>
      <c r="O73" s="36">
        <f t="shared" si="12"/>
        <v>0.34782608695652173</v>
      </c>
      <c r="P73" s="36">
        <f t="shared" si="12"/>
        <v>0.47619047619047616</v>
      </c>
      <c r="Q73" s="36">
        <f t="shared" si="12"/>
        <v>0.19047619047619047</v>
      </c>
      <c r="R73" s="36">
        <f t="shared" si="12"/>
        <v>0.95238095238095233</v>
      </c>
      <c r="S73" s="36">
        <f t="shared" si="12"/>
        <v>0.38095238095238093</v>
      </c>
      <c r="T73" s="36">
        <f t="shared" si="12"/>
        <v>0.25</v>
      </c>
      <c r="U73" s="36">
        <f>AI73/($G73*235)</f>
        <v>0.34893617021276596</v>
      </c>
      <c r="V73" s="37"/>
      <c r="W73" s="38">
        <v>1</v>
      </c>
      <c r="X73" s="38"/>
      <c r="Y73" s="38">
        <v>2</v>
      </c>
      <c r="Z73" s="38"/>
      <c r="AA73" s="38">
        <v>3</v>
      </c>
      <c r="AB73" s="38">
        <v>21</v>
      </c>
      <c r="AC73" s="38">
        <v>8</v>
      </c>
      <c r="AD73" s="38">
        <v>10</v>
      </c>
      <c r="AE73" s="38">
        <v>4</v>
      </c>
      <c r="AF73" s="38">
        <v>20</v>
      </c>
      <c r="AG73" s="38">
        <v>8</v>
      </c>
      <c r="AH73" s="38">
        <v>5</v>
      </c>
      <c r="AI73" s="38">
        <f t="shared" si="14"/>
        <v>82</v>
      </c>
      <c r="AJ73" s="36">
        <f t="shared" si="16"/>
        <v>8.1999999999999993</v>
      </c>
    </row>
    <row r="74" spans="1:36" x14ac:dyDescent="0.25">
      <c r="A74" s="32" t="s">
        <v>134</v>
      </c>
      <c r="B74" s="33" t="s">
        <v>174</v>
      </c>
      <c r="C74" s="32" t="s">
        <v>180</v>
      </c>
      <c r="D74" s="32" t="s">
        <v>180</v>
      </c>
      <c r="E74" s="32" t="s">
        <v>186</v>
      </c>
      <c r="F74" s="33" t="s">
        <v>178</v>
      </c>
      <c r="G74" s="34">
        <v>1</v>
      </c>
      <c r="H74" s="35">
        <f t="shared" si="12"/>
        <v>8.65</v>
      </c>
      <c r="I74" s="36">
        <f t="shared" si="12"/>
        <v>9.9459459459459456</v>
      </c>
      <c r="J74" s="36">
        <f t="shared" si="12"/>
        <v>9.3478260869565215</v>
      </c>
      <c r="K74" s="36">
        <f t="shared" si="12"/>
        <v>9.4210526315789469</v>
      </c>
      <c r="L74" s="36">
        <f t="shared" si="12"/>
        <v>7.5454545454545459</v>
      </c>
      <c r="M74" s="36">
        <f t="shared" si="12"/>
        <v>6.1818181818181817</v>
      </c>
      <c r="N74" s="36">
        <f t="shared" si="12"/>
        <v>9.6</v>
      </c>
      <c r="O74" s="36">
        <f t="shared" si="12"/>
        <v>9.6086956521739122</v>
      </c>
      <c r="P74" s="36">
        <f t="shared" si="12"/>
        <v>9.5714285714285712</v>
      </c>
      <c r="Q74" s="36">
        <f t="shared" si="12"/>
        <v>10.333333333333334</v>
      </c>
      <c r="R74" s="36">
        <f t="shared" si="12"/>
        <v>8.5714285714285712</v>
      </c>
      <c r="S74" s="36">
        <f t="shared" si="12"/>
        <v>6.9523809523809526</v>
      </c>
      <c r="T74" s="36">
        <f t="shared" si="12"/>
        <v>6.9</v>
      </c>
      <c r="U74" s="36">
        <f>AVERAGE(H74:S74)</f>
        <v>8.8107803727082885</v>
      </c>
      <c r="V74" s="37">
        <v>173</v>
      </c>
      <c r="W74" s="38">
        <v>184</v>
      </c>
      <c r="X74" s="38">
        <v>215</v>
      </c>
      <c r="Y74" s="38">
        <v>179</v>
      </c>
      <c r="Z74" s="38">
        <v>166</v>
      </c>
      <c r="AA74" s="38">
        <v>136</v>
      </c>
      <c r="AB74" s="38">
        <v>192</v>
      </c>
      <c r="AC74" s="38">
        <v>221</v>
      </c>
      <c r="AD74" s="38">
        <v>201</v>
      </c>
      <c r="AE74" s="38">
        <v>217</v>
      </c>
      <c r="AF74" s="38">
        <v>180</v>
      </c>
      <c r="AG74" s="38">
        <v>146</v>
      </c>
      <c r="AH74" s="38">
        <v>138</v>
      </c>
      <c r="AI74" s="38">
        <f t="shared" si="14"/>
        <v>2348</v>
      </c>
      <c r="AJ74" s="36">
        <f t="shared" si="16"/>
        <v>180.61538461538461</v>
      </c>
    </row>
    <row r="75" spans="1:36" x14ac:dyDescent="0.25">
      <c r="A75" s="32" t="s">
        <v>135</v>
      </c>
      <c r="B75" s="33" t="s">
        <v>171</v>
      </c>
      <c r="C75" s="32" t="s">
        <v>172</v>
      </c>
      <c r="D75" s="32" t="s">
        <v>171</v>
      </c>
      <c r="E75" s="32" t="s">
        <v>173</v>
      </c>
      <c r="F75" s="33">
        <v>0</v>
      </c>
      <c r="G75" s="34">
        <v>1</v>
      </c>
      <c r="H75" s="35">
        <f t="shared" si="12"/>
        <v>1.5</v>
      </c>
      <c r="I75" s="36">
        <f t="shared" si="12"/>
        <v>0</v>
      </c>
      <c r="J75" s="36">
        <f t="shared" si="12"/>
        <v>0</v>
      </c>
      <c r="K75" s="36">
        <f t="shared" si="12"/>
        <v>1.9473684210526316</v>
      </c>
      <c r="L75" s="36">
        <f t="shared" si="12"/>
        <v>4.5454545454545456E-2</v>
      </c>
      <c r="M75" s="36">
        <f t="shared" si="12"/>
        <v>0.22727272727272727</v>
      </c>
      <c r="N75" s="36">
        <f t="shared" si="12"/>
        <v>2.0499999999999998</v>
      </c>
      <c r="O75" s="36">
        <f t="shared" si="12"/>
        <v>0.95652173913043481</v>
      </c>
      <c r="P75" s="36">
        <f t="shared" si="12"/>
        <v>0.33333333333333331</v>
      </c>
      <c r="Q75" s="36">
        <f t="shared" si="12"/>
        <v>9.5238095238095233E-2</v>
      </c>
      <c r="R75" s="36">
        <f t="shared" si="12"/>
        <v>0.33333333333333331</v>
      </c>
      <c r="S75" s="36">
        <f t="shared" si="12"/>
        <v>0</v>
      </c>
      <c r="T75" s="36">
        <f t="shared" si="12"/>
        <v>0</v>
      </c>
      <c r="U75" s="36">
        <f>AI75/($G75*235)</f>
        <v>0.64680851063829792</v>
      </c>
      <c r="V75" s="37">
        <v>30</v>
      </c>
      <c r="W75" s="38"/>
      <c r="X75" s="38"/>
      <c r="Y75" s="38">
        <v>37</v>
      </c>
      <c r="Z75" s="38">
        <v>1</v>
      </c>
      <c r="AA75" s="38">
        <v>5</v>
      </c>
      <c r="AB75" s="38">
        <v>41</v>
      </c>
      <c r="AC75" s="38">
        <v>22</v>
      </c>
      <c r="AD75" s="38">
        <v>7</v>
      </c>
      <c r="AE75" s="38">
        <v>2</v>
      </c>
      <c r="AF75" s="38">
        <v>7</v>
      </c>
      <c r="AG75" s="38"/>
      <c r="AH75" s="38"/>
      <c r="AI75" s="38">
        <f t="shared" si="14"/>
        <v>152</v>
      </c>
      <c r="AJ75" s="36">
        <f t="shared" si="16"/>
        <v>16.888888888888889</v>
      </c>
    </row>
    <row r="76" spans="1:36" x14ac:dyDescent="0.25">
      <c r="A76" s="32" t="s">
        <v>136</v>
      </c>
      <c r="B76" s="33" t="s">
        <v>171</v>
      </c>
      <c r="C76" s="32" t="s">
        <v>172</v>
      </c>
      <c r="D76" s="32" t="s">
        <v>171</v>
      </c>
      <c r="E76" s="32" t="s">
        <v>173</v>
      </c>
      <c r="F76" s="33">
        <v>0</v>
      </c>
      <c r="G76" s="34">
        <v>1</v>
      </c>
      <c r="H76" s="35">
        <f t="shared" si="12"/>
        <v>0.05</v>
      </c>
      <c r="I76" s="36">
        <f t="shared" si="12"/>
        <v>0</v>
      </c>
      <c r="J76" s="36">
        <f t="shared" si="12"/>
        <v>0</v>
      </c>
      <c r="K76" s="36">
        <f t="shared" si="12"/>
        <v>5.2631578947368418E-2</v>
      </c>
      <c r="L76" s="36">
        <f t="shared" si="12"/>
        <v>0.54545454545454541</v>
      </c>
      <c r="M76" s="36">
        <f t="shared" si="12"/>
        <v>0.13636363636363635</v>
      </c>
      <c r="N76" s="36">
        <f t="shared" si="12"/>
        <v>1.65</v>
      </c>
      <c r="O76" s="36">
        <f t="shared" si="12"/>
        <v>0.69565217391304346</v>
      </c>
      <c r="P76" s="36">
        <f t="shared" si="12"/>
        <v>0.8571428571428571</v>
      </c>
      <c r="Q76" s="36">
        <f t="shared" si="12"/>
        <v>1.2857142857142858</v>
      </c>
      <c r="R76" s="36">
        <f t="shared" si="12"/>
        <v>0.7142857142857143</v>
      </c>
      <c r="S76" s="36">
        <f t="shared" ref="S76:T110" si="17">AG76/($G76*S$1)</f>
        <v>1.4285714285714286</v>
      </c>
      <c r="T76" s="36">
        <f t="shared" si="17"/>
        <v>0.6</v>
      </c>
      <c r="U76" s="36">
        <f>AI76/($G76*235)</f>
        <v>0.71489361702127663</v>
      </c>
      <c r="V76" s="37">
        <v>1</v>
      </c>
      <c r="W76" s="38"/>
      <c r="X76" s="38"/>
      <c r="Y76" s="38">
        <v>1</v>
      </c>
      <c r="Z76" s="38">
        <v>12</v>
      </c>
      <c r="AA76" s="38">
        <v>3</v>
      </c>
      <c r="AB76" s="38">
        <v>33</v>
      </c>
      <c r="AC76" s="38">
        <v>16</v>
      </c>
      <c r="AD76" s="38">
        <v>18</v>
      </c>
      <c r="AE76" s="38">
        <v>27</v>
      </c>
      <c r="AF76" s="38">
        <v>15</v>
      </c>
      <c r="AG76" s="38">
        <v>30</v>
      </c>
      <c r="AH76" s="38">
        <v>12</v>
      </c>
      <c r="AI76" s="38">
        <f t="shared" si="14"/>
        <v>168</v>
      </c>
      <c r="AJ76" s="36">
        <f t="shared" si="16"/>
        <v>15.272727272727273</v>
      </c>
    </row>
    <row r="77" spans="1:36" x14ac:dyDescent="0.25">
      <c r="A77" s="32" t="s">
        <v>137</v>
      </c>
      <c r="B77" s="33" t="s">
        <v>183</v>
      </c>
      <c r="C77" s="32" t="s">
        <v>208</v>
      </c>
      <c r="D77" s="32" t="s">
        <v>209</v>
      </c>
      <c r="E77" s="32" t="s">
        <v>173</v>
      </c>
      <c r="F77" s="33" t="s">
        <v>204</v>
      </c>
      <c r="G77" s="34">
        <v>0.4</v>
      </c>
      <c r="H77" s="35">
        <f t="shared" ref="H77:R110" si="18">V77/($G77*H$1)</f>
        <v>14.75</v>
      </c>
      <c r="I77" s="36">
        <f t="shared" si="18"/>
        <v>13.513513513513512</v>
      </c>
      <c r="J77" s="36">
        <f t="shared" si="18"/>
        <v>13.586956521739129</v>
      </c>
      <c r="K77" s="36">
        <f t="shared" si="18"/>
        <v>13.157894736842104</v>
      </c>
      <c r="L77" s="36">
        <f t="shared" si="18"/>
        <v>12.159090909090908</v>
      </c>
      <c r="M77" s="36">
        <f t="shared" si="18"/>
        <v>10</v>
      </c>
      <c r="N77" s="36">
        <f t="shared" si="18"/>
        <v>4.375</v>
      </c>
      <c r="O77" s="36">
        <f t="shared" si="18"/>
        <v>16.84782608695652</v>
      </c>
      <c r="P77" s="36">
        <f t="shared" si="18"/>
        <v>10.952380952380953</v>
      </c>
      <c r="Q77" s="36">
        <f t="shared" si="18"/>
        <v>12.023809523809524</v>
      </c>
      <c r="R77" s="36">
        <f t="shared" si="18"/>
        <v>13.571428571428571</v>
      </c>
      <c r="S77" s="36">
        <f t="shared" si="17"/>
        <v>10.357142857142856</v>
      </c>
      <c r="T77" s="36">
        <f t="shared" si="17"/>
        <v>6.375</v>
      </c>
      <c r="U77" s="36">
        <f>AI77/($G77*235)</f>
        <v>13.542553191489361</v>
      </c>
      <c r="V77" s="37">
        <v>118</v>
      </c>
      <c r="W77" s="38">
        <v>100</v>
      </c>
      <c r="X77" s="38">
        <v>125</v>
      </c>
      <c r="Y77" s="38">
        <v>100</v>
      </c>
      <c r="Z77" s="38">
        <v>107</v>
      </c>
      <c r="AA77" s="38">
        <v>88</v>
      </c>
      <c r="AB77" s="38">
        <v>35</v>
      </c>
      <c r="AC77" s="38">
        <v>155</v>
      </c>
      <c r="AD77" s="38">
        <v>92</v>
      </c>
      <c r="AE77" s="38">
        <v>101</v>
      </c>
      <c r="AF77" s="38">
        <v>114</v>
      </c>
      <c r="AG77" s="38">
        <v>87</v>
      </c>
      <c r="AH77" s="38">
        <v>51</v>
      </c>
      <c r="AI77" s="38">
        <f t="shared" si="14"/>
        <v>1273</v>
      </c>
      <c r="AJ77" s="36">
        <f t="shared" si="16"/>
        <v>97.92307692307692</v>
      </c>
    </row>
    <row r="78" spans="1:36" x14ac:dyDescent="0.25">
      <c r="A78" s="32" t="s">
        <v>138</v>
      </c>
      <c r="B78" s="33" t="s">
        <v>174</v>
      </c>
      <c r="C78" s="32" t="s">
        <v>180</v>
      </c>
      <c r="D78" s="32" t="s">
        <v>180</v>
      </c>
      <c r="E78" s="32" t="s">
        <v>177</v>
      </c>
      <c r="F78" s="33" t="s">
        <v>197</v>
      </c>
      <c r="G78" s="34">
        <v>0.5</v>
      </c>
      <c r="H78" s="35">
        <f t="shared" si="18"/>
        <v>15.5</v>
      </c>
      <c r="I78" s="36">
        <f t="shared" si="18"/>
        <v>18.594594594594593</v>
      </c>
      <c r="J78" s="36">
        <f t="shared" si="18"/>
        <v>13.652173913043478</v>
      </c>
      <c r="K78" s="36">
        <f t="shared" si="18"/>
        <v>17.684210526315791</v>
      </c>
      <c r="L78" s="36">
        <f t="shared" si="18"/>
        <v>16.90909090909091</v>
      </c>
      <c r="M78" s="36">
        <f t="shared" si="18"/>
        <v>15.545454545454545</v>
      </c>
      <c r="N78" s="36">
        <f t="shared" si="18"/>
        <v>16.5</v>
      </c>
      <c r="O78" s="36">
        <f t="shared" si="18"/>
        <v>12.782608695652174</v>
      </c>
      <c r="P78" s="36">
        <f t="shared" si="18"/>
        <v>22.476190476190474</v>
      </c>
      <c r="Q78" s="36">
        <f t="shared" si="18"/>
        <v>22</v>
      </c>
      <c r="R78" s="36">
        <f t="shared" si="18"/>
        <v>20.19047619047619</v>
      </c>
      <c r="S78" s="36">
        <f t="shared" si="17"/>
        <v>21.428571428571427</v>
      </c>
      <c r="T78" s="36">
        <f t="shared" si="17"/>
        <v>9.9</v>
      </c>
      <c r="U78" s="36">
        <f t="shared" ref="U78:U79" si="19">AVERAGE(H78:S78)</f>
        <v>17.7719476066158</v>
      </c>
      <c r="V78" s="37">
        <v>155</v>
      </c>
      <c r="W78" s="38">
        <v>172</v>
      </c>
      <c r="X78" s="38">
        <v>157</v>
      </c>
      <c r="Y78" s="38">
        <v>168</v>
      </c>
      <c r="Z78" s="38">
        <v>186</v>
      </c>
      <c r="AA78" s="38">
        <v>171</v>
      </c>
      <c r="AB78" s="38">
        <v>165</v>
      </c>
      <c r="AC78" s="38">
        <v>147</v>
      </c>
      <c r="AD78" s="38">
        <v>236</v>
      </c>
      <c r="AE78" s="38">
        <v>231</v>
      </c>
      <c r="AF78" s="38">
        <v>212</v>
      </c>
      <c r="AG78" s="38">
        <v>225</v>
      </c>
      <c r="AH78" s="38">
        <v>99</v>
      </c>
      <c r="AI78" s="38">
        <f t="shared" si="14"/>
        <v>2324</v>
      </c>
      <c r="AJ78" s="36">
        <f t="shared" si="16"/>
        <v>178.76923076923077</v>
      </c>
    </row>
    <row r="79" spans="1:36" x14ac:dyDescent="0.25">
      <c r="A79" s="32" t="s">
        <v>139</v>
      </c>
      <c r="B79" s="33" t="s">
        <v>174</v>
      </c>
      <c r="C79" s="32" t="s">
        <v>175</v>
      </c>
      <c r="D79" s="32" t="s">
        <v>176</v>
      </c>
      <c r="E79" s="32" t="s">
        <v>177</v>
      </c>
      <c r="F79" s="33" t="s">
        <v>178</v>
      </c>
      <c r="G79" s="34">
        <v>1</v>
      </c>
      <c r="H79" s="35">
        <f t="shared" si="18"/>
        <v>49.5</v>
      </c>
      <c r="I79" s="36">
        <f t="shared" si="18"/>
        <v>18.810810810810811</v>
      </c>
      <c r="J79" s="36">
        <f t="shared" si="18"/>
        <v>10.652173913043478</v>
      </c>
      <c r="K79" s="36">
        <f t="shared" si="18"/>
        <v>7.4210526315789478</v>
      </c>
      <c r="L79" s="36">
        <f t="shared" si="18"/>
        <v>14.409090909090908</v>
      </c>
      <c r="M79" s="36">
        <f t="shared" si="18"/>
        <v>13.636363636363637</v>
      </c>
      <c r="N79" s="36">
        <f t="shared" si="18"/>
        <v>12.05</v>
      </c>
      <c r="O79" s="36">
        <f t="shared" si="18"/>
        <v>12.478260869565217</v>
      </c>
      <c r="P79" s="36">
        <f t="shared" si="18"/>
        <v>9.3333333333333339</v>
      </c>
      <c r="Q79" s="36">
        <f t="shared" si="18"/>
        <v>12.047619047619047</v>
      </c>
      <c r="R79" s="36">
        <f t="shared" si="18"/>
        <v>11.857142857142858</v>
      </c>
      <c r="S79" s="36">
        <f t="shared" si="17"/>
        <v>10.80952380952381</v>
      </c>
      <c r="T79" s="36">
        <f t="shared" si="17"/>
        <v>9.6999999999999993</v>
      </c>
      <c r="U79" s="36">
        <f t="shared" si="19"/>
        <v>15.250447651506002</v>
      </c>
      <c r="V79" s="37">
        <v>990</v>
      </c>
      <c r="W79" s="38">
        <v>348</v>
      </c>
      <c r="X79" s="38">
        <v>245</v>
      </c>
      <c r="Y79" s="38">
        <v>141</v>
      </c>
      <c r="Z79" s="38">
        <v>317</v>
      </c>
      <c r="AA79" s="38">
        <v>300</v>
      </c>
      <c r="AB79" s="38">
        <v>241</v>
      </c>
      <c r="AC79" s="38">
        <v>287</v>
      </c>
      <c r="AD79" s="38">
        <v>196</v>
      </c>
      <c r="AE79" s="38">
        <v>253</v>
      </c>
      <c r="AF79" s="38">
        <v>249</v>
      </c>
      <c r="AG79" s="38">
        <v>227</v>
      </c>
      <c r="AH79" s="38">
        <v>194</v>
      </c>
      <c r="AI79" s="38">
        <f t="shared" si="14"/>
        <v>3988</v>
      </c>
      <c r="AJ79" s="36">
        <f t="shared" si="16"/>
        <v>306.76923076923077</v>
      </c>
    </row>
    <row r="80" spans="1:36" x14ac:dyDescent="0.25">
      <c r="A80" s="32" t="s">
        <v>140</v>
      </c>
      <c r="B80" s="33" t="s">
        <v>171</v>
      </c>
      <c r="C80" s="32" t="s">
        <v>172</v>
      </c>
      <c r="D80" s="32" t="s">
        <v>171</v>
      </c>
      <c r="E80" s="32" t="s">
        <v>173</v>
      </c>
      <c r="F80" s="33">
        <v>0</v>
      </c>
      <c r="G80" s="34">
        <v>1</v>
      </c>
      <c r="H80" s="35">
        <f t="shared" si="18"/>
        <v>0.05</v>
      </c>
      <c r="I80" s="36">
        <f t="shared" si="18"/>
        <v>0</v>
      </c>
      <c r="J80" s="36">
        <f t="shared" si="18"/>
        <v>0</v>
      </c>
      <c r="K80" s="36">
        <f t="shared" si="18"/>
        <v>0.15789473684210525</v>
      </c>
      <c r="L80" s="36">
        <f t="shared" si="18"/>
        <v>0</v>
      </c>
      <c r="M80" s="36">
        <f t="shared" si="18"/>
        <v>0</v>
      </c>
      <c r="N80" s="36">
        <f t="shared" si="18"/>
        <v>0</v>
      </c>
      <c r="O80" s="36">
        <f t="shared" si="18"/>
        <v>4.3478260869565216E-2</v>
      </c>
      <c r="P80" s="36">
        <f t="shared" si="18"/>
        <v>1</v>
      </c>
      <c r="Q80" s="36">
        <f t="shared" si="18"/>
        <v>1.6190476190476191</v>
      </c>
      <c r="R80" s="36">
        <f t="shared" si="18"/>
        <v>1.6190476190476191</v>
      </c>
      <c r="S80" s="36">
        <f t="shared" si="17"/>
        <v>0.23809523809523808</v>
      </c>
      <c r="T80" s="36">
        <f t="shared" si="17"/>
        <v>0.45</v>
      </c>
      <c r="U80" s="36">
        <f>AI80/($G80*235)</f>
        <v>0.45957446808510638</v>
      </c>
      <c r="V80" s="37">
        <v>1</v>
      </c>
      <c r="W80" s="38"/>
      <c r="X80" s="38"/>
      <c r="Y80" s="38">
        <v>3</v>
      </c>
      <c r="Z80" s="38"/>
      <c r="AA80" s="38"/>
      <c r="AB80" s="38"/>
      <c r="AC80" s="38">
        <v>1</v>
      </c>
      <c r="AD80" s="38">
        <v>21</v>
      </c>
      <c r="AE80" s="38">
        <v>34</v>
      </c>
      <c r="AF80" s="38">
        <v>34</v>
      </c>
      <c r="AG80" s="38">
        <v>5</v>
      </c>
      <c r="AH80" s="38">
        <v>9</v>
      </c>
      <c r="AI80" s="38">
        <f t="shared" si="14"/>
        <v>108</v>
      </c>
      <c r="AJ80" s="36">
        <f t="shared" si="16"/>
        <v>13.5</v>
      </c>
    </row>
    <row r="81" spans="1:36" x14ac:dyDescent="0.25">
      <c r="A81" s="32" t="s">
        <v>141</v>
      </c>
      <c r="B81" s="33" t="s">
        <v>174</v>
      </c>
      <c r="C81" s="32" t="s">
        <v>180</v>
      </c>
      <c r="D81" s="32" t="s">
        <v>180</v>
      </c>
      <c r="E81" s="32" t="s">
        <v>186</v>
      </c>
      <c r="F81" s="33" t="s">
        <v>178</v>
      </c>
      <c r="G81" s="34">
        <v>1</v>
      </c>
      <c r="H81" s="35">
        <f t="shared" si="18"/>
        <v>3.65</v>
      </c>
      <c r="I81" s="36">
        <f t="shared" si="18"/>
        <v>5.0270270270270272</v>
      </c>
      <c r="J81" s="36">
        <f t="shared" si="18"/>
        <v>4.0869565217391308</v>
      </c>
      <c r="K81" s="36">
        <f t="shared" si="18"/>
        <v>5.5263157894736841</v>
      </c>
      <c r="L81" s="36">
        <f t="shared" si="18"/>
        <v>3.3181818181818183</v>
      </c>
      <c r="M81" s="36">
        <f t="shared" si="18"/>
        <v>3.5</v>
      </c>
      <c r="N81" s="36">
        <f t="shared" si="18"/>
        <v>4.3499999999999996</v>
      </c>
      <c r="O81" s="36">
        <f t="shared" si="18"/>
        <v>7.1739130434782608</v>
      </c>
      <c r="P81" s="36">
        <f t="shared" si="18"/>
        <v>7.9047619047619051</v>
      </c>
      <c r="Q81" s="36">
        <f t="shared" si="18"/>
        <v>8.3809523809523814</v>
      </c>
      <c r="R81" s="36">
        <f t="shared" si="18"/>
        <v>9.5714285714285712</v>
      </c>
      <c r="S81" s="36">
        <f t="shared" si="17"/>
        <v>6.3809523809523814</v>
      </c>
      <c r="T81" s="36">
        <f t="shared" si="17"/>
        <v>5.6</v>
      </c>
      <c r="U81" s="36">
        <f>AVERAGE(H81:S81)</f>
        <v>5.7392074531662631</v>
      </c>
      <c r="V81" s="37">
        <v>73</v>
      </c>
      <c r="W81" s="38">
        <v>93</v>
      </c>
      <c r="X81" s="38">
        <v>94</v>
      </c>
      <c r="Y81" s="38">
        <v>105</v>
      </c>
      <c r="Z81" s="38">
        <v>73</v>
      </c>
      <c r="AA81" s="38">
        <v>77</v>
      </c>
      <c r="AB81" s="38">
        <v>87</v>
      </c>
      <c r="AC81" s="38">
        <v>165</v>
      </c>
      <c r="AD81" s="38">
        <v>166</v>
      </c>
      <c r="AE81" s="38">
        <v>176</v>
      </c>
      <c r="AF81" s="38">
        <v>201</v>
      </c>
      <c r="AG81" s="38">
        <v>134</v>
      </c>
      <c r="AH81" s="38">
        <v>112</v>
      </c>
      <c r="AI81" s="38">
        <f t="shared" si="14"/>
        <v>1556</v>
      </c>
      <c r="AJ81" s="36">
        <f t="shared" si="16"/>
        <v>119.69230769230769</v>
      </c>
    </row>
    <row r="82" spans="1:36" x14ac:dyDescent="0.25">
      <c r="A82" s="32" t="s">
        <v>142</v>
      </c>
      <c r="B82" s="33" t="s">
        <v>183</v>
      </c>
      <c r="C82" s="32" t="s">
        <v>190</v>
      </c>
      <c r="D82" s="32" t="s">
        <v>183</v>
      </c>
      <c r="E82" s="32" t="s">
        <v>173</v>
      </c>
      <c r="F82" s="33" t="s">
        <v>214</v>
      </c>
      <c r="G82" s="34">
        <v>1</v>
      </c>
      <c r="H82" s="35">
        <f t="shared" si="18"/>
        <v>3.4</v>
      </c>
      <c r="I82" s="36">
        <f t="shared" si="18"/>
        <v>4.8648648648648649</v>
      </c>
      <c r="J82" s="36">
        <f t="shared" si="18"/>
        <v>4.0869565217391308</v>
      </c>
      <c r="K82" s="36">
        <f t="shared" si="18"/>
        <v>5.4736842105263159</v>
      </c>
      <c r="L82" s="36">
        <f t="shared" si="18"/>
        <v>1.4545454545454546</v>
      </c>
      <c r="M82" s="36">
        <f t="shared" si="18"/>
        <v>7.2727272727272725</v>
      </c>
      <c r="N82" s="36">
        <f t="shared" si="18"/>
        <v>0.25</v>
      </c>
      <c r="O82" s="36">
        <f t="shared" si="18"/>
        <v>2.9130434782608696</v>
      </c>
      <c r="P82" s="36">
        <f t="shared" si="18"/>
        <v>5.0952380952380949</v>
      </c>
      <c r="Q82" s="36">
        <f t="shared" si="18"/>
        <v>5.1904761904761907</v>
      </c>
      <c r="R82" s="36">
        <f t="shared" si="18"/>
        <v>3.1428571428571428</v>
      </c>
      <c r="S82" s="36">
        <f t="shared" si="17"/>
        <v>1.8095238095238095</v>
      </c>
      <c r="T82" s="36">
        <f t="shared" si="17"/>
        <v>1.2</v>
      </c>
      <c r="U82" s="36">
        <f>AI82/($G82*235)</f>
        <v>4.1021276595744682</v>
      </c>
      <c r="V82" s="37">
        <v>68</v>
      </c>
      <c r="W82" s="38">
        <v>90</v>
      </c>
      <c r="X82" s="38">
        <v>94</v>
      </c>
      <c r="Y82" s="38">
        <v>104</v>
      </c>
      <c r="Z82" s="38">
        <v>32</v>
      </c>
      <c r="AA82" s="38">
        <v>160</v>
      </c>
      <c r="AB82" s="38">
        <v>5</v>
      </c>
      <c r="AC82" s="38">
        <v>67</v>
      </c>
      <c r="AD82" s="38">
        <v>107</v>
      </c>
      <c r="AE82" s="38">
        <v>109</v>
      </c>
      <c r="AF82" s="38">
        <v>66</v>
      </c>
      <c r="AG82" s="38">
        <v>38</v>
      </c>
      <c r="AH82" s="38">
        <v>24</v>
      </c>
      <c r="AI82" s="38">
        <f t="shared" si="14"/>
        <v>964</v>
      </c>
      <c r="AJ82" s="36">
        <f t="shared" si="16"/>
        <v>74.15384615384616</v>
      </c>
    </row>
    <row r="83" spans="1:36" x14ac:dyDescent="0.25">
      <c r="A83" s="32" t="s">
        <v>143</v>
      </c>
      <c r="B83" s="33" t="s">
        <v>174</v>
      </c>
      <c r="C83" s="32" t="s">
        <v>180</v>
      </c>
      <c r="D83" s="32" t="s">
        <v>180</v>
      </c>
      <c r="E83" s="32" t="s">
        <v>186</v>
      </c>
      <c r="F83" s="33" t="s">
        <v>210</v>
      </c>
      <c r="G83" s="34">
        <v>1</v>
      </c>
      <c r="H83" s="35">
        <f t="shared" si="18"/>
        <v>16.95</v>
      </c>
      <c r="I83" s="36">
        <f t="shared" si="18"/>
        <v>14.432432432432432</v>
      </c>
      <c r="J83" s="36">
        <f t="shared" si="18"/>
        <v>13.652173913043478</v>
      </c>
      <c r="K83" s="36">
        <f t="shared" si="18"/>
        <v>12.631578947368421</v>
      </c>
      <c r="L83" s="36">
        <f t="shared" si="18"/>
        <v>10.363636363636363</v>
      </c>
      <c r="M83" s="36">
        <f t="shared" si="18"/>
        <v>11.227272727272727</v>
      </c>
      <c r="N83" s="36">
        <f t="shared" si="18"/>
        <v>11.3</v>
      </c>
      <c r="O83" s="36">
        <f t="shared" si="18"/>
        <v>8.7826086956521738</v>
      </c>
      <c r="P83" s="36">
        <f t="shared" si="18"/>
        <v>14.80952380952381</v>
      </c>
      <c r="Q83" s="36">
        <f t="shared" si="18"/>
        <v>12.238095238095237</v>
      </c>
      <c r="R83" s="36">
        <f t="shared" si="18"/>
        <v>12.761904761904763</v>
      </c>
      <c r="S83" s="36">
        <f t="shared" si="17"/>
        <v>9.1904761904761898</v>
      </c>
      <c r="T83" s="36">
        <f t="shared" si="17"/>
        <v>4.55</v>
      </c>
      <c r="U83" s="36">
        <f>AVERAGE(H83:S83)</f>
        <v>12.361641923283798</v>
      </c>
      <c r="V83" s="37">
        <v>339</v>
      </c>
      <c r="W83" s="38">
        <v>267</v>
      </c>
      <c r="X83" s="38">
        <v>314</v>
      </c>
      <c r="Y83" s="38">
        <v>240</v>
      </c>
      <c r="Z83" s="38">
        <v>228</v>
      </c>
      <c r="AA83" s="38">
        <v>247</v>
      </c>
      <c r="AB83" s="38">
        <v>226</v>
      </c>
      <c r="AC83" s="38">
        <v>202</v>
      </c>
      <c r="AD83" s="38">
        <v>311</v>
      </c>
      <c r="AE83" s="38">
        <v>257</v>
      </c>
      <c r="AF83" s="38">
        <v>268</v>
      </c>
      <c r="AG83" s="38">
        <v>193</v>
      </c>
      <c r="AH83" s="38">
        <v>91</v>
      </c>
      <c r="AI83" s="38">
        <f t="shared" si="14"/>
        <v>3183</v>
      </c>
      <c r="AJ83" s="36">
        <f t="shared" si="16"/>
        <v>244.84615384615384</v>
      </c>
    </row>
    <row r="84" spans="1:36" x14ac:dyDescent="0.25">
      <c r="A84" s="32" t="s">
        <v>144</v>
      </c>
      <c r="B84" s="33" t="s">
        <v>179</v>
      </c>
      <c r="C84" s="32" t="s">
        <v>180</v>
      </c>
      <c r="D84" s="32" t="s">
        <v>180</v>
      </c>
      <c r="E84" s="32" t="s">
        <v>177</v>
      </c>
      <c r="F84" s="33" t="s">
        <v>178</v>
      </c>
      <c r="G84" s="34">
        <v>0.25</v>
      </c>
      <c r="H84" s="35">
        <f t="shared" si="18"/>
        <v>18.8</v>
      </c>
      <c r="I84" s="36">
        <f t="shared" si="18"/>
        <v>23.351351351351351</v>
      </c>
      <c r="J84" s="36">
        <f t="shared" si="18"/>
        <v>18.434782608695652</v>
      </c>
      <c r="K84" s="36">
        <f t="shared" si="18"/>
        <v>20.210526315789473</v>
      </c>
      <c r="L84" s="36">
        <f t="shared" si="18"/>
        <v>15.636363636363637</v>
      </c>
      <c r="M84" s="36">
        <f t="shared" si="18"/>
        <v>20.181818181818183</v>
      </c>
      <c r="N84" s="36">
        <f t="shared" si="18"/>
        <v>17.8</v>
      </c>
      <c r="O84" s="36">
        <f t="shared" si="18"/>
        <v>15.478260869565217</v>
      </c>
      <c r="P84" s="36">
        <f t="shared" si="18"/>
        <v>16.38095238095238</v>
      </c>
      <c r="Q84" s="36">
        <f t="shared" si="18"/>
        <v>15.238095238095237</v>
      </c>
      <c r="R84" s="36">
        <f t="shared" si="18"/>
        <v>15.047619047619047</v>
      </c>
      <c r="S84" s="36">
        <f t="shared" si="17"/>
        <v>13.333333333333334</v>
      </c>
      <c r="T84" s="36">
        <f t="shared" si="17"/>
        <v>10.199999999999999</v>
      </c>
      <c r="U84" s="36">
        <f>AI84/($G84*235)</f>
        <v>19.48936170212766</v>
      </c>
      <c r="V84" s="37">
        <v>94</v>
      </c>
      <c r="W84" s="38">
        <v>108</v>
      </c>
      <c r="X84" s="38">
        <v>106</v>
      </c>
      <c r="Y84" s="38">
        <v>96</v>
      </c>
      <c r="Z84" s="38">
        <v>86</v>
      </c>
      <c r="AA84" s="38">
        <v>111</v>
      </c>
      <c r="AB84" s="38">
        <v>89</v>
      </c>
      <c r="AC84" s="38">
        <v>89</v>
      </c>
      <c r="AD84" s="38">
        <v>86</v>
      </c>
      <c r="AE84" s="38">
        <v>80</v>
      </c>
      <c r="AF84" s="38">
        <v>79</v>
      </c>
      <c r="AG84" s="38">
        <v>70</v>
      </c>
      <c r="AH84" s="38">
        <v>51</v>
      </c>
      <c r="AI84" s="38">
        <f t="shared" si="14"/>
        <v>1145</v>
      </c>
      <c r="AJ84" s="36">
        <f t="shared" si="16"/>
        <v>88.07692307692308</v>
      </c>
    </row>
    <row r="85" spans="1:36" x14ac:dyDescent="0.25">
      <c r="A85" s="32" t="s">
        <v>145</v>
      </c>
      <c r="B85" s="33" t="s">
        <v>183</v>
      </c>
      <c r="C85" s="32" t="s">
        <v>190</v>
      </c>
      <c r="D85" s="32" t="s">
        <v>183</v>
      </c>
      <c r="E85" s="32" t="s">
        <v>173</v>
      </c>
      <c r="F85" s="33" t="s">
        <v>215</v>
      </c>
      <c r="G85" s="34">
        <v>1</v>
      </c>
      <c r="H85" s="35">
        <f t="shared" si="18"/>
        <v>2.15</v>
      </c>
      <c r="I85" s="36">
        <f t="shared" si="18"/>
        <v>3.8918918918918921</v>
      </c>
      <c r="J85" s="36">
        <f t="shared" si="18"/>
        <v>3</v>
      </c>
      <c r="K85" s="36">
        <f t="shared" si="18"/>
        <v>3.5789473684210527</v>
      </c>
      <c r="L85" s="36">
        <f t="shared" si="18"/>
        <v>1.6818181818181819</v>
      </c>
      <c r="M85" s="36">
        <f t="shared" si="18"/>
        <v>0.81818181818181823</v>
      </c>
      <c r="N85" s="36">
        <f t="shared" si="18"/>
        <v>0.4</v>
      </c>
      <c r="O85" s="36">
        <f t="shared" si="18"/>
        <v>2.3913043478260869</v>
      </c>
      <c r="P85" s="36">
        <f t="shared" si="18"/>
        <v>2.8095238095238093</v>
      </c>
      <c r="Q85" s="36">
        <f t="shared" si="18"/>
        <v>2.7142857142857144</v>
      </c>
      <c r="R85" s="36">
        <f t="shared" si="18"/>
        <v>2.2380952380952381</v>
      </c>
      <c r="S85" s="36">
        <f t="shared" si="17"/>
        <v>1</v>
      </c>
      <c r="T85" s="36">
        <f t="shared" si="17"/>
        <v>0.7</v>
      </c>
      <c r="U85" s="36">
        <f>AI85/($G85*235)</f>
        <v>2.4170212765957446</v>
      </c>
      <c r="V85" s="37">
        <v>43</v>
      </c>
      <c r="W85" s="38">
        <v>72</v>
      </c>
      <c r="X85" s="38">
        <v>69</v>
      </c>
      <c r="Y85" s="38">
        <v>68</v>
      </c>
      <c r="Z85" s="38">
        <v>37</v>
      </c>
      <c r="AA85" s="38">
        <v>18</v>
      </c>
      <c r="AB85" s="38">
        <v>8</v>
      </c>
      <c r="AC85" s="38">
        <v>55</v>
      </c>
      <c r="AD85" s="38">
        <v>59</v>
      </c>
      <c r="AE85" s="38">
        <v>57</v>
      </c>
      <c r="AF85" s="38">
        <v>47</v>
      </c>
      <c r="AG85" s="38">
        <v>21</v>
      </c>
      <c r="AH85" s="38">
        <v>14</v>
      </c>
      <c r="AI85" s="38">
        <f t="shared" si="14"/>
        <v>568</v>
      </c>
      <c r="AJ85" s="36">
        <f t="shared" si="16"/>
        <v>43.692307692307693</v>
      </c>
    </row>
    <row r="86" spans="1:36" x14ac:dyDescent="0.25">
      <c r="A86" s="32" t="s">
        <v>146</v>
      </c>
      <c r="B86" s="33" t="s">
        <v>198</v>
      </c>
      <c r="C86" s="32" t="s">
        <v>180</v>
      </c>
      <c r="D86" s="32" t="s">
        <v>180</v>
      </c>
      <c r="E86" s="32" t="s">
        <v>177</v>
      </c>
      <c r="F86" s="33" t="s">
        <v>216</v>
      </c>
      <c r="G86" s="34">
        <v>0.4</v>
      </c>
      <c r="H86" s="35">
        <f t="shared" si="18"/>
        <v>0</v>
      </c>
      <c r="I86" s="36">
        <f t="shared" si="18"/>
        <v>0</v>
      </c>
      <c r="J86" s="36">
        <f t="shared" si="18"/>
        <v>0</v>
      </c>
      <c r="K86" s="36">
        <f t="shared" si="18"/>
        <v>0</v>
      </c>
      <c r="L86" s="36">
        <f t="shared" si="18"/>
        <v>0</v>
      </c>
      <c r="M86" s="36">
        <f t="shared" si="18"/>
        <v>0</v>
      </c>
      <c r="N86" s="36">
        <f t="shared" si="18"/>
        <v>0.25</v>
      </c>
      <c r="O86" s="36">
        <f t="shared" si="18"/>
        <v>4.4565217391304346</v>
      </c>
      <c r="P86" s="36">
        <f t="shared" si="18"/>
        <v>5.7142857142857144</v>
      </c>
      <c r="Q86" s="36">
        <f t="shared" si="18"/>
        <v>7.7380952380952381</v>
      </c>
      <c r="R86" s="36">
        <f t="shared" si="18"/>
        <v>8.3333333333333321</v>
      </c>
      <c r="S86" s="36">
        <f t="shared" si="17"/>
        <v>9.4047619047619051</v>
      </c>
      <c r="T86" s="36">
        <f t="shared" si="17"/>
        <v>6.75</v>
      </c>
      <c r="U86" s="36">
        <f t="shared" ref="U86:U89" si="20">AVERAGE(H86:S86)</f>
        <v>2.9914164941338854</v>
      </c>
      <c r="V86" s="37"/>
      <c r="W86" s="38"/>
      <c r="X86" s="38"/>
      <c r="Y86" s="38"/>
      <c r="Z86" s="38"/>
      <c r="AA86" s="38"/>
      <c r="AB86" s="38">
        <v>2</v>
      </c>
      <c r="AC86" s="38">
        <v>41</v>
      </c>
      <c r="AD86" s="38">
        <v>48</v>
      </c>
      <c r="AE86" s="38">
        <v>65</v>
      </c>
      <c r="AF86" s="38">
        <v>70</v>
      </c>
      <c r="AG86" s="38">
        <v>79</v>
      </c>
      <c r="AH86" s="38">
        <v>54</v>
      </c>
      <c r="AI86" s="38">
        <f t="shared" si="14"/>
        <v>359</v>
      </c>
      <c r="AJ86" s="36">
        <f t="shared" si="16"/>
        <v>51.285714285714285</v>
      </c>
    </row>
    <row r="87" spans="1:36" x14ac:dyDescent="0.25">
      <c r="A87" s="32" t="s">
        <v>147</v>
      </c>
      <c r="B87" s="33" t="s">
        <v>198</v>
      </c>
      <c r="C87" s="32" t="s">
        <v>180</v>
      </c>
      <c r="D87" s="32" t="s">
        <v>180</v>
      </c>
      <c r="E87" s="32" t="s">
        <v>177</v>
      </c>
      <c r="F87" s="33" t="s">
        <v>189</v>
      </c>
      <c r="G87" s="34">
        <v>0.2</v>
      </c>
      <c r="H87" s="35">
        <f t="shared" si="18"/>
        <v>0</v>
      </c>
      <c r="I87" s="36">
        <f t="shared" si="18"/>
        <v>0</v>
      </c>
      <c r="J87" s="36">
        <f t="shared" si="18"/>
        <v>0</v>
      </c>
      <c r="K87" s="36">
        <f t="shared" si="18"/>
        <v>0</v>
      </c>
      <c r="L87" s="36">
        <f t="shared" si="18"/>
        <v>0</v>
      </c>
      <c r="M87" s="36">
        <f t="shared" si="18"/>
        <v>1.5909090909090908</v>
      </c>
      <c r="N87" s="36">
        <f t="shared" si="18"/>
        <v>0</v>
      </c>
      <c r="O87" s="36">
        <f t="shared" si="18"/>
        <v>1.0869565217391304</v>
      </c>
      <c r="P87" s="36">
        <f t="shared" si="18"/>
        <v>1.1904761904761905</v>
      </c>
      <c r="Q87" s="36">
        <f t="shared" si="18"/>
        <v>4.0476190476190474</v>
      </c>
      <c r="R87" s="36">
        <f t="shared" si="18"/>
        <v>3.0952380952380949</v>
      </c>
      <c r="S87" s="36">
        <f t="shared" si="17"/>
        <v>5.4761904761904763</v>
      </c>
      <c r="T87" s="36">
        <f t="shared" si="17"/>
        <v>1</v>
      </c>
      <c r="U87" s="36">
        <f t="shared" si="20"/>
        <v>1.3739491185143358</v>
      </c>
      <c r="V87" s="37"/>
      <c r="W87" s="38"/>
      <c r="X87" s="38"/>
      <c r="Y87" s="38"/>
      <c r="Z87" s="38"/>
      <c r="AA87" s="38">
        <v>7</v>
      </c>
      <c r="AB87" s="38"/>
      <c r="AC87" s="38">
        <v>5</v>
      </c>
      <c r="AD87" s="38">
        <v>5</v>
      </c>
      <c r="AE87" s="38">
        <v>17</v>
      </c>
      <c r="AF87" s="38">
        <v>13</v>
      </c>
      <c r="AG87" s="38">
        <v>23</v>
      </c>
      <c r="AH87" s="38">
        <v>4</v>
      </c>
      <c r="AI87" s="38">
        <f t="shared" si="14"/>
        <v>74</v>
      </c>
      <c r="AJ87" s="36">
        <f t="shared" si="16"/>
        <v>10.571428571428571</v>
      </c>
    </row>
    <row r="88" spans="1:36" x14ac:dyDescent="0.25">
      <c r="A88" s="32" t="s">
        <v>148</v>
      </c>
      <c r="B88" s="33" t="s">
        <v>198</v>
      </c>
      <c r="C88" s="32" t="s">
        <v>180</v>
      </c>
      <c r="D88" s="32" t="s">
        <v>180</v>
      </c>
      <c r="E88" s="32" t="s">
        <v>177</v>
      </c>
      <c r="F88" s="33" t="s">
        <v>189</v>
      </c>
      <c r="G88" s="34">
        <v>0.2</v>
      </c>
      <c r="H88" s="35">
        <f t="shared" si="18"/>
        <v>20</v>
      </c>
      <c r="I88" s="36">
        <f t="shared" si="18"/>
        <v>20.27027027027027</v>
      </c>
      <c r="J88" s="36">
        <f t="shared" si="18"/>
        <v>16.956521739130434</v>
      </c>
      <c r="K88" s="36">
        <f t="shared" si="18"/>
        <v>15.526315789473683</v>
      </c>
      <c r="L88" s="36">
        <f t="shared" si="18"/>
        <v>12.727272727272727</v>
      </c>
      <c r="M88" s="36">
        <f t="shared" si="18"/>
        <v>13.863636363636363</v>
      </c>
      <c r="N88" s="36">
        <f t="shared" si="18"/>
        <v>10.5</v>
      </c>
      <c r="O88" s="36">
        <f t="shared" si="18"/>
        <v>12.17391304347826</v>
      </c>
      <c r="P88" s="36">
        <f t="shared" si="18"/>
        <v>15.238095238095237</v>
      </c>
      <c r="Q88" s="36">
        <f t="shared" si="18"/>
        <v>10.714285714285714</v>
      </c>
      <c r="R88" s="36">
        <f t="shared" si="18"/>
        <v>10.952380952380953</v>
      </c>
      <c r="S88" s="36">
        <f t="shared" si="17"/>
        <v>13.333333333333332</v>
      </c>
      <c r="T88" s="36">
        <f t="shared" si="17"/>
        <v>8.25</v>
      </c>
      <c r="U88" s="36">
        <f t="shared" si="20"/>
        <v>14.354668764279751</v>
      </c>
      <c r="V88" s="37">
        <v>80</v>
      </c>
      <c r="W88" s="38">
        <v>75</v>
      </c>
      <c r="X88" s="38">
        <v>78</v>
      </c>
      <c r="Y88" s="38">
        <v>59</v>
      </c>
      <c r="Z88" s="38">
        <v>56</v>
      </c>
      <c r="AA88" s="38">
        <v>61</v>
      </c>
      <c r="AB88" s="38">
        <v>42</v>
      </c>
      <c r="AC88" s="38">
        <v>56</v>
      </c>
      <c r="AD88" s="38">
        <v>64</v>
      </c>
      <c r="AE88" s="38">
        <v>45</v>
      </c>
      <c r="AF88" s="38">
        <v>46</v>
      </c>
      <c r="AG88" s="38">
        <v>56</v>
      </c>
      <c r="AH88" s="38">
        <v>33</v>
      </c>
      <c r="AI88" s="38">
        <f t="shared" si="14"/>
        <v>751</v>
      </c>
      <c r="AJ88" s="36">
        <f t="shared" si="16"/>
        <v>57.769230769230766</v>
      </c>
    </row>
    <row r="89" spans="1:36" x14ac:dyDescent="0.25">
      <c r="A89" s="32" t="s">
        <v>149</v>
      </c>
      <c r="B89" s="33" t="s">
        <v>174</v>
      </c>
      <c r="C89" s="32" t="s">
        <v>180</v>
      </c>
      <c r="D89" s="32" t="s">
        <v>180</v>
      </c>
      <c r="E89" s="32" t="s">
        <v>173</v>
      </c>
      <c r="F89" s="33" t="s">
        <v>204</v>
      </c>
      <c r="G89" s="34">
        <v>0.4</v>
      </c>
      <c r="H89" s="35">
        <f t="shared" si="18"/>
        <v>11.875</v>
      </c>
      <c r="I89" s="36">
        <f t="shared" si="18"/>
        <v>10.405405405405405</v>
      </c>
      <c r="J89" s="36">
        <f t="shared" si="18"/>
        <v>9.891304347826086</v>
      </c>
      <c r="K89" s="36">
        <f t="shared" si="18"/>
        <v>6.8421052631578947</v>
      </c>
      <c r="L89" s="36">
        <f t="shared" si="18"/>
        <v>10.227272727272727</v>
      </c>
      <c r="M89" s="36">
        <f t="shared" si="18"/>
        <v>10.34090909090909</v>
      </c>
      <c r="N89" s="36">
        <f t="shared" si="18"/>
        <v>0</v>
      </c>
      <c r="O89" s="36">
        <f t="shared" si="18"/>
        <v>10.869565217391303</v>
      </c>
      <c r="P89" s="36">
        <f t="shared" si="18"/>
        <v>8.4523809523809526</v>
      </c>
      <c r="Q89" s="36">
        <f t="shared" si="18"/>
        <v>10.595238095238095</v>
      </c>
      <c r="R89" s="36">
        <f t="shared" si="18"/>
        <v>10.476190476190476</v>
      </c>
      <c r="S89" s="36">
        <f t="shared" si="17"/>
        <v>7.6190476190476186</v>
      </c>
      <c r="T89" s="36">
        <f t="shared" si="17"/>
        <v>8.5</v>
      </c>
      <c r="U89" s="36">
        <f t="shared" si="20"/>
        <v>8.9662015995683024</v>
      </c>
      <c r="V89" s="37">
        <v>95</v>
      </c>
      <c r="W89" s="38">
        <v>77</v>
      </c>
      <c r="X89" s="38">
        <v>91</v>
      </c>
      <c r="Y89" s="38">
        <v>52</v>
      </c>
      <c r="Z89" s="38">
        <v>90</v>
      </c>
      <c r="AA89" s="38">
        <v>91</v>
      </c>
      <c r="AB89" s="38"/>
      <c r="AC89" s="38">
        <v>100</v>
      </c>
      <c r="AD89" s="38">
        <v>71</v>
      </c>
      <c r="AE89" s="38">
        <v>89</v>
      </c>
      <c r="AF89" s="38">
        <v>88</v>
      </c>
      <c r="AG89" s="38">
        <v>64</v>
      </c>
      <c r="AH89" s="38">
        <v>68</v>
      </c>
      <c r="AI89" s="38">
        <f t="shared" si="14"/>
        <v>976</v>
      </c>
      <c r="AJ89" s="36">
        <f t="shared" si="16"/>
        <v>81.333333333333329</v>
      </c>
    </row>
    <row r="90" spans="1:36" x14ac:dyDescent="0.25">
      <c r="A90" s="32" t="s">
        <v>150</v>
      </c>
      <c r="B90" s="33" t="s">
        <v>171</v>
      </c>
      <c r="C90" s="32" t="s">
        <v>172</v>
      </c>
      <c r="D90" s="32" t="s">
        <v>171</v>
      </c>
      <c r="E90" s="32" t="s">
        <v>173</v>
      </c>
      <c r="F90" s="33">
        <v>0</v>
      </c>
      <c r="G90" s="34">
        <v>1</v>
      </c>
      <c r="H90" s="35">
        <f t="shared" si="18"/>
        <v>0</v>
      </c>
      <c r="I90" s="36">
        <f t="shared" si="18"/>
        <v>0</v>
      </c>
      <c r="J90" s="36">
        <f t="shared" si="18"/>
        <v>0</v>
      </c>
      <c r="K90" s="36">
        <f t="shared" si="18"/>
        <v>0</v>
      </c>
      <c r="L90" s="36">
        <f t="shared" si="18"/>
        <v>4.5454545454545456E-2</v>
      </c>
      <c r="M90" s="36">
        <f t="shared" si="18"/>
        <v>0</v>
      </c>
      <c r="N90" s="36">
        <f t="shared" si="18"/>
        <v>0</v>
      </c>
      <c r="O90" s="36">
        <f t="shared" si="18"/>
        <v>0</v>
      </c>
      <c r="P90" s="36">
        <f t="shared" si="18"/>
        <v>0</v>
      </c>
      <c r="Q90" s="36">
        <f t="shared" si="18"/>
        <v>0</v>
      </c>
      <c r="R90" s="36">
        <f t="shared" si="18"/>
        <v>0</v>
      </c>
      <c r="S90" s="36">
        <f t="shared" si="17"/>
        <v>0</v>
      </c>
      <c r="T90" s="36">
        <f t="shared" si="17"/>
        <v>0</v>
      </c>
      <c r="U90" s="36">
        <f>AI90/($G90*235)</f>
        <v>4.2553191489361703E-3</v>
      </c>
      <c r="V90" s="37"/>
      <c r="W90" s="38"/>
      <c r="X90" s="38"/>
      <c r="Y90" s="38"/>
      <c r="Z90" s="38">
        <v>1</v>
      </c>
      <c r="AA90" s="38"/>
      <c r="AB90" s="38"/>
      <c r="AC90" s="38"/>
      <c r="AD90" s="38"/>
      <c r="AE90" s="38"/>
      <c r="AF90" s="38"/>
      <c r="AG90" s="38"/>
      <c r="AH90" s="38"/>
      <c r="AI90" s="38">
        <f t="shared" si="14"/>
        <v>1</v>
      </c>
      <c r="AJ90" s="36">
        <f t="shared" si="16"/>
        <v>1</v>
      </c>
    </row>
    <row r="91" spans="1:36" x14ac:dyDescent="0.25">
      <c r="A91" s="32" t="s">
        <v>151</v>
      </c>
      <c r="B91" s="33" t="s">
        <v>183</v>
      </c>
      <c r="C91" s="32" t="s">
        <v>184</v>
      </c>
      <c r="D91" s="32" t="s">
        <v>183</v>
      </c>
      <c r="E91" s="32" t="s">
        <v>173</v>
      </c>
      <c r="F91" s="33" t="s">
        <v>182</v>
      </c>
      <c r="G91" s="34">
        <v>1</v>
      </c>
      <c r="H91" s="35">
        <f t="shared" si="18"/>
        <v>5.15</v>
      </c>
      <c r="I91" s="36">
        <f t="shared" si="18"/>
        <v>4.9729729729729728</v>
      </c>
      <c r="J91" s="36">
        <f t="shared" si="18"/>
        <v>4</v>
      </c>
      <c r="K91" s="36">
        <f t="shared" si="18"/>
        <v>4.4736842105263159</v>
      </c>
      <c r="L91" s="36">
        <f t="shared" si="18"/>
        <v>4.6363636363636367</v>
      </c>
      <c r="M91" s="36">
        <f t="shared" si="18"/>
        <v>3.0454545454545454</v>
      </c>
      <c r="N91" s="36">
        <f t="shared" si="18"/>
        <v>4.55</v>
      </c>
      <c r="O91" s="36">
        <f t="shared" si="18"/>
        <v>4.4782608695652177</v>
      </c>
      <c r="P91" s="36">
        <f t="shared" si="18"/>
        <v>3.9047619047619047</v>
      </c>
      <c r="Q91" s="36">
        <f t="shared" si="18"/>
        <v>5.333333333333333</v>
      </c>
      <c r="R91" s="36">
        <f t="shared" si="18"/>
        <v>3.5714285714285716</v>
      </c>
      <c r="S91" s="36">
        <f t="shared" si="17"/>
        <v>5</v>
      </c>
      <c r="T91" s="36">
        <f t="shared" si="17"/>
        <v>3.2</v>
      </c>
      <c r="U91" s="36">
        <f>AI91/($G91*235)</f>
        <v>4.9914893617021274</v>
      </c>
      <c r="V91" s="37">
        <v>103</v>
      </c>
      <c r="W91" s="38">
        <v>92</v>
      </c>
      <c r="X91" s="38">
        <v>92</v>
      </c>
      <c r="Y91" s="38">
        <v>85</v>
      </c>
      <c r="Z91" s="38">
        <v>102</v>
      </c>
      <c r="AA91" s="38">
        <v>67</v>
      </c>
      <c r="AB91" s="38">
        <v>91</v>
      </c>
      <c r="AC91" s="38">
        <v>103</v>
      </c>
      <c r="AD91" s="38">
        <v>82</v>
      </c>
      <c r="AE91" s="38">
        <v>112</v>
      </c>
      <c r="AF91" s="38">
        <v>75</v>
      </c>
      <c r="AG91" s="38">
        <v>105</v>
      </c>
      <c r="AH91" s="38">
        <v>64</v>
      </c>
      <c r="AI91" s="38">
        <f t="shared" si="14"/>
        <v>1173</v>
      </c>
      <c r="AJ91" s="36">
        <f t="shared" si="16"/>
        <v>90.230769230769226</v>
      </c>
    </row>
    <row r="92" spans="1:36" x14ac:dyDescent="0.25">
      <c r="A92" s="32" t="s">
        <v>152</v>
      </c>
      <c r="B92" s="33" t="s">
        <v>179</v>
      </c>
      <c r="C92" s="32" t="s">
        <v>180</v>
      </c>
      <c r="D92" s="32" t="s">
        <v>180</v>
      </c>
      <c r="E92" s="32" t="s">
        <v>177</v>
      </c>
      <c r="F92" s="33" t="s">
        <v>178</v>
      </c>
      <c r="G92" s="34">
        <v>0.4</v>
      </c>
      <c r="H92" s="35">
        <f t="shared" si="18"/>
        <v>10.5</v>
      </c>
      <c r="I92" s="36">
        <f t="shared" si="18"/>
        <v>7.9729729729729728</v>
      </c>
      <c r="J92" s="36">
        <f t="shared" si="18"/>
        <v>10.543478260869565</v>
      </c>
      <c r="K92" s="36">
        <f t="shared" si="18"/>
        <v>10.921052631578947</v>
      </c>
      <c r="L92" s="36">
        <f t="shared" si="18"/>
        <v>7.9545454545454541</v>
      </c>
      <c r="M92" s="36">
        <f t="shared" si="18"/>
        <v>10.795454545454545</v>
      </c>
      <c r="N92" s="36">
        <f t="shared" si="18"/>
        <v>8.125</v>
      </c>
      <c r="O92" s="36">
        <f t="shared" si="18"/>
        <v>10.326086956521738</v>
      </c>
      <c r="P92" s="36">
        <f t="shared" si="18"/>
        <v>7.3809523809523805</v>
      </c>
      <c r="Q92" s="36">
        <f t="shared" si="18"/>
        <v>8.6904761904761898</v>
      </c>
      <c r="R92" s="36">
        <f t="shared" si="18"/>
        <v>9.5238095238095237</v>
      </c>
      <c r="S92" s="36">
        <f t="shared" si="17"/>
        <v>8.2142857142857135</v>
      </c>
      <c r="T92" s="36">
        <f t="shared" si="17"/>
        <v>5.375</v>
      </c>
      <c r="U92" s="36">
        <f>AI92/($G92*235)</f>
        <v>10.372340425531915</v>
      </c>
      <c r="V92" s="37">
        <v>84</v>
      </c>
      <c r="W92" s="38">
        <v>59</v>
      </c>
      <c r="X92" s="38">
        <v>97</v>
      </c>
      <c r="Y92" s="38">
        <v>83</v>
      </c>
      <c r="Z92" s="38">
        <v>70</v>
      </c>
      <c r="AA92" s="38">
        <v>95</v>
      </c>
      <c r="AB92" s="38">
        <v>65</v>
      </c>
      <c r="AC92" s="38">
        <v>95</v>
      </c>
      <c r="AD92" s="38">
        <v>62</v>
      </c>
      <c r="AE92" s="38">
        <v>73</v>
      </c>
      <c r="AF92" s="38">
        <v>80</v>
      </c>
      <c r="AG92" s="38">
        <v>69</v>
      </c>
      <c r="AH92" s="38">
        <v>43</v>
      </c>
      <c r="AI92" s="38">
        <f t="shared" si="14"/>
        <v>975</v>
      </c>
      <c r="AJ92" s="36">
        <f t="shared" si="16"/>
        <v>75</v>
      </c>
    </row>
    <row r="93" spans="1:36" x14ac:dyDescent="0.25">
      <c r="A93" s="32" t="s">
        <v>153</v>
      </c>
      <c r="B93" s="33" t="s">
        <v>174</v>
      </c>
      <c r="C93" s="32" t="s">
        <v>180</v>
      </c>
      <c r="D93" s="32" t="s">
        <v>180</v>
      </c>
      <c r="E93" s="32" t="s">
        <v>177</v>
      </c>
      <c r="F93" s="33" t="s">
        <v>178</v>
      </c>
      <c r="G93" s="34">
        <v>1</v>
      </c>
      <c r="H93" s="35">
        <f t="shared" si="18"/>
        <v>23.35</v>
      </c>
      <c r="I93" s="36">
        <f t="shared" si="18"/>
        <v>22.972972972972972</v>
      </c>
      <c r="J93" s="36">
        <f t="shared" si="18"/>
        <v>19.739130434782609</v>
      </c>
      <c r="K93" s="36">
        <f t="shared" si="18"/>
        <v>20.473684210526315</v>
      </c>
      <c r="L93" s="36">
        <f t="shared" si="18"/>
        <v>18.09090909090909</v>
      </c>
      <c r="M93" s="36">
        <f t="shared" si="18"/>
        <v>20.545454545454547</v>
      </c>
      <c r="N93" s="36">
        <f t="shared" si="18"/>
        <v>20.25</v>
      </c>
      <c r="O93" s="36">
        <f t="shared" si="18"/>
        <v>21.347826086956523</v>
      </c>
      <c r="P93" s="36">
        <f t="shared" si="18"/>
        <v>14.047619047619047</v>
      </c>
      <c r="Q93" s="36">
        <f t="shared" si="18"/>
        <v>19.142857142857142</v>
      </c>
      <c r="R93" s="36">
        <f t="shared" si="18"/>
        <v>18.761904761904763</v>
      </c>
      <c r="S93" s="36">
        <f t="shared" si="17"/>
        <v>18.095238095238095</v>
      </c>
      <c r="T93" s="36">
        <f t="shared" si="17"/>
        <v>11.35</v>
      </c>
      <c r="U93" s="36">
        <f>AVERAGE(H93:S93)</f>
        <v>19.73479969910176</v>
      </c>
      <c r="V93" s="37">
        <v>467</v>
      </c>
      <c r="W93" s="38">
        <v>425</v>
      </c>
      <c r="X93" s="38">
        <v>454</v>
      </c>
      <c r="Y93" s="38">
        <v>389</v>
      </c>
      <c r="Z93" s="38">
        <v>398</v>
      </c>
      <c r="AA93" s="38">
        <v>452</v>
      </c>
      <c r="AB93" s="38">
        <v>405</v>
      </c>
      <c r="AC93" s="38">
        <v>491</v>
      </c>
      <c r="AD93" s="38">
        <v>295</v>
      </c>
      <c r="AE93" s="38">
        <v>402</v>
      </c>
      <c r="AF93" s="38">
        <v>394</v>
      </c>
      <c r="AG93" s="38">
        <v>380</v>
      </c>
      <c r="AH93" s="38">
        <v>227</v>
      </c>
      <c r="AI93" s="38">
        <f t="shared" si="14"/>
        <v>5179</v>
      </c>
      <c r="AJ93" s="36">
        <f t="shared" si="16"/>
        <v>398.38461538461536</v>
      </c>
    </row>
    <row r="94" spans="1:36" x14ac:dyDescent="0.25">
      <c r="A94" s="32" t="s">
        <v>154</v>
      </c>
      <c r="B94" s="33" t="s">
        <v>179</v>
      </c>
      <c r="C94" s="32" t="s">
        <v>175</v>
      </c>
      <c r="D94" s="32" t="s">
        <v>217</v>
      </c>
      <c r="E94" s="32" t="s">
        <v>177</v>
      </c>
      <c r="F94" s="33" t="s">
        <v>178</v>
      </c>
      <c r="G94" s="34">
        <v>1</v>
      </c>
      <c r="H94" s="35">
        <f t="shared" si="18"/>
        <v>8.25</v>
      </c>
      <c r="I94" s="36">
        <f t="shared" si="18"/>
        <v>8.5405405405405403</v>
      </c>
      <c r="J94" s="36">
        <f t="shared" si="18"/>
        <v>8.695652173913043</v>
      </c>
      <c r="K94" s="36">
        <f t="shared" si="18"/>
        <v>9.0526315789473681</v>
      </c>
      <c r="L94" s="36">
        <f t="shared" si="18"/>
        <v>6.9545454545454541</v>
      </c>
      <c r="M94" s="36">
        <f t="shared" si="18"/>
        <v>7.1363636363636367</v>
      </c>
      <c r="N94" s="36">
        <f t="shared" si="18"/>
        <v>7.8</v>
      </c>
      <c r="O94" s="36">
        <f t="shared" si="18"/>
        <v>11.086956521739131</v>
      </c>
      <c r="P94" s="36">
        <f t="shared" si="18"/>
        <v>10</v>
      </c>
      <c r="Q94" s="36">
        <f t="shared" si="18"/>
        <v>9.1904761904761898</v>
      </c>
      <c r="R94" s="36">
        <f t="shared" si="18"/>
        <v>9.1428571428571423</v>
      </c>
      <c r="S94" s="36">
        <f t="shared" si="17"/>
        <v>7.5714285714285712</v>
      </c>
      <c r="T94" s="36">
        <f t="shared" si="17"/>
        <v>4</v>
      </c>
      <c r="U94" s="36">
        <f>AI94/($G94*235)</f>
        <v>9.5744680851063837</v>
      </c>
      <c r="V94" s="37">
        <v>165</v>
      </c>
      <c r="W94" s="38">
        <v>158</v>
      </c>
      <c r="X94" s="38">
        <v>200</v>
      </c>
      <c r="Y94" s="38">
        <v>172</v>
      </c>
      <c r="Z94" s="38">
        <v>153</v>
      </c>
      <c r="AA94" s="38">
        <v>157</v>
      </c>
      <c r="AB94" s="38">
        <v>156</v>
      </c>
      <c r="AC94" s="38">
        <v>255</v>
      </c>
      <c r="AD94" s="38">
        <v>210</v>
      </c>
      <c r="AE94" s="38">
        <v>193</v>
      </c>
      <c r="AF94" s="38">
        <v>192</v>
      </c>
      <c r="AG94" s="38">
        <v>159</v>
      </c>
      <c r="AH94" s="38">
        <v>80</v>
      </c>
      <c r="AI94" s="38">
        <f t="shared" si="14"/>
        <v>2250</v>
      </c>
      <c r="AJ94" s="36">
        <f t="shared" si="16"/>
        <v>173.07692307692307</v>
      </c>
    </row>
    <row r="95" spans="1:36" x14ac:dyDescent="0.25">
      <c r="A95" s="32" t="s">
        <v>155</v>
      </c>
      <c r="B95" s="33" t="s">
        <v>198</v>
      </c>
      <c r="C95" s="32" t="s">
        <v>175</v>
      </c>
      <c r="D95" s="32" t="s">
        <v>176</v>
      </c>
      <c r="E95" s="32" t="s">
        <v>177</v>
      </c>
      <c r="F95" s="33" t="s">
        <v>197</v>
      </c>
      <c r="G95" s="34">
        <v>1</v>
      </c>
      <c r="H95" s="35">
        <f t="shared" si="18"/>
        <v>4.0999999999999996</v>
      </c>
      <c r="I95" s="36">
        <f t="shared" si="18"/>
        <v>9.2972972972972965</v>
      </c>
      <c r="J95" s="36">
        <f t="shared" si="18"/>
        <v>10.391304347826088</v>
      </c>
      <c r="K95" s="36">
        <f t="shared" si="18"/>
        <v>10.210526315789474</v>
      </c>
      <c r="L95" s="36">
        <f t="shared" si="18"/>
        <v>11.590909090909092</v>
      </c>
      <c r="M95" s="36">
        <f t="shared" si="18"/>
        <v>5.2272727272727275</v>
      </c>
      <c r="N95" s="36">
        <f t="shared" si="18"/>
        <v>12.2</v>
      </c>
      <c r="O95" s="36">
        <f t="shared" si="18"/>
        <v>8.1739130434782616</v>
      </c>
      <c r="P95" s="36">
        <f t="shared" si="18"/>
        <v>1.7619047619047619</v>
      </c>
      <c r="Q95" s="36">
        <f t="shared" si="18"/>
        <v>7.333333333333333</v>
      </c>
      <c r="R95" s="36">
        <f t="shared" si="18"/>
        <v>12.380952380952381</v>
      </c>
      <c r="S95" s="36">
        <f t="shared" si="17"/>
        <v>10.19047619047619</v>
      </c>
      <c r="T95" s="36">
        <f t="shared" si="17"/>
        <v>7.55</v>
      </c>
      <c r="U95" s="36">
        <f t="shared" ref="U95:U97" si="21">AVERAGE(H95:S95)</f>
        <v>8.5714907907699658</v>
      </c>
      <c r="V95" s="37">
        <v>82</v>
      </c>
      <c r="W95" s="38">
        <v>172</v>
      </c>
      <c r="X95" s="38">
        <v>239</v>
      </c>
      <c r="Y95" s="38">
        <v>194</v>
      </c>
      <c r="Z95" s="38">
        <v>255</v>
      </c>
      <c r="AA95" s="38">
        <v>115</v>
      </c>
      <c r="AB95" s="38">
        <v>244</v>
      </c>
      <c r="AC95" s="38">
        <v>188</v>
      </c>
      <c r="AD95" s="38">
        <v>37</v>
      </c>
      <c r="AE95" s="38">
        <v>154</v>
      </c>
      <c r="AF95" s="38">
        <v>260</v>
      </c>
      <c r="AG95" s="38">
        <v>214</v>
      </c>
      <c r="AH95" s="38">
        <v>151</v>
      </c>
      <c r="AI95" s="38">
        <f t="shared" si="14"/>
        <v>2305</v>
      </c>
      <c r="AJ95" s="36">
        <f t="shared" si="16"/>
        <v>177.30769230769232</v>
      </c>
    </row>
    <row r="96" spans="1:36" x14ac:dyDescent="0.25">
      <c r="A96" s="32" t="s">
        <v>156</v>
      </c>
      <c r="B96" s="33" t="s">
        <v>174</v>
      </c>
      <c r="C96" s="32" t="s">
        <v>180</v>
      </c>
      <c r="D96" s="32" t="s">
        <v>180</v>
      </c>
      <c r="E96" s="32" t="s">
        <v>177</v>
      </c>
      <c r="F96" s="33" t="s">
        <v>187</v>
      </c>
      <c r="G96" s="34">
        <v>1</v>
      </c>
      <c r="H96" s="35">
        <f t="shared" si="18"/>
        <v>14.95</v>
      </c>
      <c r="I96" s="36">
        <f t="shared" si="18"/>
        <v>12.918918918918919</v>
      </c>
      <c r="J96" s="36">
        <f t="shared" si="18"/>
        <v>11.260869565217391</v>
      </c>
      <c r="K96" s="36">
        <f t="shared" si="18"/>
        <v>12.263157894736842</v>
      </c>
      <c r="L96" s="36">
        <f t="shared" si="18"/>
        <v>13.954545454545455</v>
      </c>
      <c r="M96" s="36">
        <f t="shared" si="18"/>
        <v>13.863636363636363</v>
      </c>
      <c r="N96" s="36">
        <f t="shared" si="18"/>
        <v>13</v>
      </c>
      <c r="O96" s="36">
        <f t="shared" si="18"/>
        <v>12.869565217391305</v>
      </c>
      <c r="P96" s="36">
        <f t="shared" si="18"/>
        <v>13.238095238095237</v>
      </c>
      <c r="Q96" s="36">
        <f t="shared" si="18"/>
        <v>11.19047619047619</v>
      </c>
      <c r="R96" s="36">
        <f t="shared" si="18"/>
        <v>13</v>
      </c>
      <c r="S96" s="36">
        <f t="shared" si="17"/>
        <v>11.904761904761905</v>
      </c>
      <c r="T96" s="36">
        <f t="shared" si="17"/>
        <v>5.4</v>
      </c>
      <c r="U96" s="36">
        <f t="shared" si="21"/>
        <v>12.867835562314967</v>
      </c>
      <c r="V96" s="37">
        <v>299</v>
      </c>
      <c r="W96" s="38">
        <v>239</v>
      </c>
      <c r="X96" s="38">
        <v>259</v>
      </c>
      <c r="Y96" s="38">
        <v>233</v>
      </c>
      <c r="Z96" s="38">
        <v>307</v>
      </c>
      <c r="AA96" s="38">
        <v>305</v>
      </c>
      <c r="AB96" s="38">
        <v>260</v>
      </c>
      <c r="AC96" s="38">
        <v>296</v>
      </c>
      <c r="AD96" s="38">
        <v>278</v>
      </c>
      <c r="AE96" s="38">
        <v>235</v>
      </c>
      <c r="AF96" s="38">
        <v>273</v>
      </c>
      <c r="AG96" s="38">
        <v>250</v>
      </c>
      <c r="AH96" s="38">
        <v>108</v>
      </c>
      <c r="AI96" s="38">
        <f t="shared" si="14"/>
        <v>3342</v>
      </c>
      <c r="AJ96" s="36">
        <f t="shared" si="16"/>
        <v>257.07692307692309</v>
      </c>
    </row>
    <row r="97" spans="1:36" x14ac:dyDescent="0.25">
      <c r="A97" s="32" t="s">
        <v>157</v>
      </c>
      <c r="B97" s="33" t="s">
        <v>174</v>
      </c>
      <c r="C97" s="32" t="s">
        <v>175</v>
      </c>
      <c r="D97" s="32" t="s">
        <v>176</v>
      </c>
      <c r="E97" s="32" t="s">
        <v>186</v>
      </c>
      <c r="F97" s="33" t="s">
        <v>182</v>
      </c>
      <c r="G97" s="34">
        <v>0.2</v>
      </c>
      <c r="H97" s="35">
        <f t="shared" si="18"/>
        <v>39.25</v>
      </c>
      <c r="I97" s="36">
        <f t="shared" si="18"/>
        <v>41.891891891891888</v>
      </c>
      <c r="J97" s="36">
        <f t="shared" si="18"/>
        <v>23.695652173913039</v>
      </c>
      <c r="K97" s="36">
        <f t="shared" si="18"/>
        <v>29.736842105263158</v>
      </c>
      <c r="L97" s="36">
        <f t="shared" si="18"/>
        <v>10.227272727272727</v>
      </c>
      <c r="M97" s="36">
        <f t="shared" si="18"/>
        <v>3.4090909090909087</v>
      </c>
      <c r="N97" s="36">
        <f t="shared" si="18"/>
        <v>12.5</v>
      </c>
      <c r="O97" s="36">
        <f t="shared" si="18"/>
        <v>8.0434782608695645</v>
      </c>
      <c r="P97" s="36">
        <f t="shared" si="18"/>
        <v>25.952380952380953</v>
      </c>
      <c r="Q97" s="36">
        <f t="shared" si="18"/>
        <v>24.523809523809522</v>
      </c>
      <c r="R97" s="36">
        <f t="shared" si="18"/>
        <v>21.904761904761905</v>
      </c>
      <c r="S97" s="36">
        <f t="shared" si="17"/>
        <v>7.6190476190476186</v>
      </c>
      <c r="T97" s="36">
        <f t="shared" si="17"/>
        <v>6.25</v>
      </c>
      <c r="U97" s="36">
        <f t="shared" si="21"/>
        <v>20.729519005691774</v>
      </c>
      <c r="V97" s="37">
        <v>157</v>
      </c>
      <c r="W97" s="38">
        <v>155</v>
      </c>
      <c r="X97" s="38">
        <v>109</v>
      </c>
      <c r="Y97" s="38">
        <v>113</v>
      </c>
      <c r="Z97" s="38">
        <v>45</v>
      </c>
      <c r="AA97" s="38">
        <v>15</v>
      </c>
      <c r="AB97" s="38">
        <v>50</v>
      </c>
      <c r="AC97" s="38">
        <v>37</v>
      </c>
      <c r="AD97" s="38">
        <v>109</v>
      </c>
      <c r="AE97" s="38">
        <v>103</v>
      </c>
      <c r="AF97" s="38">
        <v>92</v>
      </c>
      <c r="AG97" s="38">
        <v>32</v>
      </c>
      <c r="AH97" s="38">
        <v>25</v>
      </c>
      <c r="AI97" s="38">
        <f t="shared" si="14"/>
        <v>1042</v>
      </c>
      <c r="AJ97" s="36">
        <f t="shared" si="16"/>
        <v>80.15384615384616</v>
      </c>
    </row>
    <row r="98" spans="1:36" x14ac:dyDescent="0.25">
      <c r="A98" s="32" t="s">
        <v>158</v>
      </c>
      <c r="B98" s="33" t="s">
        <v>183</v>
      </c>
      <c r="C98" s="32" t="s">
        <v>190</v>
      </c>
      <c r="D98" s="32" t="s">
        <v>183</v>
      </c>
      <c r="E98" s="32" t="s">
        <v>173</v>
      </c>
      <c r="F98" s="33" t="s">
        <v>218</v>
      </c>
      <c r="G98" s="34">
        <v>1</v>
      </c>
      <c r="H98" s="35">
        <f t="shared" si="18"/>
        <v>3.2</v>
      </c>
      <c r="I98" s="36">
        <f t="shared" si="18"/>
        <v>4.8648648648648649</v>
      </c>
      <c r="J98" s="36">
        <f t="shared" si="18"/>
        <v>2.8695652173913042</v>
      </c>
      <c r="K98" s="36">
        <f t="shared" si="18"/>
        <v>2.6842105263157894</v>
      </c>
      <c r="L98" s="36">
        <f t="shared" si="18"/>
        <v>3.2727272727272729</v>
      </c>
      <c r="M98" s="36">
        <f t="shared" si="18"/>
        <v>3.0909090909090908</v>
      </c>
      <c r="N98" s="36">
        <f t="shared" si="18"/>
        <v>0.95</v>
      </c>
      <c r="O98" s="36">
        <f t="shared" si="18"/>
        <v>0.73913043478260865</v>
      </c>
      <c r="P98" s="36">
        <f t="shared" si="18"/>
        <v>3.2857142857142856</v>
      </c>
      <c r="Q98" s="36">
        <f t="shared" si="18"/>
        <v>3.6666666666666665</v>
      </c>
      <c r="R98" s="36">
        <f t="shared" si="18"/>
        <v>3.8571428571428572</v>
      </c>
      <c r="S98" s="36">
        <f t="shared" si="17"/>
        <v>2.2380952380952381</v>
      </c>
      <c r="T98" s="36">
        <f t="shared" si="17"/>
        <v>1.9</v>
      </c>
      <c r="U98" s="36">
        <f>AI98/($G98*235)</f>
        <v>3.2297872340425533</v>
      </c>
      <c r="V98" s="37">
        <v>64</v>
      </c>
      <c r="W98" s="38">
        <v>90</v>
      </c>
      <c r="X98" s="38">
        <v>66</v>
      </c>
      <c r="Y98" s="38">
        <v>51</v>
      </c>
      <c r="Z98" s="38">
        <v>72</v>
      </c>
      <c r="AA98" s="38">
        <v>68</v>
      </c>
      <c r="AB98" s="38">
        <v>19</v>
      </c>
      <c r="AC98" s="38">
        <v>17</v>
      </c>
      <c r="AD98" s="38">
        <v>69</v>
      </c>
      <c r="AE98" s="38">
        <v>77</v>
      </c>
      <c r="AF98" s="38">
        <v>81</v>
      </c>
      <c r="AG98" s="38">
        <v>47</v>
      </c>
      <c r="AH98" s="38">
        <v>38</v>
      </c>
      <c r="AI98" s="38">
        <f t="shared" si="14"/>
        <v>759</v>
      </c>
      <c r="AJ98" s="36">
        <f t="shared" si="16"/>
        <v>58.384615384615387</v>
      </c>
    </row>
    <row r="99" spans="1:36" x14ac:dyDescent="0.25">
      <c r="A99" s="32" t="s">
        <v>159</v>
      </c>
      <c r="B99" s="33" t="s">
        <v>183</v>
      </c>
      <c r="C99" s="32" t="s">
        <v>184</v>
      </c>
      <c r="D99" s="32" t="s">
        <v>183</v>
      </c>
      <c r="E99" s="32" t="s">
        <v>173</v>
      </c>
      <c r="F99" s="33" t="s">
        <v>178</v>
      </c>
      <c r="G99" s="34">
        <v>1</v>
      </c>
      <c r="H99" s="35">
        <f t="shared" si="18"/>
        <v>6.75</v>
      </c>
      <c r="I99" s="36">
        <f t="shared" si="18"/>
        <v>7.1351351351351351</v>
      </c>
      <c r="J99" s="36">
        <f t="shared" si="18"/>
        <v>5.5652173913043477</v>
      </c>
      <c r="K99" s="36">
        <f t="shared" si="18"/>
        <v>7</v>
      </c>
      <c r="L99" s="36">
        <f t="shared" si="18"/>
        <v>6.1363636363636367</v>
      </c>
      <c r="M99" s="36">
        <f t="shared" si="18"/>
        <v>5.9545454545454541</v>
      </c>
      <c r="N99" s="36">
        <f t="shared" si="18"/>
        <v>6.15</v>
      </c>
      <c r="O99" s="36">
        <f t="shared" si="18"/>
        <v>4.4347826086956523</v>
      </c>
      <c r="P99" s="36">
        <f t="shared" si="18"/>
        <v>6.0952380952380949</v>
      </c>
      <c r="Q99" s="36">
        <f t="shared" si="18"/>
        <v>7</v>
      </c>
      <c r="R99" s="36">
        <f t="shared" si="18"/>
        <v>5.4761904761904763</v>
      </c>
      <c r="S99" s="36">
        <f t="shared" si="17"/>
        <v>4.9047619047619051</v>
      </c>
      <c r="T99" s="36">
        <f t="shared" si="17"/>
        <v>3.95</v>
      </c>
      <c r="U99" s="36">
        <f>AI99/($G99*235)</f>
        <v>6.7702127659574467</v>
      </c>
      <c r="V99" s="37">
        <v>135</v>
      </c>
      <c r="W99" s="38">
        <v>132</v>
      </c>
      <c r="X99" s="38">
        <v>128</v>
      </c>
      <c r="Y99" s="38">
        <v>133</v>
      </c>
      <c r="Z99" s="38">
        <v>135</v>
      </c>
      <c r="AA99" s="38">
        <v>131</v>
      </c>
      <c r="AB99" s="38">
        <v>123</v>
      </c>
      <c r="AC99" s="38">
        <v>102</v>
      </c>
      <c r="AD99" s="38">
        <v>128</v>
      </c>
      <c r="AE99" s="38">
        <v>147</v>
      </c>
      <c r="AF99" s="38">
        <v>115</v>
      </c>
      <c r="AG99" s="38">
        <v>103</v>
      </c>
      <c r="AH99" s="38">
        <v>79</v>
      </c>
      <c r="AI99" s="38">
        <f t="shared" si="14"/>
        <v>1591</v>
      </c>
      <c r="AJ99" s="36">
        <f t="shared" si="16"/>
        <v>122.38461538461539</v>
      </c>
    </row>
    <row r="100" spans="1:36" x14ac:dyDescent="0.25">
      <c r="A100" s="32" t="s">
        <v>160</v>
      </c>
      <c r="B100" s="33" t="s">
        <v>174</v>
      </c>
      <c r="C100" s="32" t="s">
        <v>180</v>
      </c>
      <c r="D100" s="32" t="s">
        <v>180</v>
      </c>
      <c r="E100" s="32" t="s">
        <v>177</v>
      </c>
      <c r="F100" s="33" t="s">
        <v>178</v>
      </c>
      <c r="G100" s="34">
        <v>1</v>
      </c>
      <c r="H100" s="35">
        <f t="shared" si="18"/>
        <v>17.8</v>
      </c>
      <c r="I100" s="36">
        <f t="shared" si="18"/>
        <v>19.621621621621621</v>
      </c>
      <c r="J100" s="36">
        <f t="shared" ref="J100:R110" si="22">X100/($G100*J$1)</f>
        <v>17.086956521739129</v>
      </c>
      <c r="K100" s="36">
        <f t="shared" si="22"/>
        <v>15.157894736842104</v>
      </c>
      <c r="L100" s="36">
        <f t="shared" si="22"/>
        <v>16.545454545454547</v>
      </c>
      <c r="M100" s="36">
        <f t="shared" si="22"/>
        <v>17.40909090909091</v>
      </c>
      <c r="N100" s="36">
        <f t="shared" si="22"/>
        <v>14.85</v>
      </c>
      <c r="O100" s="36">
        <f t="shared" si="22"/>
        <v>18.260869565217391</v>
      </c>
      <c r="P100" s="36">
        <f t="shared" si="22"/>
        <v>15.904761904761905</v>
      </c>
      <c r="Q100" s="36">
        <f t="shared" si="22"/>
        <v>12.857142857142858</v>
      </c>
      <c r="R100" s="36">
        <f t="shared" si="22"/>
        <v>12.142857142857142</v>
      </c>
      <c r="S100" s="36">
        <f t="shared" si="17"/>
        <v>12.238095238095237</v>
      </c>
      <c r="T100" s="36">
        <f t="shared" si="17"/>
        <v>10.8</v>
      </c>
      <c r="U100" s="36">
        <f t="shared" ref="U100:U101" si="23">AVERAGE(H100:S100)</f>
        <v>15.822895420235236</v>
      </c>
      <c r="V100" s="37">
        <v>356</v>
      </c>
      <c r="W100" s="38">
        <v>363</v>
      </c>
      <c r="X100" s="38">
        <v>393</v>
      </c>
      <c r="Y100" s="38">
        <v>288</v>
      </c>
      <c r="Z100" s="38">
        <v>364</v>
      </c>
      <c r="AA100" s="38">
        <v>383</v>
      </c>
      <c r="AB100" s="38">
        <v>297</v>
      </c>
      <c r="AC100" s="38">
        <v>420</v>
      </c>
      <c r="AD100" s="38">
        <v>334</v>
      </c>
      <c r="AE100" s="38">
        <v>270</v>
      </c>
      <c r="AF100" s="38">
        <v>255</v>
      </c>
      <c r="AG100" s="38">
        <v>257</v>
      </c>
      <c r="AH100" s="38">
        <v>216</v>
      </c>
      <c r="AI100" s="38">
        <f t="shared" si="14"/>
        <v>4196</v>
      </c>
      <c r="AJ100" s="36">
        <f t="shared" si="16"/>
        <v>322.76923076923077</v>
      </c>
    </row>
    <row r="101" spans="1:36" x14ac:dyDescent="0.25">
      <c r="A101" s="32" t="s">
        <v>161</v>
      </c>
      <c r="B101" s="33" t="s">
        <v>174</v>
      </c>
      <c r="C101" s="32" t="s">
        <v>175</v>
      </c>
      <c r="D101" s="32" t="s">
        <v>176</v>
      </c>
      <c r="E101" s="32" t="s">
        <v>177</v>
      </c>
      <c r="F101" s="33" t="s">
        <v>204</v>
      </c>
      <c r="G101" s="34">
        <v>0.4</v>
      </c>
      <c r="H101" s="35">
        <f t="shared" ref="H101:I110" si="24">V101/($G101*H$1)</f>
        <v>0</v>
      </c>
      <c r="I101" s="36">
        <f t="shared" si="24"/>
        <v>0.27027027027027023</v>
      </c>
      <c r="J101" s="36">
        <f t="shared" si="22"/>
        <v>0.10869565217391303</v>
      </c>
      <c r="K101" s="36">
        <f t="shared" si="22"/>
        <v>0</v>
      </c>
      <c r="L101" s="36">
        <f t="shared" si="22"/>
        <v>0.11363636363636363</v>
      </c>
      <c r="M101" s="36">
        <f t="shared" si="22"/>
        <v>0.45454545454545453</v>
      </c>
      <c r="N101" s="36">
        <f t="shared" si="22"/>
        <v>6.25</v>
      </c>
      <c r="O101" s="36">
        <f t="shared" si="22"/>
        <v>6.5217391304347823</v>
      </c>
      <c r="P101" s="36">
        <f t="shared" si="22"/>
        <v>11.785714285714285</v>
      </c>
      <c r="Q101" s="36">
        <f t="shared" si="22"/>
        <v>8.8095238095238084</v>
      </c>
      <c r="R101" s="36">
        <f t="shared" si="22"/>
        <v>5.9523809523809526</v>
      </c>
      <c r="S101" s="36">
        <f t="shared" si="17"/>
        <v>9.5238095238095237</v>
      </c>
      <c r="T101" s="36">
        <f t="shared" si="17"/>
        <v>5.5</v>
      </c>
      <c r="U101" s="36">
        <f t="shared" si="23"/>
        <v>4.149192953540779</v>
      </c>
      <c r="V101" s="37"/>
      <c r="W101" s="38">
        <v>2</v>
      </c>
      <c r="X101" s="38">
        <v>1</v>
      </c>
      <c r="Y101" s="38"/>
      <c r="Z101" s="38">
        <v>1</v>
      </c>
      <c r="AA101" s="38">
        <v>4</v>
      </c>
      <c r="AB101" s="38">
        <v>50</v>
      </c>
      <c r="AC101" s="38">
        <v>60</v>
      </c>
      <c r="AD101" s="38">
        <v>99</v>
      </c>
      <c r="AE101" s="38">
        <v>74</v>
      </c>
      <c r="AF101" s="38">
        <v>50</v>
      </c>
      <c r="AG101" s="38">
        <v>80</v>
      </c>
      <c r="AH101" s="38">
        <v>44</v>
      </c>
      <c r="AI101" s="38">
        <f t="shared" si="14"/>
        <v>465</v>
      </c>
      <c r="AJ101" s="36">
        <f t="shared" si="16"/>
        <v>42.272727272727273</v>
      </c>
    </row>
    <row r="102" spans="1:36" x14ac:dyDescent="0.25">
      <c r="A102" s="32" t="s">
        <v>162</v>
      </c>
      <c r="B102" s="33" t="s">
        <v>183</v>
      </c>
      <c r="C102" s="32" t="s">
        <v>190</v>
      </c>
      <c r="D102" s="32" t="s">
        <v>183</v>
      </c>
      <c r="E102" s="32" t="s">
        <v>173</v>
      </c>
      <c r="F102" s="33" t="s">
        <v>219</v>
      </c>
      <c r="G102" s="34">
        <v>1</v>
      </c>
      <c r="H102" s="35">
        <f t="shared" si="24"/>
        <v>2.7</v>
      </c>
      <c r="I102" s="36">
        <f t="shared" si="24"/>
        <v>2.4324324324324325</v>
      </c>
      <c r="J102" s="36">
        <f t="shared" si="22"/>
        <v>2.8260869565217392</v>
      </c>
      <c r="K102" s="36">
        <f t="shared" si="22"/>
        <v>1.7894736842105263</v>
      </c>
      <c r="L102" s="36">
        <f t="shared" si="22"/>
        <v>1.5909090909090908</v>
      </c>
      <c r="M102" s="36">
        <f t="shared" si="22"/>
        <v>1.5</v>
      </c>
      <c r="N102" s="36">
        <f t="shared" si="22"/>
        <v>0.45</v>
      </c>
      <c r="O102" s="36">
        <f t="shared" si="22"/>
        <v>0.30434782608695654</v>
      </c>
      <c r="P102" s="36">
        <f t="shared" si="22"/>
        <v>3.8571428571428572</v>
      </c>
      <c r="Q102" s="36">
        <f t="shared" si="22"/>
        <v>2.8571428571428572</v>
      </c>
      <c r="R102" s="36">
        <f t="shared" si="22"/>
        <v>3.1904761904761907</v>
      </c>
      <c r="S102" s="36">
        <f t="shared" si="17"/>
        <v>2.6190476190476191</v>
      </c>
      <c r="T102" s="36">
        <f t="shared" si="17"/>
        <v>2.0499999999999998</v>
      </c>
      <c r="U102" s="36">
        <f>AI102/($G102*235)</f>
        <v>2.4936170212765956</v>
      </c>
      <c r="V102" s="37">
        <v>54</v>
      </c>
      <c r="W102" s="38">
        <v>45</v>
      </c>
      <c r="X102" s="38">
        <v>65</v>
      </c>
      <c r="Y102" s="38">
        <v>34</v>
      </c>
      <c r="Z102" s="38">
        <v>35</v>
      </c>
      <c r="AA102" s="38">
        <v>33</v>
      </c>
      <c r="AB102" s="38">
        <v>9</v>
      </c>
      <c r="AC102" s="38">
        <v>7</v>
      </c>
      <c r="AD102" s="38">
        <v>81</v>
      </c>
      <c r="AE102" s="38">
        <v>60</v>
      </c>
      <c r="AF102" s="38">
        <v>67</v>
      </c>
      <c r="AG102" s="38">
        <v>55</v>
      </c>
      <c r="AH102" s="38">
        <v>41</v>
      </c>
      <c r="AI102" s="38">
        <f t="shared" si="14"/>
        <v>586</v>
      </c>
      <c r="AJ102" s="36">
        <f t="shared" si="16"/>
        <v>45.07692307692308</v>
      </c>
    </row>
    <row r="103" spans="1:36" x14ac:dyDescent="0.25">
      <c r="A103" s="32" t="s">
        <v>163</v>
      </c>
      <c r="B103" s="33" t="s">
        <v>174</v>
      </c>
      <c r="C103" s="32" t="s">
        <v>175</v>
      </c>
      <c r="D103" s="32" t="s">
        <v>176</v>
      </c>
      <c r="E103" s="32" t="s">
        <v>177</v>
      </c>
      <c r="F103" s="33" t="s">
        <v>189</v>
      </c>
      <c r="G103" s="34">
        <v>0.8</v>
      </c>
      <c r="H103" s="35">
        <f t="shared" si="24"/>
        <v>10.4375</v>
      </c>
      <c r="I103" s="36">
        <f t="shared" si="24"/>
        <v>6.6891891891891886</v>
      </c>
      <c r="J103" s="36">
        <f t="shared" si="22"/>
        <v>7.9891304347826075</v>
      </c>
      <c r="K103" s="36">
        <f t="shared" si="22"/>
        <v>9.5394736842105257</v>
      </c>
      <c r="L103" s="36">
        <f t="shared" si="22"/>
        <v>8.8068181818181817</v>
      </c>
      <c r="M103" s="36">
        <f t="shared" si="22"/>
        <v>8.4090909090909083</v>
      </c>
      <c r="N103" s="36">
        <f t="shared" si="22"/>
        <v>10.4375</v>
      </c>
      <c r="O103" s="36">
        <f t="shared" si="22"/>
        <v>10.92391304347826</v>
      </c>
      <c r="P103" s="36">
        <f t="shared" si="22"/>
        <v>10.952380952380953</v>
      </c>
      <c r="Q103" s="36">
        <f t="shared" si="22"/>
        <v>8.9285714285714288</v>
      </c>
      <c r="R103" s="36">
        <f t="shared" si="22"/>
        <v>9.6428571428571423</v>
      </c>
      <c r="S103" s="36">
        <f t="shared" si="17"/>
        <v>8.9880952380952372</v>
      </c>
      <c r="T103" s="36">
        <f t="shared" si="17"/>
        <v>6.1875</v>
      </c>
      <c r="U103" s="36">
        <f>AVERAGE(H103:S103)</f>
        <v>9.3120433503728695</v>
      </c>
      <c r="V103" s="37">
        <v>167</v>
      </c>
      <c r="W103" s="38">
        <v>99</v>
      </c>
      <c r="X103" s="38">
        <v>147</v>
      </c>
      <c r="Y103" s="38">
        <v>145</v>
      </c>
      <c r="Z103" s="38">
        <v>155</v>
      </c>
      <c r="AA103" s="38">
        <v>148</v>
      </c>
      <c r="AB103" s="38">
        <v>167</v>
      </c>
      <c r="AC103" s="38">
        <v>201</v>
      </c>
      <c r="AD103" s="38">
        <v>184</v>
      </c>
      <c r="AE103" s="38">
        <v>150</v>
      </c>
      <c r="AF103" s="38">
        <v>162</v>
      </c>
      <c r="AG103" s="38">
        <v>151</v>
      </c>
      <c r="AH103" s="38">
        <v>99</v>
      </c>
      <c r="AI103" s="38">
        <f t="shared" si="14"/>
        <v>1975</v>
      </c>
      <c r="AJ103" s="36">
        <f t="shared" si="16"/>
        <v>151.92307692307693</v>
      </c>
    </row>
    <row r="104" spans="1:36" x14ac:dyDescent="0.25">
      <c r="A104" s="32" t="s">
        <v>164</v>
      </c>
      <c r="B104" s="33" t="s">
        <v>179</v>
      </c>
      <c r="C104" s="32" t="s">
        <v>220</v>
      </c>
      <c r="D104" s="32" t="s">
        <v>180</v>
      </c>
      <c r="E104" s="32" t="s">
        <v>177</v>
      </c>
      <c r="F104" s="33" t="s">
        <v>178</v>
      </c>
      <c r="G104" s="34">
        <v>0.45</v>
      </c>
      <c r="H104" s="35">
        <f t="shared" si="24"/>
        <v>11.222222222222221</v>
      </c>
      <c r="I104" s="36">
        <f t="shared" si="24"/>
        <v>13.813813813813812</v>
      </c>
      <c r="J104" s="36">
        <f t="shared" si="22"/>
        <v>12.270531400966185</v>
      </c>
      <c r="K104" s="36">
        <f t="shared" si="22"/>
        <v>13.216374269005847</v>
      </c>
      <c r="L104" s="36">
        <f t="shared" si="22"/>
        <v>9.2929292929292924</v>
      </c>
      <c r="M104" s="36">
        <f t="shared" si="22"/>
        <v>13.636363636363637</v>
      </c>
      <c r="N104" s="36">
        <f t="shared" si="22"/>
        <v>14.777777777777779</v>
      </c>
      <c r="O104" s="36">
        <f t="shared" si="22"/>
        <v>12.85024154589372</v>
      </c>
      <c r="P104" s="36">
        <f t="shared" si="22"/>
        <v>14.391534391534391</v>
      </c>
      <c r="Q104" s="36">
        <f t="shared" si="22"/>
        <v>12.698412698412698</v>
      </c>
      <c r="R104" s="36">
        <f t="shared" si="22"/>
        <v>13.015873015873014</v>
      </c>
      <c r="S104" s="36">
        <f t="shared" si="17"/>
        <v>13.333333333333332</v>
      </c>
      <c r="T104" s="36">
        <f t="shared" si="17"/>
        <v>10.222222222222221</v>
      </c>
      <c r="U104" s="36">
        <f>AI104/($G104*235)</f>
        <v>14.619385342789599</v>
      </c>
      <c r="V104" s="37">
        <v>101</v>
      </c>
      <c r="W104" s="38">
        <v>115</v>
      </c>
      <c r="X104" s="38">
        <v>127</v>
      </c>
      <c r="Y104" s="38">
        <v>113</v>
      </c>
      <c r="Z104" s="38">
        <v>92</v>
      </c>
      <c r="AA104" s="38">
        <v>135</v>
      </c>
      <c r="AB104" s="38">
        <v>133</v>
      </c>
      <c r="AC104" s="38">
        <v>133</v>
      </c>
      <c r="AD104" s="38">
        <v>136</v>
      </c>
      <c r="AE104" s="38">
        <v>120</v>
      </c>
      <c r="AF104" s="38">
        <v>123</v>
      </c>
      <c r="AG104" s="38">
        <v>126</v>
      </c>
      <c r="AH104" s="38">
        <v>92</v>
      </c>
      <c r="AI104" s="38">
        <f t="shared" si="14"/>
        <v>1546</v>
      </c>
      <c r="AJ104" s="36">
        <f t="shared" si="16"/>
        <v>118.92307692307692</v>
      </c>
    </row>
    <row r="105" spans="1:36" x14ac:dyDescent="0.25">
      <c r="A105" t="s">
        <v>165</v>
      </c>
      <c r="B105" s="33" t="s">
        <v>174</v>
      </c>
      <c r="C105" s="32" t="s">
        <v>180</v>
      </c>
      <c r="D105" s="32" t="s">
        <v>180</v>
      </c>
      <c r="E105" s="32" t="s">
        <v>177</v>
      </c>
      <c r="F105" s="33" t="s">
        <v>188</v>
      </c>
      <c r="G105" s="34">
        <v>1</v>
      </c>
      <c r="H105" s="35">
        <f t="shared" si="24"/>
        <v>14.45</v>
      </c>
      <c r="I105" s="36">
        <f t="shared" si="24"/>
        <v>15.837837837837839</v>
      </c>
      <c r="J105" s="36">
        <f t="shared" si="22"/>
        <v>15.130434782608695</v>
      </c>
      <c r="K105" s="36">
        <f t="shared" si="22"/>
        <v>16.526315789473685</v>
      </c>
      <c r="L105" s="36">
        <f t="shared" si="22"/>
        <v>9.8181818181818183</v>
      </c>
      <c r="M105" s="36">
        <f t="shared" si="22"/>
        <v>15.045454545454545</v>
      </c>
      <c r="N105" s="36">
        <f t="shared" si="22"/>
        <v>17.05</v>
      </c>
      <c r="O105" s="36">
        <f t="shared" si="22"/>
        <v>14.782608695652174</v>
      </c>
      <c r="P105" s="36">
        <f t="shared" si="22"/>
        <v>16.904761904761905</v>
      </c>
      <c r="Q105" s="36">
        <f t="shared" si="22"/>
        <v>17.761904761904763</v>
      </c>
      <c r="R105" s="36">
        <f t="shared" si="22"/>
        <v>17.047619047619047</v>
      </c>
      <c r="S105" s="36">
        <f t="shared" si="17"/>
        <v>14.047619047619047</v>
      </c>
      <c r="T105" s="36">
        <f t="shared" si="17"/>
        <v>7.9</v>
      </c>
      <c r="U105" s="36">
        <f t="shared" ref="U105:U106" si="25">AVERAGE(H105:S105)</f>
        <v>15.366894852592791</v>
      </c>
      <c r="V105" s="37">
        <v>289</v>
      </c>
      <c r="W105" s="38">
        <v>293</v>
      </c>
      <c r="X105" s="38">
        <v>348</v>
      </c>
      <c r="Y105" s="38">
        <v>314</v>
      </c>
      <c r="Z105" s="38">
        <v>216</v>
      </c>
      <c r="AA105" s="38">
        <v>331</v>
      </c>
      <c r="AB105" s="38">
        <v>341</v>
      </c>
      <c r="AC105" s="38">
        <v>340</v>
      </c>
      <c r="AD105" s="38">
        <v>355</v>
      </c>
      <c r="AE105" s="38">
        <v>373</v>
      </c>
      <c r="AF105" s="38">
        <v>358</v>
      </c>
      <c r="AG105" s="38">
        <v>295</v>
      </c>
      <c r="AH105" s="38">
        <v>158</v>
      </c>
      <c r="AI105" s="38">
        <f t="shared" si="14"/>
        <v>4011</v>
      </c>
      <c r="AJ105" s="36">
        <f t="shared" si="16"/>
        <v>308.53846153846155</v>
      </c>
    </row>
    <row r="106" spans="1:36" x14ac:dyDescent="0.25">
      <c r="A106" s="32" t="s">
        <v>166</v>
      </c>
      <c r="B106" s="33" t="s">
        <v>174</v>
      </c>
      <c r="C106" s="32" t="s">
        <v>180</v>
      </c>
      <c r="D106" s="32" t="s">
        <v>180</v>
      </c>
      <c r="E106" s="32" t="s">
        <v>177</v>
      </c>
      <c r="F106" s="33" t="s">
        <v>178</v>
      </c>
      <c r="G106" s="34">
        <v>1</v>
      </c>
      <c r="H106" s="35">
        <f t="shared" si="24"/>
        <v>6.3</v>
      </c>
      <c r="I106" s="36">
        <f t="shared" si="24"/>
        <v>5.6216216216216219</v>
      </c>
      <c r="J106" s="36">
        <f t="shared" si="22"/>
        <v>5.0869565217391308</v>
      </c>
      <c r="K106" s="36">
        <f t="shared" si="22"/>
        <v>9.3684210526315788</v>
      </c>
      <c r="L106" s="36">
        <f t="shared" si="22"/>
        <v>7.7727272727272725</v>
      </c>
      <c r="M106" s="36">
        <f t="shared" si="22"/>
        <v>13.954545454545455</v>
      </c>
      <c r="N106" s="36">
        <f t="shared" si="22"/>
        <v>13.95</v>
      </c>
      <c r="O106" s="36">
        <f t="shared" si="22"/>
        <v>9.8695652173913047</v>
      </c>
      <c r="P106" s="36">
        <f t="shared" si="22"/>
        <v>12.095238095238095</v>
      </c>
      <c r="Q106" s="36">
        <f t="shared" si="22"/>
        <v>11.428571428571429</v>
      </c>
      <c r="R106" s="36">
        <f t="shared" si="22"/>
        <v>7.9523809523809526</v>
      </c>
      <c r="S106" s="36">
        <f t="shared" si="17"/>
        <v>7.333333333333333</v>
      </c>
      <c r="T106" s="36">
        <f t="shared" si="17"/>
        <v>4.8</v>
      </c>
      <c r="U106" s="36">
        <f t="shared" si="25"/>
        <v>9.2277800791816809</v>
      </c>
      <c r="V106" s="37">
        <v>126</v>
      </c>
      <c r="W106" s="38">
        <v>104</v>
      </c>
      <c r="X106" s="38">
        <v>117</v>
      </c>
      <c r="Y106" s="38">
        <v>178</v>
      </c>
      <c r="Z106" s="38">
        <v>171</v>
      </c>
      <c r="AA106" s="38">
        <v>307</v>
      </c>
      <c r="AB106" s="38">
        <v>279</v>
      </c>
      <c r="AC106" s="38">
        <v>227</v>
      </c>
      <c r="AD106" s="38">
        <v>254</v>
      </c>
      <c r="AE106" s="38">
        <v>240</v>
      </c>
      <c r="AF106" s="38">
        <v>167</v>
      </c>
      <c r="AG106" s="38">
        <v>154</v>
      </c>
      <c r="AH106" s="38">
        <v>96</v>
      </c>
      <c r="AI106" s="38">
        <f t="shared" si="14"/>
        <v>2420</v>
      </c>
      <c r="AJ106" s="36">
        <f t="shared" si="16"/>
        <v>186.15384615384616</v>
      </c>
    </row>
    <row r="107" spans="1:36" x14ac:dyDescent="0.25">
      <c r="A107" s="32" t="s">
        <v>167</v>
      </c>
      <c r="B107" s="33" t="s">
        <v>179</v>
      </c>
      <c r="C107" s="32" t="s">
        <v>180</v>
      </c>
      <c r="D107" s="32" t="s">
        <v>180</v>
      </c>
      <c r="E107" s="32" t="s">
        <v>177</v>
      </c>
      <c r="F107" s="33" t="s">
        <v>187</v>
      </c>
      <c r="G107" s="34">
        <v>0.4</v>
      </c>
      <c r="H107" s="35">
        <f t="shared" si="24"/>
        <v>12.5</v>
      </c>
      <c r="I107" s="36">
        <f t="shared" si="24"/>
        <v>15</v>
      </c>
      <c r="J107" s="36">
        <f t="shared" si="22"/>
        <v>10.217391304347824</v>
      </c>
      <c r="K107" s="36">
        <f t="shared" si="22"/>
        <v>10</v>
      </c>
      <c r="L107" s="36">
        <f t="shared" si="22"/>
        <v>10.909090909090908</v>
      </c>
      <c r="M107" s="36">
        <f t="shared" si="22"/>
        <v>5</v>
      </c>
      <c r="N107" s="36">
        <f t="shared" si="22"/>
        <v>10.875</v>
      </c>
      <c r="O107" s="36">
        <f t="shared" si="22"/>
        <v>8.4782608695652169</v>
      </c>
      <c r="P107" s="36">
        <f t="shared" si="22"/>
        <v>14.642857142857142</v>
      </c>
      <c r="Q107" s="36">
        <f t="shared" si="22"/>
        <v>10.476190476190476</v>
      </c>
      <c r="R107" s="36">
        <f t="shared" si="22"/>
        <v>9.4047619047619051</v>
      </c>
      <c r="S107" s="36">
        <f t="shared" si="17"/>
        <v>9.5238095238095237</v>
      </c>
      <c r="T107" s="36">
        <f t="shared" si="17"/>
        <v>8.75</v>
      </c>
      <c r="U107" s="36">
        <f>AI107/($G107*235)</f>
        <v>11.978723404255319</v>
      </c>
      <c r="V107" s="37">
        <v>100</v>
      </c>
      <c r="W107" s="38">
        <v>111</v>
      </c>
      <c r="X107" s="38">
        <v>94</v>
      </c>
      <c r="Y107" s="38">
        <v>76</v>
      </c>
      <c r="Z107" s="38">
        <v>96</v>
      </c>
      <c r="AA107" s="38">
        <v>44</v>
      </c>
      <c r="AB107" s="38">
        <v>87</v>
      </c>
      <c r="AC107" s="38">
        <v>78</v>
      </c>
      <c r="AD107" s="38">
        <v>123</v>
      </c>
      <c r="AE107" s="38">
        <v>88</v>
      </c>
      <c r="AF107" s="38">
        <v>79</v>
      </c>
      <c r="AG107" s="38">
        <v>80</v>
      </c>
      <c r="AH107" s="38">
        <v>70</v>
      </c>
      <c r="AI107" s="38">
        <f t="shared" si="14"/>
        <v>1126</v>
      </c>
      <c r="AJ107" s="36">
        <f t="shared" si="16"/>
        <v>86.615384615384613</v>
      </c>
    </row>
    <row r="108" spans="1:36" x14ac:dyDescent="0.25">
      <c r="A108" s="32" t="s">
        <v>168</v>
      </c>
      <c r="B108" s="33" t="s">
        <v>174</v>
      </c>
      <c r="C108" s="32" t="s">
        <v>175</v>
      </c>
      <c r="D108" s="32" t="s">
        <v>176</v>
      </c>
      <c r="E108" s="32" t="s">
        <v>173</v>
      </c>
      <c r="F108" s="33" t="s">
        <v>192</v>
      </c>
      <c r="G108" s="34">
        <v>0.8</v>
      </c>
      <c r="H108" s="35">
        <f t="shared" si="24"/>
        <v>14.375</v>
      </c>
      <c r="I108" s="36">
        <f t="shared" si="24"/>
        <v>13.310810810810811</v>
      </c>
      <c r="J108" s="36">
        <f t="shared" si="22"/>
        <v>4.4021739130434776</v>
      </c>
      <c r="K108" s="36">
        <f t="shared" si="22"/>
        <v>11.842105263157894</v>
      </c>
      <c r="L108" s="36">
        <f t="shared" si="22"/>
        <v>10.227272727272727</v>
      </c>
      <c r="M108" s="36">
        <f t="shared" si="22"/>
        <v>9.2613636363636349</v>
      </c>
      <c r="N108" s="36">
        <f t="shared" si="22"/>
        <v>9.5</v>
      </c>
      <c r="O108" s="36">
        <f t="shared" si="22"/>
        <v>11.413043478260867</v>
      </c>
      <c r="P108" s="36">
        <f t="shared" si="22"/>
        <v>12.976190476190476</v>
      </c>
      <c r="Q108" s="36">
        <f t="shared" si="22"/>
        <v>9.5833333333333321</v>
      </c>
      <c r="R108" s="36">
        <f t="shared" si="22"/>
        <v>8.3333333333333321</v>
      </c>
      <c r="S108" s="36">
        <f t="shared" si="17"/>
        <v>10.357142857142856</v>
      </c>
      <c r="T108" s="36">
        <f t="shared" si="17"/>
        <v>7.875</v>
      </c>
      <c r="U108" s="36">
        <f>AVERAGE(H108:S108)</f>
        <v>10.465147485742451</v>
      </c>
      <c r="V108" s="37">
        <v>230</v>
      </c>
      <c r="W108" s="38">
        <v>197</v>
      </c>
      <c r="X108" s="38">
        <v>81</v>
      </c>
      <c r="Y108" s="38">
        <v>180</v>
      </c>
      <c r="Z108" s="38">
        <v>180</v>
      </c>
      <c r="AA108" s="38">
        <v>163</v>
      </c>
      <c r="AB108" s="38">
        <v>152</v>
      </c>
      <c r="AC108" s="38">
        <v>210</v>
      </c>
      <c r="AD108" s="38">
        <v>218</v>
      </c>
      <c r="AE108" s="38">
        <v>161</v>
      </c>
      <c r="AF108" s="38">
        <v>140</v>
      </c>
      <c r="AG108" s="38">
        <v>174</v>
      </c>
      <c r="AH108" s="38">
        <v>126</v>
      </c>
      <c r="AI108" s="38">
        <f t="shared" si="14"/>
        <v>2212</v>
      </c>
      <c r="AJ108" s="36">
        <f t="shared" si="16"/>
        <v>170.15384615384616</v>
      </c>
    </row>
    <row r="109" spans="1:36" x14ac:dyDescent="0.25">
      <c r="A109" s="39" t="s">
        <v>169</v>
      </c>
      <c r="B109" s="39"/>
      <c r="C109" s="39"/>
      <c r="D109" s="39"/>
      <c r="E109" s="39"/>
      <c r="F109" s="39"/>
      <c r="G109" s="39"/>
      <c r="H109" s="40">
        <f>SUMIF(H3:H108,"&lt;&gt;#N/A")</f>
        <v>846.66329365079366</v>
      </c>
      <c r="I109" s="41">
        <f t="shared" ref="I109:U109" si="26">SUMIF(I3:I108,"&lt;&gt;#N/A")</f>
        <v>798.4946374946378</v>
      </c>
      <c r="J109" s="41">
        <f t="shared" si="26"/>
        <v>783.34040717736366</v>
      </c>
      <c r="K109" s="41">
        <f t="shared" si="26"/>
        <v>766.08166248955752</v>
      </c>
      <c r="L109" s="41">
        <f t="shared" si="26"/>
        <v>628.70851370851392</v>
      </c>
      <c r="M109" s="41">
        <f t="shared" si="26"/>
        <v>669.09307359307365</v>
      </c>
      <c r="N109" s="41">
        <f t="shared" si="26"/>
        <v>668.55992063492067</v>
      </c>
      <c r="O109" s="41">
        <f t="shared" si="26"/>
        <v>771.80728088336775</v>
      </c>
      <c r="P109" s="41">
        <f t="shared" si="26"/>
        <v>793.79459561602425</v>
      </c>
      <c r="Q109" s="41">
        <f t="shared" si="26"/>
        <v>778.65476190476147</v>
      </c>
      <c r="R109" s="41">
        <f t="shared" si="26"/>
        <v>766.12188208616783</v>
      </c>
      <c r="S109" s="41">
        <f t="shared" si="26"/>
        <v>644.33106575963689</v>
      </c>
      <c r="T109" s="41">
        <f t="shared" si="26"/>
        <v>465.51031746031742</v>
      </c>
      <c r="U109" s="41">
        <f t="shared" si="26"/>
        <v>767.2947687837584</v>
      </c>
      <c r="V109" s="42">
        <v>12849</v>
      </c>
      <c r="W109" s="43">
        <v>10884</v>
      </c>
      <c r="X109" s="43">
        <v>11537</v>
      </c>
      <c r="Y109" s="43">
        <v>10362</v>
      </c>
      <c r="Z109" s="43">
        <v>10164</v>
      </c>
      <c r="AA109" s="43">
        <v>11019</v>
      </c>
      <c r="AB109" s="43">
        <v>10047</v>
      </c>
      <c r="AC109" s="43">
        <v>12443</v>
      </c>
      <c r="AD109" s="43">
        <v>12095</v>
      </c>
      <c r="AE109" s="43">
        <v>12034</v>
      </c>
      <c r="AF109" s="43">
        <v>11679</v>
      </c>
      <c r="AG109" s="43">
        <v>10039</v>
      </c>
      <c r="AH109" s="43">
        <v>6920</v>
      </c>
      <c r="AI109" s="43">
        <v>142072</v>
      </c>
      <c r="AJ109" s="41">
        <f t="shared" si="16"/>
        <v>10928.615384615385</v>
      </c>
    </row>
    <row r="110" spans="1:36" x14ac:dyDescent="0.25">
      <c r="A110" s="44" t="s">
        <v>170</v>
      </c>
      <c r="B110" s="44"/>
      <c r="C110" s="44"/>
      <c r="D110" s="44"/>
      <c r="E110" s="44"/>
      <c r="F110" s="44"/>
      <c r="G110" s="44"/>
      <c r="H110" s="45">
        <f>AVERAGEIF(H3:H108,"&lt;&gt;#N/A")</f>
        <v>8.3006205259881725</v>
      </c>
      <c r="I110" s="46">
        <f t="shared" ref="I110:U110" si="27">AVERAGEIF(I3:I108,"&lt;&gt;#N/A")</f>
        <v>7.8283787989670373</v>
      </c>
      <c r="J110" s="46">
        <f t="shared" si="27"/>
        <v>7.6052466716248901</v>
      </c>
      <c r="K110" s="46">
        <f t="shared" si="27"/>
        <v>7.4376860435879371</v>
      </c>
      <c r="L110" s="46">
        <f t="shared" si="27"/>
        <v>6.1039661525098436</v>
      </c>
      <c r="M110" s="46">
        <f t="shared" si="27"/>
        <v>6.496049258185181</v>
      </c>
      <c r="N110" s="46">
        <f t="shared" si="27"/>
        <v>6.4908730158730163</v>
      </c>
      <c r="O110" s="46">
        <f t="shared" si="27"/>
        <v>7.4932745716831821</v>
      </c>
      <c r="P110" s="46">
        <f t="shared" si="27"/>
        <v>7.7067436467575172</v>
      </c>
      <c r="Q110" s="46">
        <f t="shared" si="27"/>
        <v>7.5597549699491404</v>
      </c>
      <c r="R110" s="46">
        <f t="shared" si="27"/>
        <v>7.4380765251084258</v>
      </c>
      <c r="S110" s="46">
        <f t="shared" si="27"/>
        <v>6.2556414151421054</v>
      </c>
      <c r="T110" s="46">
        <f t="shared" si="27"/>
        <v>4.5195176452458004</v>
      </c>
      <c r="U110" s="46">
        <f t="shared" si="27"/>
        <v>7.5224977331741023</v>
      </c>
      <c r="V110" s="47">
        <f t="shared" ref="V110:AI110" si="28">AVERAGE(V3:V108)</f>
        <v>150.45121951219511</v>
      </c>
      <c r="W110" s="48">
        <f t="shared" si="28"/>
        <v>131.125</v>
      </c>
      <c r="X110" s="48">
        <f t="shared" si="28"/>
        <v>142.67948717948718</v>
      </c>
      <c r="Y110" s="48">
        <f t="shared" si="28"/>
        <v>120.02380952380952</v>
      </c>
      <c r="Z110" s="48">
        <f t="shared" si="28"/>
        <v>124.7375</v>
      </c>
      <c r="AA110" s="48">
        <f t="shared" si="28"/>
        <v>128.39285714285714</v>
      </c>
      <c r="AB110" s="48">
        <f t="shared" si="28"/>
        <v>113.68965517241379</v>
      </c>
      <c r="AC110" s="48">
        <f t="shared" si="28"/>
        <v>132.65217391304347</v>
      </c>
      <c r="AD110" s="48">
        <f t="shared" si="28"/>
        <v>127.79787234042553</v>
      </c>
      <c r="AE110" s="48">
        <f t="shared" si="28"/>
        <v>123.01030927835052</v>
      </c>
      <c r="AF110" s="48">
        <f t="shared" si="28"/>
        <v>122.37894736842105</v>
      </c>
      <c r="AG110" s="48">
        <f t="shared" si="28"/>
        <v>106.53191489361703</v>
      </c>
      <c r="AH110" s="48">
        <f t="shared" si="28"/>
        <v>74.322580645161295</v>
      </c>
      <c r="AI110" s="48">
        <f t="shared" si="28"/>
        <v>1315.0377358490566</v>
      </c>
    </row>
  </sheetData>
  <mergeCells count="4">
    <mergeCell ref="B1:E1"/>
    <mergeCell ref="V1:W1"/>
    <mergeCell ref="A109:G109"/>
    <mergeCell ref="A110:G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 SITES</vt:lpstr>
      <vt:lpstr>Provider by Site</vt:lpstr>
    </vt:vector>
  </TitlesOfParts>
  <Company>Windows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Larrieu</dc:creator>
  <cp:lastModifiedBy>Elia Brodsky</cp:lastModifiedBy>
  <dcterms:created xsi:type="dcterms:W3CDTF">2023-01-12T20:05:24Z</dcterms:created>
  <dcterms:modified xsi:type="dcterms:W3CDTF">2023-02-22T20:32:14Z</dcterms:modified>
</cp:coreProperties>
</file>