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 UDV\Desktop\Descargar\"/>
    </mc:Choice>
  </mc:AlternateContent>
  <bookViews>
    <workbookView xWindow="0" yWindow="0" windowWidth="10860" windowHeight="9048" tabRatio="500"/>
  </bookViews>
  <sheets>
    <sheet name="BALANZA DE SALDOS" sheetId="1" r:id="rId1"/>
  </sheets>
  <definedNames>
    <definedName name="_xlnm.Print_Area" localSheetId="0">'BALANZA DE SALDOS'!$A$1:$H$49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" l="1"/>
  <c r="H17" i="1"/>
  <c r="H19" i="1"/>
  <c r="H20" i="1"/>
  <c r="H21" i="1"/>
  <c r="H22" i="1"/>
  <c r="H24" i="1"/>
  <c r="H25" i="1"/>
  <c r="H29" i="1"/>
  <c r="H30" i="1"/>
  <c r="H32" i="1"/>
  <c r="H33" i="1"/>
  <c r="H34" i="1"/>
  <c r="H37" i="1"/>
  <c r="H41" i="1"/>
  <c r="H45" i="1"/>
  <c r="H48" i="1"/>
  <c r="F8" i="1"/>
  <c r="G8" i="1"/>
  <c r="G9" i="1"/>
  <c r="G10" i="1"/>
  <c r="C11" i="1"/>
  <c r="G11" i="1"/>
  <c r="G12" i="1"/>
  <c r="C13" i="1"/>
  <c r="G13" i="1"/>
  <c r="G14" i="1"/>
  <c r="G15" i="1"/>
  <c r="G17" i="1"/>
  <c r="G22" i="1"/>
  <c r="G26" i="1"/>
  <c r="G28" i="1"/>
  <c r="G30" i="1"/>
  <c r="G34" i="1"/>
  <c r="G36" i="1"/>
  <c r="G37" i="1"/>
  <c r="G39" i="1"/>
  <c r="G40" i="1"/>
  <c r="G41" i="1"/>
  <c r="G45" i="1"/>
  <c r="G48" i="1"/>
  <c r="F17" i="1"/>
  <c r="F22" i="1"/>
  <c r="F30" i="1"/>
  <c r="F34" i="1"/>
  <c r="F37" i="1"/>
  <c r="F41" i="1"/>
  <c r="F45" i="1"/>
  <c r="F48" i="1"/>
  <c r="E17" i="1"/>
  <c r="E22" i="1"/>
  <c r="E30" i="1"/>
  <c r="E34" i="1"/>
  <c r="E37" i="1"/>
  <c r="E41" i="1"/>
  <c r="E45" i="1"/>
  <c r="E48" i="1"/>
  <c r="D17" i="1"/>
  <c r="D22" i="1"/>
  <c r="D30" i="1"/>
  <c r="D34" i="1"/>
  <c r="D37" i="1"/>
  <c r="D41" i="1"/>
  <c r="D45" i="1"/>
  <c r="D48" i="1"/>
  <c r="C17" i="1"/>
  <c r="C22" i="1"/>
  <c r="C30" i="1"/>
  <c r="C34" i="1"/>
  <c r="C37" i="1"/>
  <c r="C41" i="1"/>
  <c r="C45" i="1"/>
  <c r="C48" i="1"/>
</calcChain>
</file>

<file path=xl/sharedStrings.xml><?xml version="1.0" encoding="utf-8"?>
<sst xmlns="http://schemas.openxmlformats.org/spreadsheetml/2006/main" count="73" uniqueCount="63">
  <si>
    <t>EL ÉXITO, S.A.</t>
  </si>
  <si>
    <t>BALANCE DE SALDOS</t>
  </si>
  <si>
    <t>AL 31 DE DICIEMBRE  2016</t>
  </si>
  <si>
    <t>(EXPRESADO EN QUETZALES)</t>
  </si>
  <si>
    <t>CUENTA</t>
  </si>
  <si>
    <t>DESCRIPCIÓN</t>
  </si>
  <si>
    <t>SALDO FINAL</t>
  </si>
  <si>
    <t>MOVIMIENTOS DEL MES</t>
  </si>
  <si>
    <t xml:space="preserve">DEBE </t>
  </si>
  <si>
    <t>HABER</t>
  </si>
  <si>
    <t>1-1-01-02-006</t>
  </si>
  <si>
    <t>1-1-01-03-001</t>
  </si>
  <si>
    <t>Industrial US$</t>
  </si>
  <si>
    <t>1-1-02-01-001</t>
  </si>
  <si>
    <t>1-1-02-05-001</t>
  </si>
  <si>
    <t>1-1-02-05-007</t>
  </si>
  <si>
    <t>1-1-02-05-013</t>
  </si>
  <si>
    <t>1-1-03-01-001</t>
  </si>
  <si>
    <t>1-2-01-03-001</t>
  </si>
  <si>
    <t>Vehículos</t>
  </si>
  <si>
    <t>1-2-01-03-002</t>
  </si>
  <si>
    <t>sub-total</t>
  </si>
  <si>
    <t>2-1-01-01-001</t>
  </si>
  <si>
    <t xml:space="preserve">Proveedores </t>
  </si>
  <si>
    <t>2-1-01-04-001</t>
  </si>
  <si>
    <t>IVA por pagar</t>
  </si>
  <si>
    <t>2-1-01-07-002</t>
  </si>
  <si>
    <t>Cuentas por pagar socios</t>
  </si>
  <si>
    <t>3-1-01-01-001</t>
  </si>
  <si>
    <t>Capital Autorizado</t>
  </si>
  <si>
    <t>3-1-01-01-003</t>
  </si>
  <si>
    <t>Reserva Legal</t>
  </si>
  <si>
    <t>3-1-01-02-001</t>
  </si>
  <si>
    <t>Acciones por suscribir</t>
  </si>
  <si>
    <t>3-1-01-05-016</t>
  </si>
  <si>
    <t>3-1-01-05-017</t>
  </si>
  <si>
    <t>4-1-01-01-005</t>
  </si>
  <si>
    <t>Ventas</t>
  </si>
  <si>
    <t>4-1-01-01-006</t>
  </si>
  <si>
    <t>Servicios</t>
  </si>
  <si>
    <t>5-1-01-01-001</t>
  </si>
  <si>
    <t>Costo de ventas</t>
  </si>
  <si>
    <t>6-1-01-09-010</t>
  </si>
  <si>
    <t>6-1-01-11-002</t>
  </si>
  <si>
    <t>Papelería y útiles oficina</t>
  </si>
  <si>
    <t>7-1-01-01-002</t>
  </si>
  <si>
    <t>Intereses producto</t>
  </si>
  <si>
    <t>7-1-02-01-004</t>
  </si>
  <si>
    <t>TOTAL</t>
  </si>
  <si>
    <t>SALDO INICIAL</t>
  </si>
  <si>
    <t>IVA por cobrar</t>
  </si>
  <si>
    <t>Interbanco, Cta. 8100-24615-7</t>
  </si>
  <si>
    <t xml:space="preserve">Cuentas por cobrar clientes </t>
  </si>
  <si>
    <t>ISO acumulado</t>
  </si>
  <si>
    <t>ISR pagos trimestrales</t>
  </si>
  <si>
    <t>Inventario de producto terminado</t>
  </si>
  <si>
    <t>Deprec. acum. de vehículos</t>
  </si>
  <si>
    <t>3-1-01-05-001</t>
  </si>
  <si>
    <t>Pérdidas y ganancias del ejercicio</t>
  </si>
  <si>
    <t>Pérdida del ejercicio del año 2014</t>
  </si>
  <si>
    <t>Utilidad del ejercicio del año 2015</t>
  </si>
  <si>
    <t>Servicios contables</t>
  </si>
  <si>
    <t>Comisiones bancarias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</si>
</sst>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9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8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1" fillId="3" borderId="0" xfId="2" applyFill="1"/>
    <xf numFmtId="0" fontId="2" fillId="2" borderId="0" xfId="2" applyFont="1" applyFill="1" applyAlignment="1">
      <alignment horizontal="center"/>
    </xf>
    <xf numFmtId="164" fontId="2" fillId="2" borderId="0" xfId="3" applyNumberFormat="1" applyFont="1" applyFill="1"/>
    <xf numFmtId="164" fontId="4" fillId="4" borderId="5" xfId="1" applyNumberFormat="1" applyFont="1" applyFill="1" applyBorder="1" applyAlignment="1">
      <alignment horizontal="center" vertical="center"/>
    </xf>
    <xf numFmtId="0" fontId="1" fillId="3" borderId="1" xfId="2" applyFill="1" applyBorder="1"/>
    <xf numFmtId="164" fontId="1" fillId="3" borderId="6" xfId="2" applyNumberFormat="1" applyFill="1" applyBorder="1"/>
    <xf numFmtId="164" fontId="1" fillId="3" borderId="7" xfId="2" applyNumberFormat="1" applyFill="1" applyBorder="1"/>
    <xf numFmtId="164" fontId="1" fillId="3" borderId="8" xfId="2" applyNumberFormat="1" applyFill="1" applyBorder="1"/>
    <xf numFmtId="0" fontId="1" fillId="3" borderId="6" xfId="2" applyFill="1" applyBorder="1"/>
    <xf numFmtId="164" fontId="1" fillId="3" borderId="9" xfId="2" applyNumberFormat="1" applyFill="1" applyBorder="1"/>
    <xf numFmtId="164" fontId="1" fillId="3" borderId="10" xfId="2" applyNumberFormat="1" applyFill="1" applyBorder="1"/>
    <xf numFmtId="0" fontId="1" fillId="3" borderId="0" xfId="2" applyFill="1" applyBorder="1"/>
    <xf numFmtId="164" fontId="0" fillId="3" borderId="0" xfId="1" applyFont="1" applyFill="1"/>
    <xf numFmtId="43" fontId="1" fillId="3" borderId="0" xfId="2" applyNumberFormat="1" applyFill="1"/>
    <xf numFmtId="0" fontId="5" fillId="3" borderId="5" xfId="2" applyFont="1" applyFill="1" applyBorder="1"/>
    <xf numFmtId="164" fontId="5" fillId="3" borderId="5" xfId="2" applyNumberFormat="1" applyFont="1" applyFill="1" applyBorder="1"/>
    <xf numFmtId="9" fontId="1" fillId="3" borderId="0" xfId="2" applyNumberFormat="1" applyFill="1"/>
    <xf numFmtId="0" fontId="1" fillId="3" borderId="6" xfId="2" applyFont="1" applyFill="1" applyBorder="1"/>
    <xf numFmtId="164" fontId="1" fillId="3" borderId="6" xfId="2" applyNumberFormat="1" applyFont="1" applyFill="1" applyBorder="1"/>
    <xf numFmtId="164" fontId="1" fillId="3" borderId="9" xfId="2" applyNumberFormat="1" applyFont="1" applyFill="1" applyBorder="1"/>
    <xf numFmtId="164" fontId="1" fillId="3" borderId="10" xfId="2" applyNumberFormat="1" applyFont="1" applyFill="1" applyBorder="1"/>
    <xf numFmtId="164" fontId="5" fillId="3" borderId="12" xfId="2" applyNumberFormat="1" applyFont="1" applyFill="1" applyBorder="1"/>
    <xf numFmtId="0" fontId="6" fillId="2" borderId="0" xfId="2" applyFont="1" applyFill="1"/>
    <xf numFmtId="164" fontId="6" fillId="2" borderId="0" xfId="3" applyNumberFormat="1" applyFont="1" applyFill="1"/>
    <xf numFmtId="0" fontId="2" fillId="2" borderId="11" xfId="2" applyFont="1" applyFill="1" applyBorder="1"/>
    <xf numFmtId="164" fontId="2" fillId="2" borderId="11" xfId="3" applyNumberFormat="1" applyFont="1" applyFill="1" applyBorder="1"/>
    <xf numFmtId="0" fontId="1" fillId="0" borderId="0" xfId="2"/>
    <xf numFmtId="0" fontId="5" fillId="3" borderId="0" xfId="2" applyFont="1" applyFill="1" applyBorder="1" applyAlignment="1">
      <alignment horizontal="center"/>
    </xf>
    <xf numFmtId="164" fontId="1" fillId="3" borderId="0" xfId="2" applyNumberFormat="1" applyFill="1" applyBorder="1"/>
    <xf numFmtId="164" fontId="0" fillId="3" borderId="0" xfId="1" applyFont="1" applyFill="1" applyBorder="1"/>
    <xf numFmtId="43" fontId="5" fillId="3" borderId="0" xfId="2" applyNumberFormat="1" applyFont="1" applyFill="1" applyBorder="1" applyAlignment="1">
      <alignment horizontal="center"/>
    </xf>
    <xf numFmtId="0" fontId="5" fillId="3" borderId="0" xfId="2" applyFont="1" applyFill="1" applyBorder="1" applyAlignment="1">
      <alignment horizontal="center"/>
    </xf>
    <xf numFmtId="0" fontId="2" fillId="2" borderId="0" xfId="2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4" xfId="2" applyFont="1" applyFill="1" applyBorder="1" applyAlignment="1">
      <alignment horizontal="center" vertical="center"/>
    </xf>
    <xf numFmtId="164" fontId="4" fillId="4" borderId="2" xfId="1" applyNumberFormat="1" applyFont="1" applyFill="1" applyBorder="1" applyAlignment="1">
      <alignment horizontal="center" vertical="center"/>
    </xf>
    <xf numFmtId="164" fontId="4" fillId="4" borderId="3" xfId="1" applyNumberFormat="1" applyFont="1" applyFill="1" applyBorder="1" applyAlignment="1">
      <alignment horizontal="center" vertical="center"/>
    </xf>
  </cellXfs>
  <cellStyles count="10">
    <cellStyle name="Hipervínculo" xfId="4" builtinId="8" hidden="1"/>
    <cellStyle name="Hipervínculo" xfId="6" builtinId="8" hidden="1"/>
    <cellStyle name="Hipervínculo" xfId="8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Millares" xfId="1" builtinId="3"/>
    <cellStyle name="Millares 2 10" xfId="3"/>
    <cellStyle name="Normal" xfId="0" builtinId="0"/>
    <cellStyle name="Normal 2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view="pageBreakPreview" zoomScaleSheetLayoutView="100" workbookViewId="0">
      <selection activeCell="K47" sqref="K47"/>
    </sheetView>
  </sheetViews>
  <sheetFormatPr baseColWidth="10" defaultColWidth="10.796875" defaultRowHeight="14.4"/>
  <cols>
    <col min="1" max="1" width="12.796875" style="27" bestFit="1" customWidth="1"/>
    <col min="2" max="2" width="28.796875" style="27" customWidth="1"/>
    <col min="3" max="4" width="13.19921875" style="27" bestFit="1" customWidth="1"/>
    <col min="5" max="6" width="10.796875" style="27"/>
    <col min="7" max="8" width="13.19921875" style="27" bestFit="1" customWidth="1"/>
    <col min="9" max="9" width="10.796875" style="1"/>
    <col min="10" max="10" width="13.5" style="1" customWidth="1"/>
    <col min="11" max="11" width="41.69921875" style="1" customWidth="1"/>
    <col min="12" max="25" width="10.796875" style="1"/>
    <col min="26" max="16384" width="10.796875" style="27"/>
  </cols>
  <sheetData>
    <row r="1" spans="1:13">
      <c r="A1" s="33" t="s">
        <v>0</v>
      </c>
      <c r="B1" s="33"/>
      <c r="C1" s="33"/>
      <c r="D1" s="33"/>
      <c r="E1" s="33"/>
      <c r="F1" s="33"/>
      <c r="G1" s="33"/>
      <c r="H1" s="33"/>
    </row>
    <row r="2" spans="1:13">
      <c r="A2" s="33" t="s">
        <v>1</v>
      </c>
      <c r="B2" s="33"/>
      <c r="C2" s="33"/>
      <c r="D2" s="33"/>
      <c r="E2" s="33"/>
      <c r="F2" s="33"/>
      <c r="G2" s="33"/>
      <c r="H2" s="33"/>
    </row>
    <row r="3" spans="1:13">
      <c r="A3" s="33" t="s">
        <v>2</v>
      </c>
      <c r="B3" s="33"/>
      <c r="C3" s="33"/>
      <c r="D3" s="33"/>
      <c r="E3" s="33"/>
      <c r="F3" s="33"/>
      <c r="G3" s="33"/>
      <c r="H3" s="33"/>
    </row>
    <row r="4" spans="1:13">
      <c r="A4" s="33" t="s">
        <v>3</v>
      </c>
      <c r="B4" s="33"/>
      <c r="C4" s="33"/>
      <c r="D4" s="33"/>
      <c r="E4" s="33"/>
      <c r="F4" s="33"/>
      <c r="G4" s="33"/>
      <c r="H4" s="33"/>
    </row>
    <row r="5" spans="1:13">
      <c r="A5" s="2"/>
      <c r="B5" s="2"/>
      <c r="C5" s="3"/>
      <c r="D5" s="3"/>
      <c r="E5" s="3"/>
      <c r="F5" s="3"/>
      <c r="G5" s="3"/>
      <c r="H5" s="3"/>
    </row>
    <row r="6" spans="1:13">
      <c r="A6" s="34" t="s">
        <v>4</v>
      </c>
      <c r="B6" s="34" t="s">
        <v>5</v>
      </c>
      <c r="C6" s="36" t="s">
        <v>49</v>
      </c>
      <c r="D6" s="37"/>
      <c r="E6" s="36" t="s">
        <v>7</v>
      </c>
      <c r="F6" s="37"/>
      <c r="G6" s="36" t="s">
        <v>6</v>
      </c>
      <c r="H6" s="37"/>
    </row>
    <row r="7" spans="1:13">
      <c r="A7" s="35"/>
      <c r="B7" s="35"/>
      <c r="C7" s="4" t="s">
        <v>8</v>
      </c>
      <c r="D7" s="4" t="s">
        <v>9</v>
      </c>
      <c r="E7" s="4" t="s">
        <v>8</v>
      </c>
      <c r="F7" s="4" t="s">
        <v>9</v>
      </c>
      <c r="G7" s="4" t="s">
        <v>8</v>
      </c>
      <c r="H7" s="4" t="s">
        <v>9</v>
      </c>
      <c r="J7" s="32"/>
      <c r="K7" s="32"/>
      <c r="L7" s="32"/>
      <c r="M7" s="32"/>
    </row>
    <row r="8" spans="1:13">
      <c r="A8" s="5" t="s">
        <v>10</v>
      </c>
      <c r="B8" s="5" t="s">
        <v>51</v>
      </c>
      <c r="C8" s="6">
        <v>26320.85</v>
      </c>
      <c r="D8" s="7">
        <v>0</v>
      </c>
      <c r="E8" s="6">
        <v>8502.56</v>
      </c>
      <c r="F8" s="8">
        <f>9760+500</f>
        <v>10260</v>
      </c>
      <c r="G8" s="6">
        <f>+C8+E8-F8</f>
        <v>24563.409999999996</v>
      </c>
      <c r="H8" s="7">
        <v>0</v>
      </c>
      <c r="J8" s="12"/>
      <c r="K8" s="12"/>
      <c r="L8" s="12"/>
      <c r="M8" s="12"/>
    </row>
    <row r="9" spans="1:13">
      <c r="A9" s="9" t="s">
        <v>11</v>
      </c>
      <c r="B9" s="9" t="s">
        <v>12</v>
      </c>
      <c r="C9" s="6">
        <v>7003.82</v>
      </c>
      <c r="D9" s="10">
        <v>0</v>
      </c>
      <c r="E9" s="6">
        <v>0</v>
      </c>
      <c r="F9" s="11">
        <v>0</v>
      </c>
      <c r="G9" s="6">
        <f t="shared" ref="G9:G15" si="0">+C9+E9-F9</f>
        <v>7003.82</v>
      </c>
      <c r="H9" s="10">
        <v>0</v>
      </c>
      <c r="J9" s="12"/>
      <c r="K9" s="12"/>
      <c r="L9" s="28"/>
      <c r="M9" s="28"/>
    </row>
    <row r="10" spans="1:13">
      <c r="A10" s="9" t="s">
        <v>13</v>
      </c>
      <c r="B10" s="9" t="s">
        <v>52</v>
      </c>
      <c r="C10" s="6">
        <v>180000</v>
      </c>
      <c r="D10" s="10">
        <v>0</v>
      </c>
      <c r="E10" s="6">
        <v>1226.08</v>
      </c>
      <c r="F10" s="11">
        <v>1226.08</v>
      </c>
      <c r="G10" s="6">
        <f t="shared" si="0"/>
        <v>180000</v>
      </c>
      <c r="H10" s="10">
        <v>0</v>
      </c>
      <c r="J10" s="12"/>
      <c r="K10" s="12"/>
      <c r="L10" s="12"/>
      <c r="M10" s="12"/>
    </row>
    <row r="11" spans="1:13">
      <c r="A11" s="9" t="s">
        <v>14</v>
      </c>
      <c r="B11" s="9" t="s">
        <v>50</v>
      </c>
      <c r="C11" s="6">
        <f>41251.11-6000</f>
        <v>35251.11</v>
      </c>
      <c r="D11" s="10">
        <v>0</v>
      </c>
      <c r="E11" s="6">
        <v>658.25</v>
      </c>
      <c r="F11" s="11">
        <v>714.66</v>
      </c>
      <c r="G11" s="6">
        <f t="shared" si="0"/>
        <v>35194.699999999997</v>
      </c>
      <c r="H11" s="10">
        <v>0</v>
      </c>
      <c r="J11" s="12"/>
      <c r="K11" s="12"/>
      <c r="L11" s="29"/>
      <c r="M11" s="12"/>
    </row>
    <row r="12" spans="1:13">
      <c r="A12" s="9" t="s">
        <v>15</v>
      </c>
      <c r="B12" s="9" t="s">
        <v>53</v>
      </c>
      <c r="C12" s="6">
        <v>116.42</v>
      </c>
      <c r="D12" s="10">
        <v>0</v>
      </c>
      <c r="E12" s="6">
        <v>0</v>
      </c>
      <c r="F12" s="11">
        <v>0</v>
      </c>
      <c r="G12" s="6">
        <f t="shared" si="0"/>
        <v>116.42</v>
      </c>
      <c r="H12" s="10">
        <v>0</v>
      </c>
      <c r="J12" s="12"/>
      <c r="K12" s="12"/>
      <c r="L12" s="29"/>
      <c r="M12" s="12"/>
    </row>
    <row r="13" spans="1:13">
      <c r="A13" s="9" t="s">
        <v>16</v>
      </c>
      <c r="B13" s="9" t="s">
        <v>54</v>
      </c>
      <c r="C13" s="6">
        <f>5535.41+33.77+2245.06</f>
        <v>7814.24</v>
      </c>
      <c r="D13" s="10">
        <v>0</v>
      </c>
      <c r="E13" s="6">
        <v>0</v>
      </c>
      <c r="F13" s="11">
        <v>0</v>
      </c>
      <c r="G13" s="6">
        <f t="shared" si="0"/>
        <v>7814.24</v>
      </c>
      <c r="H13" s="10">
        <v>0</v>
      </c>
      <c r="J13" s="12"/>
      <c r="K13" s="12"/>
      <c r="L13" s="29"/>
      <c r="M13" s="12"/>
    </row>
    <row r="14" spans="1:13" ht="15.6">
      <c r="A14" s="9" t="s">
        <v>17</v>
      </c>
      <c r="B14" s="9" t="s">
        <v>55</v>
      </c>
      <c r="C14" s="6">
        <v>0</v>
      </c>
      <c r="D14" s="10">
        <v>0</v>
      </c>
      <c r="E14" s="6">
        <v>1485.39</v>
      </c>
      <c r="F14" s="11">
        <v>1485.39</v>
      </c>
      <c r="G14" s="6">
        <f t="shared" si="0"/>
        <v>0</v>
      </c>
      <c r="H14" s="10">
        <v>0</v>
      </c>
      <c r="J14" s="12"/>
      <c r="K14" s="12"/>
      <c r="L14" s="30"/>
      <c r="M14" s="29"/>
    </row>
    <row r="15" spans="1:13">
      <c r="A15" s="9" t="s">
        <v>18</v>
      </c>
      <c r="B15" s="9" t="s">
        <v>19</v>
      </c>
      <c r="C15" s="6">
        <v>54000</v>
      </c>
      <c r="D15" s="10">
        <v>0</v>
      </c>
      <c r="E15" s="6">
        <v>0</v>
      </c>
      <c r="F15" s="11">
        <v>0</v>
      </c>
      <c r="G15" s="6">
        <f t="shared" si="0"/>
        <v>54000</v>
      </c>
      <c r="H15" s="10">
        <v>0</v>
      </c>
      <c r="J15" s="12"/>
      <c r="K15" s="12"/>
      <c r="L15" s="29"/>
      <c r="M15" s="29"/>
    </row>
    <row r="16" spans="1:13">
      <c r="A16" s="9" t="s">
        <v>20</v>
      </c>
      <c r="B16" s="9" t="s">
        <v>56</v>
      </c>
      <c r="C16" s="6">
        <v>0</v>
      </c>
      <c r="D16" s="10">
        <v>48000</v>
      </c>
      <c r="E16" s="6">
        <v>0</v>
      </c>
      <c r="F16" s="11">
        <v>0</v>
      </c>
      <c r="G16" s="6">
        <v>0</v>
      </c>
      <c r="H16" s="10">
        <f>+D16-E16+F16</f>
        <v>48000</v>
      </c>
      <c r="I16" s="14"/>
      <c r="J16" s="12"/>
      <c r="K16" s="12"/>
      <c r="L16" s="12"/>
      <c r="M16" s="12"/>
    </row>
    <row r="17" spans="1:17">
      <c r="A17" s="15"/>
      <c r="B17" s="15" t="s">
        <v>21</v>
      </c>
      <c r="C17" s="16">
        <f t="shared" ref="C17:H17" si="1">SUM(C8:C16)</f>
        <v>310506.43999999994</v>
      </c>
      <c r="D17" s="16">
        <f t="shared" si="1"/>
        <v>48000</v>
      </c>
      <c r="E17" s="16">
        <f t="shared" si="1"/>
        <v>11872.279999999999</v>
      </c>
      <c r="F17" s="16">
        <f t="shared" si="1"/>
        <v>13686.13</v>
      </c>
      <c r="G17" s="16">
        <f t="shared" si="1"/>
        <v>308692.58999999997</v>
      </c>
      <c r="H17" s="16">
        <f t="shared" si="1"/>
        <v>48000</v>
      </c>
      <c r="J17" s="12"/>
      <c r="K17" s="12"/>
      <c r="L17" s="12"/>
      <c r="M17" s="12"/>
    </row>
    <row r="18" spans="1:17">
      <c r="A18" s="9"/>
      <c r="B18" s="9"/>
      <c r="C18" s="6"/>
      <c r="D18" s="10"/>
      <c r="E18" s="6"/>
      <c r="F18" s="11"/>
      <c r="G18" s="6"/>
      <c r="H18" s="10"/>
      <c r="J18" s="12"/>
      <c r="K18" s="12"/>
      <c r="L18" s="28"/>
      <c r="M18" s="28"/>
      <c r="P18" s="14"/>
      <c r="Q18" s="17"/>
    </row>
    <row r="19" spans="1:17">
      <c r="A19" s="9" t="s">
        <v>22</v>
      </c>
      <c r="B19" s="9" t="s">
        <v>23</v>
      </c>
      <c r="C19" s="6">
        <v>0</v>
      </c>
      <c r="D19" s="10">
        <v>4280</v>
      </c>
      <c r="E19" s="6">
        <v>4680</v>
      </c>
      <c r="F19" s="11">
        <v>4480</v>
      </c>
      <c r="G19" s="6">
        <v>0</v>
      </c>
      <c r="H19" s="10">
        <f>+D19-E19+F19</f>
        <v>4080</v>
      </c>
      <c r="J19" s="12"/>
      <c r="K19" s="12"/>
      <c r="L19" s="12"/>
      <c r="M19" s="12"/>
      <c r="P19" s="17"/>
    </row>
    <row r="20" spans="1:17" ht="15.6">
      <c r="A20" s="9" t="s">
        <v>24</v>
      </c>
      <c r="B20" s="9" t="s">
        <v>25</v>
      </c>
      <c r="C20" s="6">
        <v>0</v>
      </c>
      <c r="D20" s="10">
        <v>0</v>
      </c>
      <c r="E20" s="6">
        <v>714.66</v>
      </c>
      <c r="F20" s="11">
        <v>714.66</v>
      </c>
      <c r="G20" s="6">
        <v>0</v>
      </c>
      <c r="H20" s="10">
        <f t="shared" ref="H20:H21" si="2">+D20-E20+F20</f>
        <v>0</v>
      </c>
      <c r="J20" s="12"/>
      <c r="K20" s="12"/>
      <c r="L20" s="29"/>
      <c r="M20" s="12"/>
      <c r="P20" s="13"/>
      <c r="Q20" s="14"/>
    </row>
    <row r="21" spans="1:17" ht="15.6">
      <c r="A21" s="9" t="s">
        <v>26</v>
      </c>
      <c r="B21" s="9" t="s">
        <v>27</v>
      </c>
      <c r="C21" s="6">
        <v>0</v>
      </c>
      <c r="D21" s="10">
        <v>5444</v>
      </c>
      <c r="E21" s="6">
        <v>5444</v>
      </c>
      <c r="F21" s="11">
        <v>3940.12</v>
      </c>
      <c r="G21" s="6">
        <v>0</v>
      </c>
      <c r="H21" s="10">
        <f t="shared" si="2"/>
        <v>3940.12</v>
      </c>
      <c r="J21" s="12"/>
      <c r="K21" s="12"/>
      <c r="L21" s="30"/>
      <c r="M21" s="29"/>
      <c r="P21" s="17"/>
      <c r="Q21" s="17"/>
    </row>
    <row r="22" spans="1:17" ht="15.6">
      <c r="A22" s="15"/>
      <c r="B22" s="15" t="s">
        <v>21</v>
      </c>
      <c r="C22" s="16">
        <f t="shared" ref="C22:H22" si="3">SUM(C19:C21)</f>
        <v>0</v>
      </c>
      <c r="D22" s="16">
        <f t="shared" si="3"/>
        <v>9724</v>
      </c>
      <c r="E22" s="16">
        <f t="shared" si="3"/>
        <v>10838.66</v>
      </c>
      <c r="F22" s="16">
        <f t="shared" si="3"/>
        <v>9134.7799999999988</v>
      </c>
      <c r="G22" s="16">
        <f t="shared" si="3"/>
        <v>0</v>
      </c>
      <c r="H22" s="16">
        <f t="shared" si="3"/>
        <v>8020.12</v>
      </c>
      <c r="J22" s="12"/>
      <c r="K22" s="12"/>
      <c r="L22" s="30"/>
      <c r="M22" s="29"/>
      <c r="P22" s="13"/>
      <c r="Q22" s="13"/>
    </row>
    <row r="23" spans="1:17" ht="15.6">
      <c r="A23" s="9"/>
      <c r="B23" s="9"/>
      <c r="C23" s="6"/>
      <c r="D23" s="10"/>
      <c r="E23" s="6"/>
      <c r="F23" s="11"/>
      <c r="G23" s="6"/>
      <c r="H23" s="10"/>
      <c r="J23" s="12"/>
      <c r="K23" s="12"/>
      <c r="L23" s="30"/>
      <c r="M23" s="29"/>
    </row>
    <row r="24" spans="1:17" ht="15.6">
      <c r="A24" s="9" t="s">
        <v>28</v>
      </c>
      <c r="B24" s="9" t="s">
        <v>29</v>
      </c>
      <c r="C24" s="6">
        <v>0</v>
      </c>
      <c r="D24" s="10">
        <v>100000</v>
      </c>
      <c r="E24" s="6">
        <v>0</v>
      </c>
      <c r="F24" s="11">
        <v>0</v>
      </c>
      <c r="G24" s="6">
        <v>0</v>
      </c>
      <c r="H24" s="10">
        <f>+D24-E24+F24</f>
        <v>100000</v>
      </c>
      <c r="J24" s="12"/>
      <c r="K24" s="12"/>
      <c r="L24" s="30"/>
      <c r="M24" s="29"/>
    </row>
    <row r="25" spans="1:17">
      <c r="A25" s="9" t="s">
        <v>30</v>
      </c>
      <c r="B25" s="9" t="s">
        <v>31</v>
      </c>
      <c r="C25" s="6">
        <v>0</v>
      </c>
      <c r="D25" s="10">
        <v>54465.71</v>
      </c>
      <c r="E25" s="6">
        <v>0</v>
      </c>
      <c r="F25" s="11">
        <v>0</v>
      </c>
      <c r="G25" s="6">
        <v>0</v>
      </c>
      <c r="H25" s="10">
        <f>+D25-E25+F25</f>
        <v>54465.71</v>
      </c>
      <c r="J25" s="12"/>
      <c r="K25" s="12"/>
      <c r="L25" s="29"/>
      <c r="M25" s="29"/>
    </row>
    <row r="26" spans="1:17">
      <c r="A26" s="9" t="s">
        <v>32</v>
      </c>
      <c r="B26" s="9" t="s">
        <v>33</v>
      </c>
      <c r="C26" s="6">
        <v>40000</v>
      </c>
      <c r="D26" s="10">
        <v>0</v>
      </c>
      <c r="E26" s="6">
        <v>0</v>
      </c>
      <c r="F26" s="11">
        <v>0</v>
      </c>
      <c r="G26" s="6">
        <f>+C26+E26-F26</f>
        <v>40000</v>
      </c>
      <c r="H26" s="10">
        <v>0</v>
      </c>
      <c r="J26" s="12"/>
      <c r="K26" s="12"/>
      <c r="L26" s="12"/>
      <c r="M26" s="12"/>
    </row>
    <row r="27" spans="1:17">
      <c r="A27" s="9" t="s">
        <v>57</v>
      </c>
      <c r="B27" s="9" t="s">
        <v>58</v>
      </c>
      <c r="C27" s="6"/>
      <c r="D27" s="10"/>
      <c r="E27" s="6"/>
      <c r="F27" s="11"/>
      <c r="G27" s="6"/>
      <c r="H27" s="10"/>
      <c r="J27" s="12"/>
      <c r="K27" s="12"/>
      <c r="L27" s="12"/>
      <c r="M27" s="12"/>
    </row>
    <row r="28" spans="1:17">
      <c r="A28" s="9" t="s">
        <v>34</v>
      </c>
      <c r="B28" s="9" t="s">
        <v>59</v>
      </c>
      <c r="C28" s="6">
        <v>12289.38</v>
      </c>
      <c r="D28" s="10">
        <v>0</v>
      </c>
      <c r="E28" s="6">
        <v>0</v>
      </c>
      <c r="F28" s="11">
        <v>0</v>
      </c>
      <c r="G28" s="6">
        <f>+C28+E28-F28</f>
        <v>12289.38</v>
      </c>
      <c r="H28" s="10">
        <v>0</v>
      </c>
      <c r="J28" s="12"/>
      <c r="K28" s="12"/>
      <c r="L28" s="31"/>
      <c r="M28" s="28"/>
    </row>
    <row r="29" spans="1:17">
      <c r="A29" s="9" t="s">
        <v>35</v>
      </c>
      <c r="B29" s="9" t="s">
        <v>60</v>
      </c>
      <c r="C29" s="6">
        <v>0</v>
      </c>
      <c r="D29" s="10">
        <v>31454.04</v>
      </c>
      <c r="E29" s="6">
        <v>0</v>
      </c>
      <c r="F29" s="11">
        <v>0</v>
      </c>
      <c r="G29" s="6">
        <v>0</v>
      </c>
      <c r="H29" s="10">
        <f>+D29-E29+F29</f>
        <v>31454.04</v>
      </c>
      <c r="J29" s="12"/>
      <c r="K29" s="12"/>
      <c r="L29" s="12"/>
      <c r="M29" s="12"/>
    </row>
    <row r="30" spans="1:17" ht="15.6">
      <c r="A30" s="15"/>
      <c r="B30" s="15" t="s">
        <v>21</v>
      </c>
      <c r="C30" s="16">
        <f t="shared" ref="C30:H30" si="4">SUM(C24:C29)</f>
        <v>52289.38</v>
      </c>
      <c r="D30" s="16">
        <f t="shared" si="4"/>
        <v>185919.75</v>
      </c>
      <c r="E30" s="16">
        <f t="shared" si="4"/>
        <v>0</v>
      </c>
      <c r="F30" s="16">
        <f t="shared" si="4"/>
        <v>0</v>
      </c>
      <c r="G30" s="16">
        <f t="shared" si="4"/>
        <v>52289.38</v>
      </c>
      <c r="H30" s="16">
        <f t="shared" si="4"/>
        <v>185919.75</v>
      </c>
      <c r="J30" s="12"/>
      <c r="K30" s="12"/>
      <c r="L30" s="30"/>
      <c r="M30" s="12"/>
    </row>
    <row r="31" spans="1:17" ht="15.6">
      <c r="A31" s="9"/>
      <c r="B31" s="9"/>
      <c r="C31" s="6"/>
      <c r="D31" s="10"/>
      <c r="E31" s="6"/>
      <c r="F31" s="11"/>
      <c r="G31" s="6"/>
      <c r="H31" s="10"/>
      <c r="J31" s="12"/>
      <c r="K31" s="12"/>
      <c r="L31" s="30"/>
      <c r="M31" s="29"/>
    </row>
    <row r="32" spans="1:17" s="1" customFormat="1">
      <c r="A32" s="18" t="s">
        <v>36</v>
      </c>
      <c r="B32" s="18" t="s">
        <v>37</v>
      </c>
      <c r="C32" s="19">
        <v>0</v>
      </c>
      <c r="D32" s="20">
        <v>40985.08</v>
      </c>
      <c r="E32" s="19">
        <v>0</v>
      </c>
      <c r="F32" s="21">
        <v>5955.42</v>
      </c>
      <c r="G32" s="19">
        <v>0</v>
      </c>
      <c r="H32" s="20">
        <f>+D32-E32+F32</f>
        <v>46940.5</v>
      </c>
      <c r="J32" s="12"/>
      <c r="K32" s="12"/>
      <c r="L32" s="29"/>
      <c r="M32" s="29"/>
    </row>
    <row r="33" spans="1:13" s="1" customFormat="1">
      <c r="A33" s="18" t="s">
        <v>38</v>
      </c>
      <c r="B33" s="18" t="s">
        <v>39</v>
      </c>
      <c r="C33" s="19"/>
      <c r="D33" s="20">
        <v>115000</v>
      </c>
      <c r="E33" s="19">
        <v>0</v>
      </c>
      <c r="F33" s="21">
        <v>0</v>
      </c>
      <c r="G33" s="19">
        <v>0</v>
      </c>
      <c r="H33" s="20">
        <f>+D33-E33+F33</f>
        <v>115000</v>
      </c>
      <c r="J33" s="12"/>
      <c r="K33" s="12"/>
      <c r="L33" s="12"/>
      <c r="M33" s="12"/>
    </row>
    <row r="34" spans="1:13" s="1" customFormat="1">
      <c r="A34" s="15"/>
      <c r="B34" s="15" t="s">
        <v>21</v>
      </c>
      <c r="C34" s="16">
        <f>SUM(C32)</f>
        <v>0</v>
      </c>
      <c r="D34" s="16">
        <f>SUM(D32:D33)</f>
        <v>155985.08000000002</v>
      </c>
      <c r="E34" s="16">
        <f t="shared" ref="E34:G34" si="5">SUM(E32)</f>
        <v>0</v>
      </c>
      <c r="F34" s="16">
        <f t="shared" si="5"/>
        <v>5955.42</v>
      </c>
      <c r="G34" s="16">
        <f t="shared" si="5"/>
        <v>0</v>
      </c>
      <c r="H34" s="16">
        <f>SUM(H32:H33)</f>
        <v>161940.5</v>
      </c>
      <c r="J34" s="12"/>
      <c r="K34" s="12"/>
      <c r="L34" s="31"/>
      <c r="M34" s="28"/>
    </row>
    <row r="35" spans="1:13" s="1" customFormat="1">
      <c r="A35" s="9"/>
      <c r="B35" s="9"/>
      <c r="C35" s="6"/>
      <c r="D35" s="10"/>
      <c r="E35" s="6"/>
      <c r="F35" s="11"/>
      <c r="G35" s="6"/>
      <c r="H35" s="10"/>
      <c r="J35" s="12"/>
      <c r="K35" s="12"/>
      <c r="L35" s="12"/>
      <c r="M35" s="12"/>
    </row>
    <row r="36" spans="1:13" s="1" customFormat="1" ht="15.6">
      <c r="A36" s="9" t="s">
        <v>40</v>
      </c>
      <c r="B36" s="9" t="s">
        <v>41</v>
      </c>
      <c r="C36" s="6">
        <v>15643.4</v>
      </c>
      <c r="D36" s="10">
        <v>0</v>
      </c>
      <c r="E36" s="6">
        <v>1485.39</v>
      </c>
      <c r="F36" s="11">
        <v>0</v>
      </c>
      <c r="G36" s="6">
        <f>+C36+E36-F36</f>
        <v>17128.79</v>
      </c>
      <c r="H36" s="10">
        <v>0</v>
      </c>
      <c r="J36" s="12"/>
      <c r="K36" s="12"/>
      <c r="L36" s="30"/>
      <c r="M36" s="12"/>
    </row>
    <row r="37" spans="1:13" s="1" customFormat="1" ht="15.6">
      <c r="A37" s="15"/>
      <c r="B37" s="15" t="s">
        <v>21</v>
      </c>
      <c r="C37" s="16">
        <f>SUM(C36)</f>
        <v>15643.4</v>
      </c>
      <c r="D37" s="16">
        <f t="shared" ref="D37:H37" si="6">SUM(D36)</f>
        <v>0</v>
      </c>
      <c r="E37" s="16">
        <f t="shared" si="6"/>
        <v>1485.39</v>
      </c>
      <c r="F37" s="16">
        <f t="shared" si="6"/>
        <v>0</v>
      </c>
      <c r="G37" s="16">
        <f t="shared" si="6"/>
        <v>17128.79</v>
      </c>
      <c r="H37" s="16">
        <f t="shared" si="6"/>
        <v>0</v>
      </c>
      <c r="J37" s="12"/>
      <c r="K37" s="12"/>
      <c r="L37" s="30"/>
      <c r="M37" s="29"/>
    </row>
    <row r="38" spans="1:13" s="1" customFormat="1">
      <c r="A38" s="9"/>
      <c r="B38" s="9"/>
      <c r="C38" s="6"/>
      <c r="D38" s="10"/>
      <c r="E38" s="6"/>
      <c r="F38" s="11"/>
      <c r="G38" s="6"/>
      <c r="H38" s="10"/>
      <c r="J38" s="12"/>
      <c r="K38" s="12"/>
      <c r="L38" s="29"/>
      <c r="M38" s="29"/>
    </row>
    <row r="39" spans="1:13" s="1" customFormat="1">
      <c r="A39" s="9" t="s">
        <v>42</v>
      </c>
      <c r="B39" s="9" t="s">
        <v>61</v>
      </c>
      <c r="C39" s="6">
        <v>20800</v>
      </c>
      <c r="D39" s="10">
        <v>0</v>
      </c>
      <c r="E39" s="6">
        <v>4000</v>
      </c>
      <c r="F39" s="11">
        <v>0</v>
      </c>
      <c r="G39" s="6">
        <f>+C39+E39-F39</f>
        <v>24800</v>
      </c>
      <c r="H39" s="10">
        <v>0</v>
      </c>
    </row>
    <row r="40" spans="1:13" s="1" customFormat="1">
      <c r="A40" s="9" t="s">
        <v>43</v>
      </c>
      <c r="B40" s="9" t="s">
        <v>44</v>
      </c>
      <c r="C40" s="6">
        <v>352.68</v>
      </c>
      <c r="D40" s="10">
        <v>0</v>
      </c>
      <c r="E40" s="6">
        <v>500</v>
      </c>
      <c r="F40" s="11">
        <v>0</v>
      </c>
      <c r="G40" s="6">
        <f>+C40+E40-F40</f>
        <v>852.68000000000006</v>
      </c>
      <c r="H40" s="10">
        <v>0</v>
      </c>
    </row>
    <row r="41" spans="1:13" s="1" customFormat="1">
      <c r="A41" s="15"/>
      <c r="B41" s="15" t="s">
        <v>21</v>
      </c>
      <c r="C41" s="16">
        <f t="shared" ref="C41:H41" si="7">SUM(C39:C40)</f>
        <v>21152.68</v>
      </c>
      <c r="D41" s="16">
        <f t="shared" si="7"/>
        <v>0</v>
      </c>
      <c r="E41" s="16">
        <f t="shared" si="7"/>
        <v>4500</v>
      </c>
      <c r="F41" s="16">
        <f t="shared" si="7"/>
        <v>0</v>
      </c>
      <c r="G41" s="16">
        <f t="shared" si="7"/>
        <v>25652.68</v>
      </c>
      <c r="H41" s="16">
        <f t="shared" si="7"/>
        <v>0</v>
      </c>
    </row>
    <row r="42" spans="1:13" s="1" customFormat="1">
      <c r="A42" s="9"/>
      <c r="B42" s="9"/>
      <c r="C42" s="6"/>
      <c r="D42" s="10"/>
      <c r="E42" s="6"/>
      <c r="F42" s="11"/>
      <c r="G42" s="6"/>
      <c r="H42" s="10"/>
    </row>
    <row r="43" spans="1:13" s="1" customFormat="1">
      <c r="A43" s="9" t="s">
        <v>45</v>
      </c>
      <c r="B43" s="9" t="s">
        <v>46</v>
      </c>
      <c r="C43" s="6">
        <v>0</v>
      </c>
      <c r="D43" s="10">
        <v>13.07</v>
      </c>
      <c r="E43" s="6">
        <v>0</v>
      </c>
      <c r="F43" s="11">
        <v>0</v>
      </c>
      <c r="G43" s="6">
        <v>0</v>
      </c>
      <c r="H43" s="10">
        <v>13.07</v>
      </c>
    </row>
    <row r="44" spans="1:13" s="1" customFormat="1">
      <c r="A44" s="9" t="s">
        <v>47</v>
      </c>
      <c r="B44" s="9" t="s">
        <v>62</v>
      </c>
      <c r="C44" s="6">
        <v>50</v>
      </c>
      <c r="D44" s="10">
        <v>0</v>
      </c>
      <c r="E44" s="6">
        <v>80</v>
      </c>
      <c r="F44" s="11">
        <v>0</v>
      </c>
      <c r="G44" s="6">
        <v>130</v>
      </c>
      <c r="H44" s="10">
        <v>0</v>
      </c>
    </row>
    <row r="45" spans="1:13" s="1" customFormat="1" ht="15" thickBot="1">
      <c r="A45" s="15"/>
      <c r="B45" s="15" t="s">
        <v>21</v>
      </c>
      <c r="C45" s="22">
        <f>SUM(C43:C44)</f>
        <v>50</v>
      </c>
      <c r="D45" s="22">
        <f t="shared" ref="D45:H45" si="8">SUM(D43:D44)</f>
        <v>13.07</v>
      </c>
      <c r="E45" s="22">
        <f t="shared" si="8"/>
        <v>80</v>
      </c>
      <c r="F45" s="22">
        <f t="shared" si="8"/>
        <v>0</v>
      </c>
      <c r="G45" s="22">
        <f t="shared" si="8"/>
        <v>130</v>
      </c>
      <c r="H45" s="22">
        <f t="shared" si="8"/>
        <v>13.07</v>
      </c>
    </row>
    <row r="46" spans="1:13" s="1" customFormat="1" ht="15" thickTop="1">
      <c r="A46" s="23"/>
      <c r="B46" s="23"/>
      <c r="C46" s="24"/>
      <c r="D46" s="24"/>
      <c r="E46" s="24"/>
      <c r="F46" s="24"/>
      <c r="G46" s="24"/>
      <c r="H46" s="24"/>
    </row>
    <row r="47" spans="1:13" s="1" customFormat="1">
      <c r="A47" s="23"/>
      <c r="B47" s="23"/>
      <c r="C47" s="24"/>
      <c r="D47" s="24"/>
      <c r="E47" s="24"/>
      <c r="F47" s="24"/>
      <c r="G47" s="24"/>
      <c r="H47" s="24"/>
    </row>
    <row r="48" spans="1:13" s="1" customFormat="1" ht="15" thickBot="1">
      <c r="A48" s="25"/>
      <c r="B48" s="25" t="s">
        <v>48</v>
      </c>
      <c r="C48" s="26">
        <f t="shared" ref="C48:H48" si="9">+C17+C22+C30+C34+C37+C41+C45</f>
        <v>399641.89999999997</v>
      </c>
      <c r="D48" s="26">
        <f t="shared" si="9"/>
        <v>399641.9</v>
      </c>
      <c r="E48" s="26">
        <f t="shared" si="9"/>
        <v>28776.329999999998</v>
      </c>
      <c r="F48" s="26">
        <f t="shared" si="9"/>
        <v>28776.329999999994</v>
      </c>
      <c r="G48" s="26">
        <f t="shared" si="9"/>
        <v>403893.43999999994</v>
      </c>
      <c r="H48" s="26">
        <f t="shared" si="9"/>
        <v>403893.44</v>
      </c>
    </row>
    <row r="49" spans="1:8" s="1" customFormat="1" ht="15" thickTop="1">
      <c r="A49" s="23"/>
      <c r="B49" s="23"/>
      <c r="C49" s="24"/>
      <c r="D49" s="24"/>
      <c r="E49" s="24"/>
      <c r="F49" s="24"/>
      <c r="G49" s="24"/>
      <c r="H49" s="24"/>
    </row>
  </sheetData>
  <mergeCells count="10">
    <mergeCell ref="J7:M7"/>
    <mergeCell ref="A1:H1"/>
    <mergeCell ref="A2:H2"/>
    <mergeCell ref="A3:H3"/>
    <mergeCell ref="A4:H4"/>
    <mergeCell ref="A6:A7"/>
    <mergeCell ref="B6:B7"/>
    <mergeCell ref="C6:D6"/>
    <mergeCell ref="E6:F6"/>
    <mergeCell ref="G6:H6"/>
  </mergeCells>
  <pageMargins left="0.7" right="0.7" top="0.75" bottom="0.75" header="0.3" footer="0.3"/>
  <pageSetup scale="64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BALANZA DE SALDOS</vt:lpstr>
      <vt:lpstr>'BALANZA DE SALDOS'!Área_de_impresión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A.</dc:creator>
  <cp:lastModifiedBy>Usuario UDV</cp:lastModifiedBy>
  <dcterms:created xsi:type="dcterms:W3CDTF">2017-08-10T06:42:43Z</dcterms:created>
  <dcterms:modified xsi:type="dcterms:W3CDTF">2018-02-23T17:57:05Z</dcterms:modified>
</cp:coreProperties>
</file>