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htlkrems3500-my.sharepoint.com/personal/f_schneider_htlkrems_at/Documents/Schule/5. Klasse/ITPP/"/>
    </mc:Choice>
  </mc:AlternateContent>
  <xr:revisionPtr revIDLastSave="11" documentId="13_ncr:1_{80792332-D163-4C6F-8961-E5BD9A8A081E}" xr6:coauthVersionLast="47" xr6:coauthVersionMax="47" xr10:uidLastSave="{04AF4ED1-D17C-4FCE-816A-3EF3E96D2B3C}"/>
  <bookViews>
    <workbookView xWindow="-108" yWindow="-108" windowWidth="23256" windowHeight="13896" xr2:uid="{00000000-000D-0000-FFFF-FFFF00000000}"/>
  </bookViews>
  <sheets>
    <sheet name="Break Even Analy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C5" i="1" l="1"/>
  <c r="C7" i="1"/>
  <c r="B13" i="1" s="1"/>
  <c r="C6" i="1"/>
  <c r="C31" i="1" s="1"/>
  <c r="C32" i="1" l="1"/>
  <c r="C14" i="1"/>
  <c r="C27" i="1" s="1"/>
  <c r="D14" i="1"/>
  <c r="D27" i="1" s="1"/>
  <c r="E14" i="1"/>
  <c r="E27" i="1" s="1"/>
  <c r="F14" i="1"/>
  <c r="F27" i="1" s="1"/>
  <c r="G14" i="1"/>
  <c r="G27" i="1" s="1"/>
  <c r="H14" i="1"/>
  <c r="H27" i="1" s="1"/>
  <c r="I14" i="1"/>
  <c r="I27" i="1" s="1"/>
  <c r="J14" i="1"/>
  <c r="J27" i="1" s="1"/>
  <c r="B14" i="1"/>
  <c r="B27" i="1" s="1"/>
  <c r="K14" i="1"/>
  <c r="K27" i="1" s="1"/>
  <c r="K18" i="1"/>
  <c r="K24" i="1" s="1"/>
  <c r="H18" i="1"/>
  <c r="H24" i="1" s="1"/>
  <c r="I18" i="1"/>
  <c r="I24" i="1" s="1"/>
  <c r="J18" i="1"/>
  <c r="J24" i="1" s="1"/>
  <c r="E18" i="1"/>
  <c r="E24" i="1" s="1"/>
  <c r="F18" i="1"/>
  <c r="F24" i="1" s="1"/>
  <c r="G18" i="1"/>
  <c r="G24" i="1" s="1"/>
  <c r="C13" i="1"/>
  <c r="D13" i="1"/>
  <c r="E13" i="1"/>
  <c r="I13" i="1"/>
  <c r="J13" i="1"/>
  <c r="F13" i="1"/>
  <c r="G13" i="1"/>
  <c r="H13" i="1"/>
  <c r="K13" i="1"/>
  <c r="K17" i="1"/>
  <c r="J17" i="1"/>
  <c r="J23" i="1" s="1"/>
  <c r="I17" i="1"/>
  <c r="I23" i="1" s="1"/>
  <c r="H17" i="1"/>
  <c r="G17" i="1"/>
  <c r="F17" i="1"/>
  <c r="E17" i="1"/>
  <c r="D17" i="1"/>
  <c r="D23" i="1" s="1"/>
  <c r="C17" i="1"/>
  <c r="C18" i="1" s="1"/>
  <c r="C24" i="1" s="1"/>
  <c r="B17" i="1"/>
  <c r="B23" i="1" s="1"/>
  <c r="E23" i="1"/>
  <c r="D18" i="1" l="1"/>
  <c r="D24" i="1" s="1"/>
  <c r="B18" i="1"/>
  <c r="B24" i="1" s="1"/>
  <c r="D19" i="1"/>
  <c r="D25" i="1" s="1"/>
  <c r="D26" i="1"/>
  <c r="C26" i="1"/>
  <c r="C19" i="1"/>
  <c r="C25" i="1" s="1"/>
  <c r="C28" i="1" s="1"/>
  <c r="B26" i="1"/>
  <c r="B19" i="1"/>
  <c r="B25" i="1" s="1"/>
  <c r="K26" i="1"/>
  <c r="K19" i="1"/>
  <c r="K25" i="1" s="1"/>
  <c r="K28" i="1" s="1"/>
  <c r="H26" i="1"/>
  <c r="H19" i="1"/>
  <c r="H25" i="1" s="1"/>
  <c r="H28" i="1" s="1"/>
  <c r="G26" i="1"/>
  <c r="G19" i="1"/>
  <c r="G25" i="1" s="1"/>
  <c r="G28" i="1" s="1"/>
  <c r="F26" i="1"/>
  <c r="F19" i="1"/>
  <c r="F25" i="1" s="1"/>
  <c r="F28" i="1" s="1"/>
  <c r="J26" i="1"/>
  <c r="J19" i="1"/>
  <c r="J25" i="1" s="1"/>
  <c r="J28" i="1" s="1"/>
  <c r="I26" i="1"/>
  <c r="I19" i="1"/>
  <c r="I25" i="1" s="1"/>
  <c r="I28" i="1" s="1"/>
  <c r="E19" i="1"/>
  <c r="E25" i="1" s="1"/>
  <c r="E28" i="1" s="1"/>
  <c r="E26" i="1"/>
  <c r="G23" i="1"/>
  <c r="H23" i="1"/>
  <c r="C23" i="1"/>
  <c r="K23" i="1"/>
  <c r="F23" i="1"/>
  <c r="B28" i="1" l="1"/>
  <c r="D28" i="1"/>
</calcChain>
</file>

<file path=xl/sharedStrings.xml><?xml version="1.0" encoding="utf-8"?>
<sst xmlns="http://schemas.openxmlformats.org/spreadsheetml/2006/main" count="23" uniqueCount="18">
  <si>
    <t>Menge</t>
  </si>
  <si>
    <t>Gesamtkosten</t>
  </si>
  <si>
    <t>Zusammensetzung Gesamtkosten</t>
  </si>
  <si>
    <t>variable Kosten</t>
  </si>
  <si>
    <t>fixe Kosten</t>
  </si>
  <si>
    <t>Erlöse</t>
  </si>
  <si>
    <t>Tabelle Erlöse und Gesamtkosten</t>
  </si>
  <si>
    <t>Gewinn</t>
  </si>
  <si>
    <t>Erlös pro Stück</t>
  </si>
  <si>
    <t>Variable Kosten pro Stück</t>
  </si>
  <si>
    <t>Fixkosten</t>
  </si>
  <si>
    <t>Maximale Maschinenkapazität</t>
  </si>
  <si>
    <t>zB Anschaffungskosten</t>
  </si>
  <si>
    <t>Break-Even Point</t>
  </si>
  <si>
    <t>Deckungsbeitrag pro Stück</t>
  </si>
  <si>
    <t>Schülerkennzeichen</t>
  </si>
  <si>
    <t>Faktor</t>
  </si>
  <si>
    <t>Diagramm welche Break Even Punkt zeigt zeichnen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</si>
</sst>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0.00\ [$€-1];[Red]\-#,##0.00\ [$€-1]"/>
    <numFmt numFmtId="166" formatCode="#,##0\ [$€-1];[Red]\-#,##0\ [$€-1]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0" borderId="7" applyNumberFormat="0" applyFill="0" applyAlignment="0" applyProtection="0"/>
    <xf numFmtId="0" fontId="5" fillId="4" borderId="16" applyNumberFormat="0" applyAlignment="0" applyProtection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1" xfId="0" applyNumberFormat="1" applyFill="1" applyBorder="1"/>
    <xf numFmtId="164" fontId="0" fillId="2" borderId="4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3" borderId="6" xfId="0" applyFill="1" applyBorder="1"/>
    <xf numFmtId="3" fontId="0" fillId="3" borderId="6" xfId="0" applyNumberFormat="1" applyFill="1" applyBorder="1"/>
    <xf numFmtId="165" fontId="0" fillId="2" borderId="0" xfId="0" applyNumberFormat="1" applyFill="1"/>
    <xf numFmtId="166" fontId="0" fillId="2" borderId="0" xfId="0" applyNumberFormat="1" applyFill="1"/>
    <xf numFmtId="165" fontId="3" fillId="2" borderId="7" xfId="1" applyNumberFormat="1" applyFill="1"/>
    <xf numFmtId="3" fontId="3" fillId="2" borderId="7" xfId="1" applyNumberFormat="1" applyFill="1"/>
    <xf numFmtId="0" fontId="5" fillId="4" borderId="16" xfId="2"/>
    <xf numFmtId="0" fontId="4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3">
    <cellStyle name="Eingabe" xfId="2" builtinId="20"/>
    <cellStyle name="Ergebnis" xfId="1" builtinId="25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BEEF4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Gewinn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'Break Even Analyse'!$A$24</c:f>
              <c:strCache>
                <c:ptCount val="1"/>
                <c:pt idx="0">
                  <c:v>Erlöse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'Break Even Analyse'!$B$23:$K$23</c:f>
              <c:numCache>
                <c:formatCode>#,##0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cat>
          <c:val>
            <c:numRef>
              <c:f>'Break Even Analyse'!$B$24:$K$24</c:f>
              <c:numCache>
                <c:formatCode>#,##0.00\ "€"</c:formatCode>
                <c:ptCount val="10"/>
                <c:pt idx="0">
                  <c:v>0</c:v>
                </c:pt>
                <c:pt idx="1">
                  <c:v>690.89023002066449</c:v>
                </c:pt>
                <c:pt idx="2">
                  <c:v>1381.780460041329</c:v>
                </c:pt>
                <c:pt idx="3">
                  <c:v>2072.6706900619934</c:v>
                </c:pt>
                <c:pt idx="4">
                  <c:v>2763.560920082658</c:v>
                </c:pt>
                <c:pt idx="5">
                  <c:v>3454.4511501033226</c:v>
                </c:pt>
                <c:pt idx="6">
                  <c:v>4145.3413801239867</c:v>
                </c:pt>
                <c:pt idx="7">
                  <c:v>4836.2316101446513</c:v>
                </c:pt>
                <c:pt idx="8">
                  <c:v>5527.1218401653159</c:v>
                </c:pt>
                <c:pt idx="9">
                  <c:v>6218.0120701859805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E-4366-8299-E9233A710E7E}"/>
            </c:ext>
          </c:extLst>
        </c:ser>
        <c:ser>
          <c:idx val="1"/>
          <c:order val="1"/>
          <c:tx>
            <c:strRef>
              <c:f>'Break Even Analyse'!$A$25</c:f>
              <c:strCache>
                <c:ptCount val="1"/>
                <c:pt idx="0">
                  <c:v>Gesamtkosten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cat>
            <c:numRef>
              <c:f>'Break Even Analyse'!$B$23:$K$23</c:f>
              <c:numCache>
                <c:formatCode>#,##0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cat>
          <c:val>
            <c:numRef>
              <c:f>'Break Even Analyse'!$B$25:$K$25</c:f>
              <c:numCache>
                <c:formatCode>#,##0.00\ "€"</c:formatCode>
                <c:ptCount val="10"/>
                <c:pt idx="0">
                  <c:v>1698.8094113094103</c:v>
                </c:pt>
                <c:pt idx="1">
                  <c:v>2107.8846029932974</c:v>
                </c:pt>
                <c:pt idx="2">
                  <c:v>2516.9597946771846</c:v>
                </c:pt>
                <c:pt idx="3">
                  <c:v>2926.0349863610718</c:v>
                </c:pt>
                <c:pt idx="4">
                  <c:v>3335.1101780449585</c:v>
                </c:pt>
                <c:pt idx="5">
                  <c:v>3744.1853697288457</c:v>
                </c:pt>
                <c:pt idx="6">
                  <c:v>4153.2605614127333</c:v>
                </c:pt>
                <c:pt idx="7">
                  <c:v>4562.3357530966196</c:v>
                </c:pt>
                <c:pt idx="8">
                  <c:v>4971.4109447805067</c:v>
                </c:pt>
                <c:pt idx="9">
                  <c:v>5380.4861364643939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E-4366-8299-E9233A710E7E}"/>
            </c:ext>
          </c:extLst>
        </c:ser>
        <c:ser>
          <c:idx val="3"/>
          <c:order val="3"/>
          <c:tx>
            <c:strRef>
              <c:f>'Break Even Analyse'!$A$27</c:f>
              <c:strCache>
                <c:ptCount val="1"/>
                <c:pt idx="0">
                  <c:v>fixe Kosten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'Break Even Analyse'!$B$23:$K$23</c:f>
              <c:numCache>
                <c:formatCode>#,##0</c:formatCode>
                <c:ptCount val="1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</c:numCache>
            </c:numRef>
          </c:cat>
          <c:val>
            <c:numRef>
              <c:f>'Break Even Analyse'!$B$27:$K$27</c:f>
              <c:numCache>
                <c:formatCode>#,##0.00\ "€"</c:formatCode>
                <c:ptCount val="10"/>
                <c:pt idx="0">
                  <c:v>1698.8094113094103</c:v>
                </c:pt>
                <c:pt idx="1">
                  <c:v>1698.8094113094103</c:v>
                </c:pt>
                <c:pt idx="2">
                  <c:v>1698.8094113094103</c:v>
                </c:pt>
                <c:pt idx="3">
                  <c:v>1698.8094113094103</c:v>
                </c:pt>
                <c:pt idx="4">
                  <c:v>1698.8094113094103</c:v>
                </c:pt>
                <c:pt idx="5">
                  <c:v>1698.8094113094103</c:v>
                </c:pt>
                <c:pt idx="6">
                  <c:v>1698.8094113094103</c:v>
                </c:pt>
                <c:pt idx="7">
                  <c:v>1698.8094113094103</c:v>
                </c:pt>
                <c:pt idx="8">
                  <c:v>1698.8094113094103</c:v>
                </c:pt>
                <c:pt idx="9">
                  <c:v>1698.8094113094103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E-4366-8299-E9233A710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521743"/>
        <c:axId val="1112145760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'Break Even Analyse'!$A$26</c15:sqref>
                        </c15:formulaRef>
                      </c:ext>
                    </c:extLst>
                    <c:strCache>
                      <c:ptCount val="1"/>
                      <c:pt idx="0">
                        <c:v>variable Kosten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'Break Even Analyse'!$B$23:$K$23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'Break Even Analyse'!$B$26:$K$26</c15:sqref>
                        </c15:formulaRef>
                      </c:ext>
                    </c:extLst>
                    <c:numCache>
                      <c:formatCode>#,##0.00\ "€"</c:formatCode>
                      <c:ptCount val="10"/>
                      <c:pt idx="0">
                        <c:v>0</c:v>
                      </c:pt>
                      <c:pt idx="1">
                        <c:v>409.07519168388706</c:v>
                      </c:pt>
                      <c:pt idx="2">
                        <c:v>818.15038336777411</c:v>
                      </c:pt>
                      <c:pt idx="3">
                        <c:v>1227.2255750516613</c:v>
                      </c:pt>
                      <c:pt idx="4">
                        <c:v>1636.3007667355482</c:v>
                      </c:pt>
                      <c:pt idx="5">
                        <c:v>2045.3759584194354</c:v>
                      </c:pt>
                      <c:pt idx="6">
                        <c:v>2454.4511501033226</c:v>
                      </c:pt>
                      <c:pt idx="7">
                        <c:v>2863.5263417872093</c:v>
                      </c:pt>
                      <c:pt idx="8">
                        <c:v>3272.6015334710964</c:v>
                      </c:pt>
                      <c:pt idx="9">
                        <c:v>3681.6767251549836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82E-4366-8299-E9233A710E7E}"/>
                  </c:ext>
                </c:extLst>
              </c15:ser>
            </c15:filteredAreaSeries>
          </c:ext>
        </c:extLst>
      </c:areaChart>
      <c:catAx>
        <c:axId val="1828521743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145760"/>
        <c:crosses val="autoZero"/>
        <c:auto val="1"/>
        <c:lblAlgn val="ctr"/>
        <c:lblOffset val="100"/>
        <c:noMultiLvlLbl val="0"/>
      </c:catAx>
      <c:valAx>
        <c:axId val="11121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852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8792</xdr:colOff>
      <xdr:row>33</xdr:row>
      <xdr:rowOff>2930</xdr:rowOff>
    </xdr:from>
    <xdr:to>
      <xdr:col>9</xdr:col>
      <xdr:colOff>779583</xdr:colOff>
      <xdr:row>55</xdr:row>
      <xdr:rowOff>169983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7188CD-DE69-1E5E-62A3-CED942CE1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K56"/>
  <sheetViews>
    <sheetView tabSelected="1" zoomScale="85" zoomScaleNormal="85" workbookViewId="0">
      <selection activeCell="C3" sqref="C3"/>
    </sheetView>
  </sheetViews>
  <sheetFormatPr baseColWidth="10" defaultColWidth="11.33203125" defaultRowHeight="15.6" customHeight="1" x14ac:dyDescent="0.25"/>
  <cols>
    <col min="1" max="1" width="14.6640625" style="1" customWidth="1"/>
    <col min="2" max="16384" width="11.33203125" style="1"/>
  </cols>
  <sheetData>
    <row r="1" spans="1:11" ht="15.6" customHeight="1" x14ac:dyDescent="0.25">
      <c r="A1" s="1" t="s">
        <v>16</v>
      </c>
      <c r="C1" s="1">
        <f>SQRT(C2)</f>
        <v>5.4772255750516612</v>
      </c>
      <c r="D1" s="1">
        <f>IF(C1-TRUNC(C1)=0,(C1*30)/100,C1-TRUNC(C1))/3</f>
        <v>0.15907519168388706</v>
      </c>
    </row>
    <row r="2" spans="1:11" ht="15.6" customHeight="1" x14ac:dyDescent="0.3">
      <c r="A2" s="1" t="s">
        <v>15</v>
      </c>
      <c r="C2" s="19">
        <v>30</v>
      </c>
    </row>
    <row r="4" spans="1:11" ht="15.6" customHeight="1" x14ac:dyDescent="0.25">
      <c r="A4" s="1" t="s">
        <v>11</v>
      </c>
      <c r="C4" s="1">
        <v>9000</v>
      </c>
    </row>
    <row r="5" spans="1:11" ht="15.6" customHeight="1" x14ac:dyDescent="0.25">
      <c r="A5" s="1" t="s">
        <v>10</v>
      </c>
      <c r="C5" s="16">
        <f>1150*(1+D1*3)</f>
        <v>1698.8094113094103</v>
      </c>
      <c r="D5" s="1" t="s">
        <v>12</v>
      </c>
    </row>
    <row r="6" spans="1:11" ht="15.6" customHeight="1" x14ac:dyDescent="0.25">
      <c r="A6" s="1" t="s">
        <v>8</v>
      </c>
      <c r="C6" s="15">
        <f>0.5+D1*1.2</f>
        <v>0.69089023002066452</v>
      </c>
    </row>
    <row r="7" spans="1:11" ht="15.6" customHeight="1" x14ac:dyDescent="0.25">
      <c r="A7" s="1" t="s">
        <v>9</v>
      </c>
      <c r="C7" s="15">
        <f>0.25+D1</f>
        <v>0.40907519168388706</v>
      </c>
    </row>
    <row r="9" spans="1:11" ht="15.6" customHeight="1" x14ac:dyDescent="0.25">
      <c r="A9" s="2"/>
    </row>
    <row r="11" spans="1:11" ht="15.6" customHeight="1" x14ac:dyDescent="0.25">
      <c r="A11" s="1" t="s">
        <v>2</v>
      </c>
    </row>
    <row r="12" spans="1:11" ht="15.6" customHeight="1" x14ac:dyDescent="0.25">
      <c r="A12" s="13" t="s">
        <v>0</v>
      </c>
      <c r="B12" s="14">
        <v>0</v>
      </c>
      <c r="C12" s="14">
        <v>1000</v>
      </c>
      <c r="D12" s="14">
        <v>2000</v>
      </c>
      <c r="E12" s="14">
        <v>3000</v>
      </c>
      <c r="F12" s="14">
        <v>4000</v>
      </c>
      <c r="G12" s="14">
        <v>5000</v>
      </c>
      <c r="H12" s="14">
        <v>6000</v>
      </c>
      <c r="I12" s="14">
        <v>7000</v>
      </c>
      <c r="J12" s="14">
        <v>8000</v>
      </c>
      <c r="K12" s="14">
        <v>9000</v>
      </c>
    </row>
    <row r="13" spans="1:11" ht="15.6" customHeight="1" x14ac:dyDescent="0.25">
      <c r="A13" s="11" t="s">
        <v>3</v>
      </c>
      <c r="B13" s="12">
        <f>$C$7*B12</f>
        <v>0</v>
      </c>
      <c r="C13" s="12">
        <f t="shared" ref="C13:K13" si="0">$C$7*C12</f>
        <v>409.07519168388706</v>
      </c>
      <c r="D13" s="12">
        <f t="shared" si="0"/>
        <v>818.15038336777411</v>
      </c>
      <c r="E13" s="12">
        <f t="shared" si="0"/>
        <v>1227.2255750516613</v>
      </c>
      <c r="F13" s="12">
        <f t="shared" si="0"/>
        <v>1636.3007667355482</v>
      </c>
      <c r="G13" s="12">
        <f t="shared" si="0"/>
        <v>2045.3759584194354</v>
      </c>
      <c r="H13" s="12">
        <f t="shared" si="0"/>
        <v>2454.4511501033226</v>
      </c>
      <c r="I13" s="12">
        <f t="shared" si="0"/>
        <v>2863.5263417872093</v>
      </c>
      <c r="J13" s="12">
        <f t="shared" si="0"/>
        <v>3272.6015334710964</v>
      </c>
      <c r="K13" s="12">
        <f t="shared" si="0"/>
        <v>3681.6767251549836</v>
      </c>
    </row>
    <row r="14" spans="1:11" ht="15.6" customHeight="1" x14ac:dyDescent="0.25">
      <c r="A14" s="5" t="s">
        <v>4</v>
      </c>
      <c r="B14" s="8">
        <f>$C$5</f>
        <v>1698.8094113094103</v>
      </c>
      <c r="C14" s="8">
        <f t="shared" ref="C14:K14" si="1">$C$5</f>
        <v>1698.8094113094103</v>
      </c>
      <c r="D14" s="8">
        <f t="shared" si="1"/>
        <v>1698.8094113094103</v>
      </c>
      <c r="E14" s="8">
        <f t="shared" si="1"/>
        <v>1698.8094113094103</v>
      </c>
      <c r="F14" s="8">
        <f t="shared" si="1"/>
        <v>1698.8094113094103</v>
      </c>
      <c r="G14" s="8">
        <f t="shared" si="1"/>
        <v>1698.8094113094103</v>
      </c>
      <c r="H14" s="8">
        <f t="shared" si="1"/>
        <v>1698.8094113094103</v>
      </c>
      <c r="I14" s="8">
        <f t="shared" si="1"/>
        <v>1698.8094113094103</v>
      </c>
      <c r="J14" s="8">
        <f t="shared" si="1"/>
        <v>1698.8094113094103</v>
      </c>
      <c r="K14" s="8">
        <f t="shared" si="1"/>
        <v>1698.8094113094103</v>
      </c>
    </row>
    <row r="16" spans="1:11" ht="15.6" customHeight="1" x14ac:dyDescent="0.25">
      <c r="A16" s="1" t="s">
        <v>6</v>
      </c>
    </row>
    <row r="17" spans="1:11" ht="15.6" customHeight="1" x14ac:dyDescent="0.25">
      <c r="A17" s="13" t="s">
        <v>0</v>
      </c>
      <c r="B17" s="14">
        <f>B12</f>
        <v>0</v>
      </c>
      <c r="C17" s="14">
        <f t="shared" ref="C17:K17" si="2">C12</f>
        <v>1000</v>
      </c>
      <c r="D17" s="14">
        <f t="shared" si="2"/>
        <v>2000</v>
      </c>
      <c r="E17" s="14">
        <f t="shared" si="2"/>
        <v>3000</v>
      </c>
      <c r="F17" s="14">
        <f t="shared" si="2"/>
        <v>4000</v>
      </c>
      <c r="G17" s="14">
        <f t="shared" si="2"/>
        <v>5000</v>
      </c>
      <c r="H17" s="14">
        <f t="shared" si="2"/>
        <v>6000</v>
      </c>
      <c r="I17" s="14">
        <f t="shared" si="2"/>
        <v>7000</v>
      </c>
      <c r="J17" s="14">
        <f t="shared" si="2"/>
        <v>8000</v>
      </c>
      <c r="K17" s="14">
        <f t="shared" si="2"/>
        <v>9000</v>
      </c>
    </row>
    <row r="18" spans="1:11" ht="15.6" customHeight="1" x14ac:dyDescent="0.25">
      <c r="A18" s="11" t="s">
        <v>5</v>
      </c>
      <c r="B18" s="12">
        <f>$C$6*B$17</f>
        <v>0</v>
      </c>
      <c r="C18" s="12">
        <f t="shared" ref="C18:J18" si="3">$C$6*C$17</f>
        <v>690.89023002066449</v>
      </c>
      <c r="D18" s="12">
        <f t="shared" si="3"/>
        <v>1381.780460041329</v>
      </c>
      <c r="E18" s="12">
        <f t="shared" si="3"/>
        <v>2072.6706900619934</v>
      </c>
      <c r="F18" s="12">
        <f t="shared" si="3"/>
        <v>2763.560920082658</v>
      </c>
      <c r="G18" s="12">
        <f t="shared" si="3"/>
        <v>3454.4511501033226</v>
      </c>
      <c r="H18" s="12">
        <f t="shared" si="3"/>
        <v>4145.3413801239867</v>
      </c>
      <c r="I18" s="12">
        <f t="shared" si="3"/>
        <v>4836.2316101446513</v>
      </c>
      <c r="J18" s="12">
        <f t="shared" si="3"/>
        <v>5527.1218401653159</v>
      </c>
      <c r="K18" s="12">
        <f>$C$6*K$17</f>
        <v>6218.0120701859805</v>
      </c>
    </row>
    <row r="19" spans="1:11" ht="15.6" customHeight="1" x14ac:dyDescent="0.25">
      <c r="A19" s="5" t="s">
        <v>1</v>
      </c>
      <c r="B19" s="8">
        <f>B13+B14</f>
        <v>1698.8094113094103</v>
      </c>
      <c r="C19" s="8">
        <f t="shared" ref="C19:K19" si="4">C13+C14</f>
        <v>2107.8846029932974</v>
      </c>
      <c r="D19" s="8">
        <f t="shared" si="4"/>
        <v>2516.9597946771846</v>
      </c>
      <c r="E19" s="8">
        <f t="shared" si="4"/>
        <v>2926.0349863610718</v>
      </c>
      <c r="F19" s="8">
        <f t="shared" si="4"/>
        <v>3335.1101780449585</v>
      </c>
      <c r="G19" s="8">
        <f t="shared" si="4"/>
        <v>3744.1853697288457</v>
      </c>
      <c r="H19" s="8">
        <f t="shared" si="4"/>
        <v>4153.2605614127333</v>
      </c>
      <c r="I19" s="8">
        <f t="shared" si="4"/>
        <v>4562.3357530966196</v>
      </c>
      <c r="J19" s="8">
        <f t="shared" si="4"/>
        <v>4971.4109447805067</v>
      </c>
      <c r="K19" s="8">
        <f t="shared" si="4"/>
        <v>5380.4861364643939</v>
      </c>
    </row>
    <row r="21" spans="1:11" ht="15.6" customHeight="1" x14ac:dyDescent="0.25">
      <c r="A21" s="2"/>
    </row>
    <row r="23" spans="1:11" ht="15.6" customHeight="1" x14ac:dyDescent="0.25">
      <c r="A23" s="13"/>
      <c r="B23" s="14">
        <f>B17</f>
        <v>0</v>
      </c>
      <c r="C23" s="14">
        <f t="shared" ref="C23:K23" si="5">C17</f>
        <v>1000</v>
      </c>
      <c r="D23" s="14">
        <f t="shared" si="5"/>
        <v>2000</v>
      </c>
      <c r="E23" s="14">
        <f t="shared" si="5"/>
        <v>3000</v>
      </c>
      <c r="F23" s="14">
        <f t="shared" si="5"/>
        <v>4000</v>
      </c>
      <c r="G23" s="14">
        <f t="shared" si="5"/>
        <v>5000</v>
      </c>
      <c r="H23" s="14">
        <f t="shared" si="5"/>
        <v>6000</v>
      </c>
      <c r="I23" s="14">
        <f t="shared" si="5"/>
        <v>7000</v>
      </c>
      <c r="J23" s="14">
        <f t="shared" si="5"/>
        <v>8000</v>
      </c>
      <c r="K23" s="14">
        <f t="shared" si="5"/>
        <v>9000</v>
      </c>
    </row>
    <row r="24" spans="1:11" ht="15.6" customHeight="1" x14ac:dyDescent="0.25">
      <c r="A24" s="3" t="s">
        <v>5</v>
      </c>
      <c r="B24" s="9">
        <f>B18</f>
        <v>0</v>
      </c>
      <c r="C24" s="9">
        <f t="shared" ref="C24:K24" si="6">C18</f>
        <v>690.89023002066449</v>
      </c>
      <c r="D24" s="9">
        <f t="shared" si="6"/>
        <v>1381.780460041329</v>
      </c>
      <c r="E24" s="9">
        <f t="shared" si="6"/>
        <v>2072.6706900619934</v>
      </c>
      <c r="F24" s="9">
        <f t="shared" si="6"/>
        <v>2763.560920082658</v>
      </c>
      <c r="G24" s="9">
        <f t="shared" si="6"/>
        <v>3454.4511501033226</v>
      </c>
      <c r="H24" s="9">
        <f t="shared" si="6"/>
        <v>4145.3413801239867</v>
      </c>
      <c r="I24" s="9">
        <f t="shared" si="6"/>
        <v>4836.2316101446513</v>
      </c>
      <c r="J24" s="9">
        <f t="shared" si="6"/>
        <v>5527.1218401653159</v>
      </c>
      <c r="K24" s="9">
        <f t="shared" si="6"/>
        <v>6218.0120701859805</v>
      </c>
    </row>
    <row r="25" spans="1:11" ht="15.6" customHeight="1" x14ac:dyDescent="0.25">
      <c r="A25" s="4" t="s">
        <v>1</v>
      </c>
      <c r="B25" s="7">
        <f>B19</f>
        <v>1698.8094113094103</v>
      </c>
      <c r="C25" s="7">
        <f t="shared" ref="C25:K25" si="7">C19</f>
        <v>2107.8846029932974</v>
      </c>
      <c r="D25" s="7">
        <f t="shared" si="7"/>
        <v>2516.9597946771846</v>
      </c>
      <c r="E25" s="7">
        <f t="shared" si="7"/>
        <v>2926.0349863610718</v>
      </c>
      <c r="F25" s="7">
        <f t="shared" si="7"/>
        <v>3335.1101780449585</v>
      </c>
      <c r="G25" s="7">
        <f t="shared" si="7"/>
        <v>3744.1853697288457</v>
      </c>
      <c r="H25" s="7">
        <f t="shared" si="7"/>
        <v>4153.2605614127333</v>
      </c>
      <c r="I25" s="7">
        <f t="shared" si="7"/>
        <v>4562.3357530966196</v>
      </c>
      <c r="J25" s="7">
        <f t="shared" si="7"/>
        <v>4971.4109447805067</v>
      </c>
      <c r="K25" s="7">
        <f t="shared" si="7"/>
        <v>5380.4861364643939</v>
      </c>
    </row>
    <row r="26" spans="1:11" ht="15.6" customHeight="1" x14ac:dyDescent="0.25">
      <c r="A26" s="6" t="s">
        <v>3</v>
      </c>
      <c r="B26" s="10">
        <f>B13</f>
        <v>0</v>
      </c>
      <c r="C26" s="10">
        <f t="shared" ref="C26:K26" si="8">C13</f>
        <v>409.07519168388706</v>
      </c>
      <c r="D26" s="10">
        <f t="shared" si="8"/>
        <v>818.15038336777411</v>
      </c>
      <c r="E26" s="10">
        <f t="shared" si="8"/>
        <v>1227.2255750516613</v>
      </c>
      <c r="F26" s="10">
        <f t="shared" si="8"/>
        <v>1636.3007667355482</v>
      </c>
      <c r="G26" s="10">
        <f t="shared" si="8"/>
        <v>2045.3759584194354</v>
      </c>
      <c r="H26" s="10">
        <f t="shared" si="8"/>
        <v>2454.4511501033226</v>
      </c>
      <c r="I26" s="10">
        <f t="shared" si="8"/>
        <v>2863.5263417872093</v>
      </c>
      <c r="J26" s="10">
        <f t="shared" si="8"/>
        <v>3272.6015334710964</v>
      </c>
      <c r="K26" s="10">
        <f t="shared" si="8"/>
        <v>3681.6767251549836</v>
      </c>
    </row>
    <row r="27" spans="1:11" ht="15.6" customHeight="1" x14ac:dyDescent="0.25">
      <c r="A27" s="6" t="s">
        <v>4</v>
      </c>
      <c r="B27" s="10">
        <f>B14</f>
        <v>1698.8094113094103</v>
      </c>
      <c r="C27" s="10">
        <f t="shared" ref="C27:K27" si="9">C14</f>
        <v>1698.8094113094103</v>
      </c>
      <c r="D27" s="10">
        <f t="shared" si="9"/>
        <v>1698.8094113094103</v>
      </c>
      <c r="E27" s="10">
        <f t="shared" si="9"/>
        <v>1698.8094113094103</v>
      </c>
      <c r="F27" s="10">
        <f t="shared" si="9"/>
        <v>1698.8094113094103</v>
      </c>
      <c r="G27" s="10">
        <f t="shared" si="9"/>
        <v>1698.8094113094103</v>
      </c>
      <c r="H27" s="10">
        <f t="shared" si="9"/>
        <v>1698.8094113094103</v>
      </c>
      <c r="I27" s="10">
        <f t="shared" si="9"/>
        <v>1698.8094113094103</v>
      </c>
      <c r="J27" s="10">
        <f t="shared" si="9"/>
        <v>1698.8094113094103</v>
      </c>
      <c r="K27" s="10">
        <f t="shared" si="9"/>
        <v>1698.8094113094103</v>
      </c>
    </row>
    <row r="28" spans="1:11" ht="15.6" customHeight="1" x14ac:dyDescent="0.25">
      <c r="A28" s="5" t="s">
        <v>7</v>
      </c>
      <c r="B28" s="8">
        <f>B24-B25</f>
        <v>-1698.8094113094103</v>
      </c>
      <c r="C28" s="8">
        <f t="shared" ref="C28:K28" si="10">C24-C25</f>
        <v>-1416.9943729726328</v>
      </c>
      <c r="D28" s="8">
        <f t="shared" si="10"/>
        <v>-1135.1793346358556</v>
      </c>
      <c r="E28" s="8">
        <f t="shared" si="10"/>
        <v>-853.36429629907843</v>
      </c>
      <c r="F28" s="8">
        <f t="shared" si="10"/>
        <v>-571.54925796230054</v>
      </c>
      <c r="G28" s="8">
        <f t="shared" si="10"/>
        <v>-289.73421962552311</v>
      </c>
      <c r="H28" s="8">
        <f t="shared" si="10"/>
        <v>-7.9191812887465858</v>
      </c>
      <c r="I28" s="8">
        <f t="shared" si="10"/>
        <v>273.89585704803176</v>
      </c>
      <c r="J28" s="8">
        <f t="shared" si="10"/>
        <v>555.71089538480919</v>
      </c>
      <c r="K28" s="8">
        <f t="shared" si="10"/>
        <v>837.52593372158663</v>
      </c>
    </row>
    <row r="31" spans="1:11" ht="15.6" customHeight="1" thickBot="1" x14ac:dyDescent="0.35">
      <c r="A31" s="2" t="s">
        <v>14</v>
      </c>
      <c r="C31" s="17">
        <f>$C$6-$C$7</f>
        <v>0.28181503833677746</v>
      </c>
    </row>
    <row r="32" spans="1:11" ht="15.6" customHeight="1" thickTop="1" thickBot="1" x14ac:dyDescent="0.35">
      <c r="A32" s="2" t="s">
        <v>13</v>
      </c>
      <c r="C32" s="18">
        <f>$C$5/$C$31</f>
        <v>6028.1006341445909</v>
      </c>
    </row>
    <row r="33" spans="1:10" ht="15.6" customHeight="1" thickTop="1" x14ac:dyDescent="0.25"/>
    <row r="34" spans="1:10" ht="15.6" customHeight="1" x14ac:dyDescent="0.25">
      <c r="A34" s="20" t="s">
        <v>17</v>
      </c>
      <c r="B34" s="21"/>
      <c r="C34" s="21"/>
      <c r="D34" s="21"/>
      <c r="E34" s="21"/>
      <c r="F34" s="21"/>
      <c r="G34" s="21"/>
      <c r="H34" s="21"/>
      <c r="I34" s="21"/>
      <c r="J34" s="22"/>
    </row>
    <row r="35" spans="1:10" ht="15.6" customHeight="1" x14ac:dyDescent="0.25">
      <c r="A35" s="23"/>
      <c r="B35" s="24"/>
      <c r="C35" s="24"/>
      <c r="D35" s="24"/>
      <c r="E35" s="24"/>
      <c r="F35" s="24"/>
      <c r="G35" s="24"/>
      <c r="H35" s="24"/>
      <c r="I35" s="24"/>
      <c r="J35" s="25"/>
    </row>
    <row r="36" spans="1:10" ht="15.6" customHeight="1" x14ac:dyDescent="0.25">
      <c r="A36" s="23"/>
      <c r="B36" s="24"/>
      <c r="C36" s="24"/>
      <c r="D36" s="24"/>
      <c r="E36" s="24"/>
      <c r="F36" s="24"/>
      <c r="G36" s="24"/>
      <c r="H36" s="24"/>
      <c r="I36" s="24"/>
      <c r="J36" s="25"/>
    </row>
    <row r="37" spans="1:10" ht="15.6" customHeight="1" x14ac:dyDescent="0.25">
      <c r="A37" s="23"/>
      <c r="B37" s="24"/>
      <c r="C37" s="24"/>
      <c r="D37" s="24"/>
      <c r="E37" s="24"/>
      <c r="F37" s="24"/>
      <c r="G37" s="24"/>
      <c r="H37" s="24"/>
      <c r="I37" s="24"/>
      <c r="J37" s="25"/>
    </row>
    <row r="38" spans="1:10" ht="15.6" customHeight="1" x14ac:dyDescent="0.25">
      <c r="A38" s="23"/>
      <c r="B38" s="24"/>
      <c r="C38" s="24"/>
      <c r="D38" s="24"/>
      <c r="E38" s="24"/>
      <c r="F38" s="24"/>
      <c r="G38" s="24"/>
      <c r="H38" s="24"/>
      <c r="I38" s="24"/>
      <c r="J38" s="25"/>
    </row>
    <row r="39" spans="1:10" ht="15.6" customHeight="1" x14ac:dyDescent="0.25">
      <c r="A39" s="23"/>
      <c r="B39" s="24"/>
      <c r="C39" s="24"/>
      <c r="D39" s="24"/>
      <c r="E39" s="24"/>
      <c r="F39" s="24"/>
      <c r="G39" s="24"/>
      <c r="H39" s="24"/>
      <c r="I39" s="24"/>
      <c r="J39" s="25"/>
    </row>
    <row r="40" spans="1:10" ht="15.6" customHeight="1" x14ac:dyDescent="0.25">
      <c r="A40" s="23"/>
      <c r="B40" s="24"/>
      <c r="C40" s="24"/>
      <c r="D40" s="24"/>
      <c r="E40" s="24"/>
      <c r="F40" s="24"/>
      <c r="G40" s="24"/>
      <c r="H40" s="24"/>
      <c r="I40" s="24"/>
      <c r="J40" s="25"/>
    </row>
    <row r="41" spans="1:10" ht="15.6" customHeight="1" x14ac:dyDescent="0.25">
      <c r="A41" s="23"/>
      <c r="B41" s="24"/>
      <c r="C41" s="24"/>
      <c r="D41" s="24"/>
      <c r="E41" s="24"/>
      <c r="F41" s="24"/>
      <c r="G41" s="24"/>
      <c r="H41" s="24"/>
      <c r="I41" s="24"/>
      <c r="J41" s="25"/>
    </row>
    <row r="42" spans="1:10" ht="15.6" customHeight="1" x14ac:dyDescent="0.25">
      <c r="A42" s="23"/>
      <c r="B42" s="24"/>
      <c r="C42" s="24"/>
      <c r="D42" s="24"/>
      <c r="E42" s="24"/>
      <c r="F42" s="24"/>
      <c r="G42" s="24"/>
      <c r="H42" s="24"/>
      <c r="I42" s="24"/>
      <c r="J42" s="25"/>
    </row>
    <row r="43" spans="1:10" ht="15.6" customHeight="1" x14ac:dyDescent="0.25">
      <c r="A43" s="23"/>
      <c r="B43" s="24"/>
      <c r="C43" s="24"/>
      <c r="D43" s="24"/>
      <c r="E43" s="24"/>
      <c r="F43" s="24"/>
      <c r="G43" s="24"/>
      <c r="H43" s="24"/>
      <c r="I43" s="24"/>
      <c r="J43" s="25"/>
    </row>
    <row r="44" spans="1:10" ht="15.6" customHeight="1" x14ac:dyDescent="0.25">
      <c r="A44" s="23"/>
      <c r="B44" s="24"/>
      <c r="C44" s="24"/>
      <c r="D44" s="24"/>
      <c r="E44" s="24"/>
      <c r="F44" s="24"/>
      <c r="G44" s="24"/>
      <c r="H44" s="24"/>
      <c r="I44" s="24"/>
      <c r="J44" s="25"/>
    </row>
    <row r="45" spans="1:10" ht="15.6" customHeight="1" x14ac:dyDescent="0.25">
      <c r="A45" s="23"/>
      <c r="B45" s="24"/>
      <c r="C45" s="24"/>
      <c r="D45" s="24"/>
      <c r="E45" s="24"/>
      <c r="F45" s="24"/>
      <c r="G45" s="24"/>
      <c r="H45" s="24"/>
      <c r="I45" s="24"/>
      <c r="J45" s="25"/>
    </row>
    <row r="46" spans="1:10" ht="15.6" customHeight="1" x14ac:dyDescent="0.25">
      <c r="A46" s="23"/>
      <c r="B46" s="24"/>
      <c r="C46" s="24"/>
      <c r="D46" s="24"/>
      <c r="E46" s="24"/>
      <c r="F46" s="24"/>
      <c r="G46" s="24"/>
      <c r="H46" s="24"/>
      <c r="I46" s="24"/>
      <c r="J46" s="25"/>
    </row>
    <row r="47" spans="1:10" ht="15.6" customHeight="1" x14ac:dyDescent="0.25">
      <c r="A47" s="23"/>
      <c r="B47" s="24"/>
      <c r="C47" s="24"/>
      <c r="D47" s="24"/>
      <c r="E47" s="24"/>
      <c r="F47" s="24"/>
      <c r="G47" s="24"/>
      <c r="H47" s="24"/>
      <c r="I47" s="24"/>
      <c r="J47" s="25"/>
    </row>
    <row r="48" spans="1:10" ht="15.6" customHeight="1" x14ac:dyDescent="0.25">
      <c r="A48" s="23"/>
      <c r="B48" s="24"/>
      <c r="C48" s="24"/>
      <c r="D48" s="24"/>
      <c r="E48" s="24"/>
      <c r="F48" s="24"/>
      <c r="G48" s="24"/>
      <c r="H48" s="24"/>
      <c r="I48" s="24"/>
      <c r="J48" s="25"/>
    </row>
    <row r="49" spans="1:10" ht="15.6" customHeight="1" x14ac:dyDescent="0.25">
      <c r="A49" s="23"/>
      <c r="B49" s="24"/>
      <c r="C49" s="24"/>
      <c r="D49" s="24"/>
      <c r="E49" s="24"/>
      <c r="F49" s="24"/>
      <c r="G49" s="24"/>
      <c r="H49" s="24"/>
      <c r="I49" s="24"/>
      <c r="J49" s="25"/>
    </row>
    <row r="50" spans="1:10" ht="15.6" customHeight="1" x14ac:dyDescent="0.25">
      <c r="A50" s="23"/>
      <c r="B50" s="24"/>
      <c r="C50" s="24"/>
      <c r="D50" s="24"/>
      <c r="E50" s="24"/>
      <c r="F50" s="24"/>
      <c r="G50" s="24"/>
      <c r="H50" s="24"/>
      <c r="I50" s="24"/>
      <c r="J50" s="25"/>
    </row>
    <row r="51" spans="1:10" ht="15.6" customHeight="1" x14ac:dyDescent="0.25">
      <c r="A51" s="23"/>
      <c r="B51" s="24"/>
      <c r="C51" s="24"/>
      <c r="D51" s="24"/>
      <c r="E51" s="24"/>
      <c r="F51" s="24"/>
      <c r="G51" s="24"/>
      <c r="H51" s="24"/>
      <c r="I51" s="24"/>
      <c r="J51" s="25"/>
    </row>
    <row r="52" spans="1:10" ht="15.6" customHeight="1" x14ac:dyDescent="0.25">
      <c r="A52" s="23"/>
      <c r="B52" s="24"/>
      <c r="C52" s="24"/>
      <c r="D52" s="24"/>
      <c r="E52" s="24"/>
      <c r="F52" s="24"/>
      <c r="G52" s="24"/>
      <c r="H52" s="24"/>
      <c r="I52" s="24"/>
      <c r="J52" s="25"/>
    </row>
    <row r="53" spans="1:10" ht="15.6" customHeight="1" x14ac:dyDescent="0.25">
      <c r="A53" s="23"/>
      <c r="B53" s="24"/>
      <c r="C53" s="24"/>
      <c r="D53" s="24"/>
      <c r="E53" s="24"/>
      <c r="F53" s="24"/>
      <c r="G53" s="24"/>
      <c r="H53" s="24"/>
      <c r="I53" s="24"/>
      <c r="J53" s="25"/>
    </row>
    <row r="54" spans="1:10" ht="15.6" customHeight="1" x14ac:dyDescent="0.25">
      <c r="A54" s="23"/>
      <c r="B54" s="24"/>
      <c r="C54" s="24"/>
      <c r="D54" s="24"/>
      <c r="E54" s="24"/>
      <c r="F54" s="24"/>
      <c r="G54" s="24"/>
      <c r="H54" s="24"/>
      <c r="I54" s="24"/>
      <c r="J54" s="25"/>
    </row>
    <row r="55" spans="1:10" ht="15.6" customHeight="1" x14ac:dyDescent="0.25">
      <c r="A55" s="23"/>
      <c r="B55" s="24"/>
      <c r="C55" s="24"/>
      <c r="D55" s="24"/>
      <c r="E55" s="24"/>
      <c r="F55" s="24"/>
      <c r="G55" s="24"/>
      <c r="H55" s="24"/>
      <c r="I55" s="24"/>
      <c r="J55" s="25"/>
    </row>
    <row r="56" spans="1:10" ht="15.6" customHeight="1" x14ac:dyDescent="0.25">
      <c r="A56" s="26"/>
      <c r="B56" s="27"/>
      <c r="C56" s="27"/>
      <c r="D56" s="27"/>
      <c r="E56" s="27"/>
      <c r="F56" s="27"/>
      <c r="G56" s="27"/>
      <c r="H56" s="27"/>
      <c r="I56" s="27"/>
      <c r="J56" s="28"/>
    </row>
  </sheetData>
  <mergeCells count="1">
    <mergeCell ref="A34:J5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E50B584F65CC448E190BABDFCC2037" ma:contentTypeVersion="3" ma:contentTypeDescription="Ein neues Dokument erstellen." ma:contentTypeScope="" ma:versionID="7516884c72b652b58ba22cc81bcaaf97">
  <xsd:schema xmlns:xsd="http://www.w3.org/2001/XMLSchema" xmlns:xs="http://www.w3.org/2001/XMLSchema" xmlns:p="http://schemas.microsoft.com/office/2006/metadata/properties" xmlns:ns2="ce750fcc-b8cf-4ed2-aeaa-d48471a347aa" targetNamespace="http://schemas.microsoft.com/office/2006/metadata/properties" ma:root="true" ma:fieldsID="2d78a1ed51a3db04ef19e208799f5f88" ns2:_="">
    <xsd:import namespace="ce750fcc-b8cf-4ed2-aeaa-d48471a347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750fcc-b8cf-4ed2-aeaa-d48471a347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4076E5-72CF-4483-9EF2-91B933A29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750fcc-b8cf-4ed2-aeaa-d48471a34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FA68D1-17AC-432F-A3B4-0EC426D2B5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03F30C-44A0-47DC-93DF-7C4C21DB29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Break Even Analyse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Schneider Felix Christian</cp:lastModifiedBy>
  <dcterms:created xsi:type="dcterms:W3CDTF">1996-10-17T05:27:31Z</dcterms:created>
  <dcterms:modified xsi:type="dcterms:W3CDTF">2024-01-22T16:41:02Z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0x01010086E50B584F65CC448E190BABDFCC2037</vt:lpwstr>
  </property>
</Properties>
</file>