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0" windowHeight="9220" activeTab="1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robabilities" sheetId="5" r:id="rId6"/>
    <sheet name="Luck" sheetId="6" r:id="rId7"/>
    <sheet name="new structure" sheetId="10" state="hidden" r:id="rId8"/>
    <sheet name="Costs" sheetId="9" state="hidden" r:id="rId9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G480" i="5"/>
  <c r="G481" i="5"/>
  <c r="G482" i="5"/>
  <c r="G483" i="5"/>
  <c r="G484" i="5"/>
  <c r="G485" i="5"/>
  <c r="G486" i="5"/>
  <c r="G487" i="5"/>
  <c r="G488" i="5"/>
  <c r="G489" i="5"/>
  <c r="G490" i="5"/>
  <c r="G491" i="5"/>
  <c r="G492" i="5"/>
  <c r="G493" i="5"/>
  <c r="G494" i="5"/>
  <c r="G495" i="5"/>
  <c r="G496" i="5"/>
  <c r="G497" i="5"/>
  <c r="G498" i="5"/>
  <c r="G499" i="5"/>
  <c r="G500" i="5"/>
  <c r="G501" i="5"/>
  <c r="G502" i="5"/>
  <c r="G503" i="5"/>
  <c r="G504" i="5"/>
  <c r="G505" i="5"/>
  <c r="G506" i="5"/>
  <c r="G507" i="5"/>
  <c r="G508" i="5"/>
  <c r="G509" i="5"/>
  <c r="G510" i="5"/>
  <c r="G511" i="5"/>
  <c r="G512" i="5"/>
  <c r="G513" i="5"/>
  <c r="G514" i="5"/>
  <c r="G515" i="5"/>
  <c r="G516" i="5"/>
  <c r="G517" i="5"/>
  <c r="G518" i="5"/>
  <c r="G519" i="5"/>
  <c r="G520" i="5"/>
  <c r="G521" i="5"/>
  <c r="G522" i="5"/>
  <c r="G523" i="5"/>
  <c r="G524" i="5"/>
  <c r="B85" i="4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D453" i="6"/>
  <c r="D454" i="6"/>
  <c r="D455" i="6"/>
  <c r="D456" i="6"/>
  <c r="D457" i="6"/>
  <c r="D458" i="6"/>
  <c r="D459" i="6"/>
  <c r="D460" i="6"/>
  <c r="D461" i="6"/>
  <c r="D462" i="6"/>
  <c r="D463" i="6"/>
  <c r="D464" i="6"/>
  <c r="D465" i="6"/>
  <c r="D466" i="6"/>
  <c r="D467" i="6"/>
  <c r="D468" i="6"/>
  <c r="D469" i="6"/>
  <c r="D470" i="6"/>
  <c r="D471" i="6"/>
  <c r="D472" i="6"/>
  <c r="D473" i="6"/>
  <c r="D474" i="6"/>
  <c r="D475" i="6"/>
  <c r="D476" i="6"/>
  <c r="D477" i="6"/>
  <c r="D478" i="6"/>
  <c r="D479" i="6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G436" i="5"/>
  <c r="G437" i="5"/>
  <c r="G438" i="5"/>
  <c r="G439" i="5"/>
  <c r="G440" i="5"/>
  <c r="G441" i="5"/>
  <c r="G442" i="5"/>
  <c r="G443" i="5"/>
  <c r="G444" i="5"/>
  <c r="G445" i="5"/>
  <c r="G446" i="5"/>
  <c r="G447" i="5"/>
  <c r="G448" i="5"/>
  <c r="G449" i="5"/>
  <c r="G450" i="5"/>
  <c r="G451" i="5"/>
  <c r="G452" i="5"/>
  <c r="G453" i="5"/>
  <c r="G454" i="5"/>
  <c r="G455" i="5"/>
  <c r="G456" i="5"/>
  <c r="G457" i="5"/>
  <c r="G458" i="5"/>
  <c r="G459" i="5"/>
  <c r="G460" i="5"/>
  <c r="G461" i="5"/>
  <c r="G462" i="5"/>
  <c r="G463" i="5"/>
  <c r="G464" i="5"/>
  <c r="G465" i="5"/>
  <c r="G466" i="5"/>
  <c r="G467" i="5"/>
  <c r="G468" i="5"/>
  <c r="G469" i="5"/>
  <c r="G470" i="5"/>
  <c r="G471" i="5"/>
  <c r="G472" i="5"/>
  <c r="G473" i="5"/>
  <c r="G474" i="5"/>
  <c r="G475" i="5"/>
  <c r="G476" i="5"/>
  <c r="G477" i="5"/>
  <c r="G478" i="5"/>
  <c r="G479" i="5"/>
  <c r="H436" i="5"/>
  <c r="D436" i="5" s="1"/>
  <c r="H437" i="5"/>
  <c r="H438" i="5"/>
  <c r="E438" i="5" s="1"/>
  <c r="H439" i="5"/>
  <c r="D439" i="5" s="1"/>
  <c r="H440" i="5"/>
  <c r="E440" i="5" s="1"/>
  <c r="H441" i="5"/>
  <c r="H442" i="5"/>
  <c r="H443" i="5"/>
  <c r="E443" i="5" s="1"/>
  <c r="H444" i="5"/>
  <c r="H445" i="5"/>
  <c r="H446" i="5"/>
  <c r="H447" i="5"/>
  <c r="H448" i="5"/>
  <c r="D448" i="5" s="1"/>
  <c r="H449" i="5"/>
  <c r="H450" i="5"/>
  <c r="E450" i="5" s="1"/>
  <c r="H451" i="5"/>
  <c r="H452" i="5"/>
  <c r="E452" i="5" s="1"/>
  <c r="H453" i="5"/>
  <c r="H454" i="5"/>
  <c r="H455" i="5"/>
  <c r="E455" i="5" s="1"/>
  <c r="H456" i="5"/>
  <c r="H457" i="5"/>
  <c r="H458" i="5"/>
  <c r="H459" i="5"/>
  <c r="H460" i="5"/>
  <c r="D460" i="5" s="1"/>
  <c r="H461" i="5"/>
  <c r="H462" i="5"/>
  <c r="E462" i="5" s="1"/>
  <c r="H463" i="5"/>
  <c r="H464" i="5"/>
  <c r="E464" i="5" s="1"/>
  <c r="H465" i="5"/>
  <c r="H466" i="5"/>
  <c r="H467" i="5"/>
  <c r="E467" i="5" s="1"/>
  <c r="H468" i="5"/>
  <c r="H469" i="5"/>
  <c r="H470" i="5"/>
  <c r="H471" i="5"/>
  <c r="H472" i="5"/>
  <c r="D472" i="5" s="1"/>
  <c r="H473" i="5"/>
  <c r="H474" i="5"/>
  <c r="E474" i="5" s="1"/>
  <c r="H475" i="5"/>
  <c r="H476" i="5"/>
  <c r="E476" i="5" s="1"/>
  <c r="H477" i="5"/>
  <c r="H478" i="5"/>
  <c r="H479" i="5"/>
  <c r="E479" i="5" s="1"/>
  <c r="G479" i="6" s="1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G394" i="5"/>
  <c r="G395" i="5"/>
  <c r="G396" i="5"/>
  <c r="G397" i="5"/>
  <c r="G398" i="5"/>
  <c r="G399" i="5"/>
  <c r="G400" i="5"/>
  <c r="G401" i="5"/>
  <c r="G402" i="5"/>
  <c r="G403" i="5"/>
  <c r="G404" i="5"/>
  <c r="G405" i="5"/>
  <c r="G406" i="5"/>
  <c r="G407" i="5"/>
  <c r="G408" i="5"/>
  <c r="G409" i="5"/>
  <c r="G410" i="5"/>
  <c r="G411" i="5"/>
  <c r="G412" i="5"/>
  <c r="G413" i="5"/>
  <c r="G414" i="5"/>
  <c r="G415" i="5"/>
  <c r="G416" i="5"/>
  <c r="G417" i="5"/>
  <c r="G418" i="5"/>
  <c r="G419" i="5"/>
  <c r="G420" i="5"/>
  <c r="G421" i="5"/>
  <c r="G422" i="5"/>
  <c r="G423" i="5"/>
  <c r="G424" i="5"/>
  <c r="G425" i="5"/>
  <c r="G426" i="5"/>
  <c r="G427" i="5"/>
  <c r="G428" i="5"/>
  <c r="G429" i="5"/>
  <c r="G430" i="5"/>
  <c r="G431" i="5"/>
  <c r="G432" i="5"/>
  <c r="G433" i="5"/>
  <c r="G434" i="5"/>
  <c r="G435" i="5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24" i="3"/>
  <c r="F2" i="2" l="1"/>
  <c r="F3" i="3" s="1"/>
  <c r="F2" i="3"/>
  <c r="F14" i="3"/>
  <c r="F16" i="3"/>
  <c r="F4" i="3"/>
  <c r="F5" i="3"/>
  <c r="F6" i="3"/>
  <c r="F7" i="3"/>
  <c r="F11" i="3"/>
  <c r="F12" i="3"/>
  <c r="F13" i="3"/>
  <c r="D477" i="5"/>
  <c r="D465" i="5"/>
  <c r="D453" i="5"/>
  <c r="D515" i="6"/>
  <c r="D480" i="6"/>
  <c r="H517" i="5"/>
  <c r="D517" i="5" s="1"/>
  <c r="H505" i="5"/>
  <c r="D505" i="5" s="1"/>
  <c r="H493" i="5"/>
  <c r="D493" i="5" s="1"/>
  <c r="H481" i="5"/>
  <c r="D481" i="5" s="1"/>
  <c r="D514" i="6"/>
  <c r="D502" i="6"/>
  <c r="D490" i="6"/>
  <c r="H516" i="5"/>
  <c r="D516" i="5" s="1"/>
  <c r="H504" i="5"/>
  <c r="D504" i="5" s="1"/>
  <c r="H492" i="5"/>
  <c r="H480" i="5"/>
  <c r="D480" i="5" s="1"/>
  <c r="D513" i="6"/>
  <c r="D501" i="6"/>
  <c r="D489" i="6"/>
  <c r="H515" i="5"/>
  <c r="E515" i="5" s="1"/>
  <c r="H503" i="5"/>
  <c r="E503" i="5" s="1"/>
  <c r="H491" i="5"/>
  <c r="E491" i="5" s="1"/>
  <c r="D524" i="6"/>
  <c r="D5" i="1" s="1"/>
  <c r="D512" i="6"/>
  <c r="D500" i="6"/>
  <c r="D488" i="6"/>
  <c r="H514" i="5"/>
  <c r="E514" i="5" s="1"/>
  <c r="H502" i="5"/>
  <c r="D502" i="5" s="1"/>
  <c r="H490" i="5"/>
  <c r="E490" i="5" s="1"/>
  <c r="D523" i="6"/>
  <c r="D7" i="1" s="1"/>
  <c r="D511" i="6"/>
  <c r="D499" i="6"/>
  <c r="D487" i="6"/>
  <c r="H513" i="5"/>
  <c r="E513" i="5" s="1"/>
  <c r="H501" i="5"/>
  <c r="E501" i="5" s="1"/>
  <c r="H489" i="5"/>
  <c r="E489" i="5" s="1"/>
  <c r="D522" i="6"/>
  <c r="D28" i="1" s="1"/>
  <c r="D510" i="6"/>
  <c r="D498" i="6"/>
  <c r="D486" i="6"/>
  <c r="H518" i="5"/>
  <c r="H482" i="5"/>
  <c r="D503" i="6"/>
  <c r="H524" i="5"/>
  <c r="D524" i="5" s="1"/>
  <c r="F524" i="6" s="1"/>
  <c r="F5" i="1" s="1"/>
  <c r="H512" i="5"/>
  <c r="E512" i="5" s="1"/>
  <c r="H500" i="5"/>
  <c r="E500" i="5" s="1"/>
  <c r="H488" i="5"/>
  <c r="E488" i="5" s="1"/>
  <c r="D500" i="5"/>
  <c r="D521" i="6"/>
  <c r="D509" i="6"/>
  <c r="D497" i="6"/>
  <c r="D485" i="6"/>
  <c r="H506" i="5"/>
  <c r="H494" i="5"/>
  <c r="D491" i="6"/>
  <c r="H523" i="5"/>
  <c r="E523" i="5" s="1"/>
  <c r="G523" i="6" s="1"/>
  <c r="G7" i="1" s="1"/>
  <c r="H511" i="5"/>
  <c r="E511" i="5" s="1"/>
  <c r="H499" i="5"/>
  <c r="E499" i="5" s="1"/>
  <c r="H487" i="5"/>
  <c r="E487" i="5" s="1"/>
  <c r="D520" i="6"/>
  <c r="D508" i="6"/>
  <c r="D496" i="6"/>
  <c r="D484" i="6"/>
  <c r="H522" i="5"/>
  <c r="D522" i="5" s="1"/>
  <c r="H510" i="5"/>
  <c r="E510" i="5" s="1"/>
  <c r="H498" i="5"/>
  <c r="E498" i="5" s="1"/>
  <c r="H486" i="5"/>
  <c r="E486" i="5" s="1"/>
  <c r="D510" i="5"/>
  <c r="D519" i="6"/>
  <c r="D507" i="6"/>
  <c r="D495" i="6"/>
  <c r="D483" i="6"/>
  <c r="H521" i="5"/>
  <c r="E521" i="5" s="1"/>
  <c r="H509" i="5"/>
  <c r="E509" i="5" s="1"/>
  <c r="H497" i="5"/>
  <c r="H485" i="5"/>
  <c r="D518" i="6"/>
  <c r="D506" i="6"/>
  <c r="D494" i="6"/>
  <c r="D482" i="6"/>
  <c r="H520" i="5"/>
  <c r="D520" i="5" s="1"/>
  <c r="H508" i="5"/>
  <c r="D508" i="5" s="1"/>
  <c r="H496" i="5"/>
  <c r="H484" i="5"/>
  <c r="D517" i="6"/>
  <c r="D505" i="6"/>
  <c r="D493" i="6"/>
  <c r="D481" i="6"/>
  <c r="J5" i="1"/>
  <c r="H519" i="5"/>
  <c r="E519" i="5" s="1"/>
  <c r="H507" i="5"/>
  <c r="E507" i="5" s="1"/>
  <c r="H495" i="5"/>
  <c r="E495" i="5" s="1"/>
  <c r="H483" i="5"/>
  <c r="E483" i="5" s="1"/>
  <c r="D516" i="6"/>
  <c r="D504" i="6"/>
  <c r="D492" i="6"/>
  <c r="E473" i="5"/>
  <c r="E461" i="5"/>
  <c r="E449" i="5"/>
  <c r="E437" i="5"/>
  <c r="E472" i="5"/>
  <c r="E460" i="5"/>
  <c r="E448" i="5"/>
  <c r="E436" i="5"/>
  <c r="D471" i="5"/>
  <c r="D459" i="5"/>
  <c r="D447" i="5"/>
  <c r="D470" i="5"/>
  <c r="D458" i="5"/>
  <c r="D446" i="5"/>
  <c r="E477" i="5"/>
  <c r="E465" i="5"/>
  <c r="E453" i="5"/>
  <c r="D441" i="5"/>
  <c r="D473" i="5"/>
  <c r="D461" i="5"/>
  <c r="D449" i="5"/>
  <c r="D437" i="5"/>
  <c r="D469" i="5"/>
  <c r="D457" i="5"/>
  <c r="D445" i="5"/>
  <c r="D468" i="5"/>
  <c r="D456" i="5"/>
  <c r="D444" i="5"/>
  <c r="E478" i="5"/>
  <c r="E466" i="5"/>
  <c r="E454" i="5"/>
  <c r="E442" i="5"/>
  <c r="D476" i="5"/>
  <c r="D464" i="5"/>
  <c r="D452" i="5"/>
  <c r="D440" i="5"/>
  <c r="E475" i="5"/>
  <c r="E463" i="5"/>
  <c r="E451" i="5"/>
  <c r="E439" i="5"/>
  <c r="E441" i="5"/>
  <c r="E471" i="5"/>
  <c r="E459" i="5"/>
  <c r="E447" i="5"/>
  <c r="D479" i="5"/>
  <c r="D467" i="5"/>
  <c r="D455" i="5"/>
  <c r="D443" i="5"/>
  <c r="E470" i="5"/>
  <c r="E458" i="5"/>
  <c r="E446" i="5"/>
  <c r="D478" i="5"/>
  <c r="D466" i="5"/>
  <c r="D454" i="5"/>
  <c r="D442" i="5"/>
  <c r="E469" i="5"/>
  <c r="E457" i="5"/>
  <c r="E445" i="5"/>
  <c r="E468" i="5"/>
  <c r="E456" i="5"/>
  <c r="E444" i="5"/>
  <c r="D475" i="5"/>
  <c r="D463" i="5"/>
  <c r="D451" i="5"/>
  <c r="D474" i="5"/>
  <c r="D462" i="5"/>
  <c r="D450" i="5"/>
  <c r="D438" i="5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G353" i="5"/>
  <c r="G354" i="5"/>
  <c r="G355" i="5"/>
  <c r="G356" i="5"/>
  <c r="G357" i="5"/>
  <c r="G358" i="5"/>
  <c r="G359" i="5"/>
  <c r="G360" i="5"/>
  <c r="G361" i="5"/>
  <c r="G362" i="5"/>
  <c r="G363" i="5"/>
  <c r="G364" i="5"/>
  <c r="G365" i="5"/>
  <c r="G366" i="5"/>
  <c r="G367" i="5"/>
  <c r="G368" i="5"/>
  <c r="G369" i="5"/>
  <c r="G370" i="5"/>
  <c r="G371" i="5"/>
  <c r="G372" i="5"/>
  <c r="G373" i="5"/>
  <c r="G374" i="5"/>
  <c r="G375" i="5"/>
  <c r="G376" i="5"/>
  <c r="G377" i="5"/>
  <c r="G378" i="5"/>
  <c r="G379" i="5"/>
  <c r="G380" i="5"/>
  <c r="G381" i="5"/>
  <c r="G382" i="5"/>
  <c r="G383" i="5"/>
  <c r="G384" i="5"/>
  <c r="G385" i="5"/>
  <c r="G386" i="5"/>
  <c r="G387" i="5"/>
  <c r="G388" i="5"/>
  <c r="G389" i="5"/>
  <c r="G390" i="5"/>
  <c r="G391" i="5"/>
  <c r="G392" i="5"/>
  <c r="G393" i="5"/>
  <c r="F10" i="3" l="1"/>
  <c r="F9" i="3"/>
  <c r="F8" i="3"/>
  <c r="F15" i="3"/>
  <c r="D488" i="5"/>
  <c r="D512" i="5"/>
  <c r="D515" i="5"/>
  <c r="D490" i="5"/>
  <c r="D514" i="5"/>
  <c r="D489" i="5"/>
  <c r="D486" i="5"/>
  <c r="D491" i="5"/>
  <c r="E502" i="5"/>
  <c r="E522" i="5"/>
  <c r="D503" i="5"/>
  <c r="E504" i="5"/>
  <c r="D483" i="5"/>
  <c r="E524" i="5"/>
  <c r="G524" i="6" s="1"/>
  <c r="G5" i="1" s="1"/>
  <c r="D498" i="5"/>
  <c r="E516" i="5"/>
  <c r="D495" i="5"/>
  <c r="E481" i="5"/>
  <c r="E508" i="5"/>
  <c r="D487" i="5"/>
  <c r="G478" i="6"/>
  <c r="G28" i="1" s="1"/>
  <c r="G522" i="6"/>
  <c r="K5" i="1"/>
  <c r="E493" i="5"/>
  <c r="E520" i="5"/>
  <c r="D499" i="5"/>
  <c r="F479" i="6"/>
  <c r="F478" i="6"/>
  <c r="F28" i="1" s="1"/>
  <c r="F522" i="6"/>
  <c r="D485" i="5"/>
  <c r="E485" i="5"/>
  <c r="D501" i="5"/>
  <c r="E505" i="5"/>
  <c r="D521" i="5"/>
  <c r="D511" i="5"/>
  <c r="D497" i="5"/>
  <c r="E497" i="5"/>
  <c r="D513" i="5"/>
  <c r="E517" i="5"/>
  <c r="D523" i="5"/>
  <c r="F523" i="6" s="1"/>
  <c r="D484" i="5"/>
  <c r="E484" i="5"/>
  <c r="D518" i="5"/>
  <c r="E518" i="5"/>
  <c r="D494" i="5"/>
  <c r="E494" i="5"/>
  <c r="D507" i="5"/>
  <c r="D509" i="5"/>
  <c r="D506" i="5"/>
  <c r="E506" i="5"/>
  <c r="E480" i="5"/>
  <c r="D496" i="5"/>
  <c r="E496" i="5"/>
  <c r="D482" i="5"/>
  <c r="E482" i="5"/>
  <c r="E492" i="5"/>
  <c r="D492" i="5"/>
  <c r="D519" i="5"/>
  <c r="J28" i="1"/>
  <c r="J7" i="1"/>
  <c r="D399" i="6"/>
  <c r="D411" i="6"/>
  <c r="D423" i="6"/>
  <c r="D435" i="6"/>
  <c r="D3" i="1" s="1"/>
  <c r="H395" i="5"/>
  <c r="H407" i="5"/>
  <c r="H419" i="5"/>
  <c r="D400" i="6"/>
  <c r="D412" i="6"/>
  <c r="D424" i="6"/>
  <c r="H396" i="5"/>
  <c r="H408" i="5"/>
  <c r="H420" i="5"/>
  <c r="H432" i="5"/>
  <c r="H424" i="5"/>
  <c r="D434" i="6"/>
  <c r="H418" i="5"/>
  <c r="D401" i="6"/>
  <c r="D413" i="6"/>
  <c r="D425" i="6"/>
  <c r="H397" i="5"/>
  <c r="H409" i="5"/>
  <c r="H421" i="5"/>
  <c r="H433" i="5"/>
  <c r="H435" i="5"/>
  <c r="H425" i="5"/>
  <c r="H394" i="5"/>
  <c r="D402" i="6"/>
  <c r="D414" i="6"/>
  <c r="D426" i="6"/>
  <c r="H398" i="5"/>
  <c r="H410" i="5"/>
  <c r="H422" i="5"/>
  <c r="H434" i="5"/>
  <c r="H423" i="5"/>
  <c r="D398" i="6"/>
  <c r="H406" i="5"/>
  <c r="D403" i="6"/>
  <c r="D415" i="6"/>
  <c r="D427" i="6"/>
  <c r="H399" i="5"/>
  <c r="H411" i="5"/>
  <c r="D404" i="6"/>
  <c r="D416" i="6"/>
  <c r="D428" i="6"/>
  <c r="H400" i="5"/>
  <c r="H412" i="5"/>
  <c r="H413" i="5"/>
  <c r="D405" i="6"/>
  <c r="D417" i="6"/>
  <c r="D429" i="6"/>
  <c r="H401" i="5"/>
  <c r="D410" i="6"/>
  <c r="D394" i="6"/>
  <c r="D406" i="6"/>
  <c r="D418" i="6"/>
  <c r="D430" i="6"/>
  <c r="H402" i="5"/>
  <c r="H414" i="5"/>
  <c r="H426" i="5"/>
  <c r="H429" i="5"/>
  <c r="D395" i="6"/>
  <c r="D407" i="6"/>
  <c r="D419" i="6"/>
  <c r="D431" i="6"/>
  <c r="H403" i="5"/>
  <c r="H415" i="5"/>
  <c r="H427" i="5"/>
  <c r="H431" i="5"/>
  <c r="D396" i="6"/>
  <c r="D408" i="6"/>
  <c r="D420" i="6"/>
  <c r="D432" i="6"/>
  <c r="H404" i="5"/>
  <c r="H416" i="5"/>
  <c r="H428" i="5"/>
  <c r="D422" i="6"/>
  <c r="D397" i="6"/>
  <c r="D409" i="6"/>
  <c r="D421" i="6"/>
  <c r="D433" i="6"/>
  <c r="H405" i="5"/>
  <c r="H417" i="5"/>
  <c r="H430" i="5"/>
  <c r="J3" i="1"/>
  <c r="D16" i="2"/>
  <c r="F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G312" i="5"/>
  <c r="G313" i="5"/>
  <c r="G314" i="5"/>
  <c r="G315" i="5"/>
  <c r="G316" i="5"/>
  <c r="G317" i="5"/>
  <c r="G318" i="5"/>
  <c r="G319" i="5"/>
  <c r="G320" i="5"/>
  <c r="G321" i="5"/>
  <c r="G322" i="5"/>
  <c r="G323" i="5"/>
  <c r="G324" i="5"/>
  <c r="G325" i="5"/>
  <c r="G326" i="5"/>
  <c r="G327" i="5"/>
  <c r="G328" i="5"/>
  <c r="G329" i="5"/>
  <c r="G330" i="5"/>
  <c r="G331" i="5"/>
  <c r="G332" i="5"/>
  <c r="G333" i="5"/>
  <c r="G334" i="5"/>
  <c r="G335" i="5"/>
  <c r="G336" i="5"/>
  <c r="G337" i="5"/>
  <c r="G338" i="5"/>
  <c r="G339" i="5"/>
  <c r="G340" i="5"/>
  <c r="G341" i="5"/>
  <c r="G342" i="5"/>
  <c r="G343" i="5"/>
  <c r="G344" i="5"/>
  <c r="G345" i="5"/>
  <c r="G346" i="5"/>
  <c r="G347" i="5"/>
  <c r="G348" i="5"/>
  <c r="G349" i="5"/>
  <c r="G350" i="5"/>
  <c r="G351" i="5"/>
  <c r="G352" i="5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H345" i="5"/>
  <c r="D15" i="2"/>
  <c r="F15" i="2" s="1"/>
  <c r="D14" i="2"/>
  <c r="F14" i="2" s="1"/>
  <c r="D13" i="2"/>
  <c r="F13" i="2" s="1"/>
  <c r="D12" i="2"/>
  <c r="F12" i="2" s="1"/>
  <c r="F218" i="3" l="1"/>
  <c r="F220" i="3"/>
  <c r="F207" i="3"/>
  <c r="F219" i="3"/>
  <c r="F208" i="3"/>
  <c r="F209" i="3"/>
  <c r="F221" i="3"/>
  <c r="F210" i="3"/>
  <c r="F222" i="3"/>
  <c r="F211" i="3"/>
  <c r="F223" i="3"/>
  <c r="F212" i="3"/>
  <c r="F213" i="3"/>
  <c r="F214" i="3"/>
  <c r="F215" i="3"/>
  <c r="F216" i="3"/>
  <c r="F217" i="3"/>
  <c r="F182" i="3"/>
  <c r="F194" i="3"/>
  <c r="F206" i="3"/>
  <c r="F196" i="3"/>
  <c r="F183" i="3"/>
  <c r="F195" i="3"/>
  <c r="F184" i="3"/>
  <c r="F185" i="3"/>
  <c r="F197" i="3"/>
  <c r="F186" i="3"/>
  <c r="F198" i="3"/>
  <c r="F187" i="3"/>
  <c r="F199" i="3"/>
  <c r="F188" i="3"/>
  <c r="F200" i="3"/>
  <c r="F189" i="3"/>
  <c r="F201" i="3"/>
  <c r="F190" i="3"/>
  <c r="F202" i="3"/>
  <c r="F191" i="3"/>
  <c r="F203" i="3"/>
  <c r="F192" i="3"/>
  <c r="F204" i="3"/>
  <c r="F181" i="3"/>
  <c r="F193" i="3"/>
  <c r="F205" i="3"/>
  <c r="F230" i="3"/>
  <c r="F231" i="3"/>
  <c r="F232" i="3"/>
  <c r="F233" i="3"/>
  <c r="F234" i="3"/>
  <c r="F235" i="3"/>
  <c r="F224" i="3"/>
  <c r="F236" i="3"/>
  <c r="F225" i="3"/>
  <c r="F237" i="3"/>
  <c r="F226" i="3"/>
  <c r="F238" i="3"/>
  <c r="F227" i="3"/>
  <c r="F228" i="3"/>
  <c r="F229" i="3"/>
  <c r="F266" i="3"/>
  <c r="F267" i="3"/>
  <c r="F268" i="3"/>
  <c r="F269" i="3"/>
  <c r="F270" i="3"/>
  <c r="F271" i="3"/>
  <c r="F272" i="3"/>
  <c r="F261" i="3"/>
  <c r="F273" i="3"/>
  <c r="F262" i="3"/>
  <c r="F274" i="3"/>
  <c r="F263" i="3"/>
  <c r="F264" i="3"/>
  <c r="F265" i="3"/>
  <c r="F242" i="3"/>
  <c r="F254" i="3"/>
  <c r="F244" i="3"/>
  <c r="F256" i="3"/>
  <c r="F243" i="3"/>
  <c r="F255" i="3"/>
  <c r="F245" i="3"/>
  <c r="F257" i="3"/>
  <c r="F246" i="3"/>
  <c r="F258" i="3"/>
  <c r="F247" i="3"/>
  <c r="F259" i="3"/>
  <c r="F248" i="3"/>
  <c r="F260" i="3"/>
  <c r="F249" i="3"/>
  <c r="F250" i="3"/>
  <c r="F239" i="3"/>
  <c r="F251" i="3"/>
  <c r="F240" i="3"/>
  <c r="F252" i="3"/>
  <c r="F241" i="3"/>
  <c r="F253" i="3"/>
  <c r="F7" i="1"/>
  <c r="K7" i="1" s="1"/>
  <c r="K28" i="1"/>
  <c r="D408" i="5"/>
  <c r="E408" i="5"/>
  <c r="D401" i="5"/>
  <c r="E401" i="5"/>
  <c r="E406" i="5"/>
  <c r="D406" i="5"/>
  <c r="E417" i="5"/>
  <c r="D417" i="5"/>
  <c r="E414" i="5"/>
  <c r="D414" i="5"/>
  <c r="D412" i="5"/>
  <c r="E412" i="5"/>
  <c r="E423" i="5"/>
  <c r="D423" i="5"/>
  <c r="E421" i="5"/>
  <c r="D421" i="5"/>
  <c r="D396" i="5"/>
  <c r="E396" i="5"/>
  <c r="D416" i="5"/>
  <c r="E416" i="5"/>
  <c r="D424" i="5"/>
  <c r="E424" i="5"/>
  <c r="D404" i="5"/>
  <c r="E404" i="5"/>
  <c r="D420" i="5"/>
  <c r="E420" i="5"/>
  <c r="E430" i="5"/>
  <c r="D430" i="5"/>
  <c r="E426" i="5"/>
  <c r="D426" i="5"/>
  <c r="D413" i="5"/>
  <c r="E413" i="5"/>
  <c r="E433" i="5"/>
  <c r="D433" i="5"/>
  <c r="E405" i="5"/>
  <c r="D405" i="5"/>
  <c r="E402" i="5"/>
  <c r="D402" i="5"/>
  <c r="E400" i="5"/>
  <c r="D400" i="5"/>
  <c r="E434" i="5"/>
  <c r="D434" i="5"/>
  <c r="E409" i="5"/>
  <c r="D409" i="5"/>
  <c r="E429" i="5"/>
  <c r="D429" i="5"/>
  <c r="E435" i="5"/>
  <c r="G521" i="6" s="1"/>
  <c r="D435" i="5"/>
  <c r="F521" i="6" s="1"/>
  <c r="D431" i="5"/>
  <c r="E431" i="5"/>
  <c r="E422" i="5"/>
  <c r="D422" i="5"/>
  <c r="D397" i="5"/>
  <c r="E397" i="5"/>
  <c r="D425" i="5"/>
  <c r="E425" i="5"/>
  <c r="E427" i="5"/>
  <c r="D427" i="5"/>
  <c r="E410" i="5"/>
  <c r="D410" i="5"/>
  <c r="D428" i="5"/>
  <c r="E428" i="5"/>
  <c r="D415" i="5"/>
  <c r="E415" i="5"/>
  <c r="E398" i="5"/>
  <c r="D398" i="5"/>
  <c r="D419" i="5"/>
  <c r="E419" i="5"/>
  <c r="D403" i="5"/>
  <c r="E403" i="5"/>
  <c r="E411" i="5"/>
  <c r="D411" i="5"/>
  <c r="D407" i="5"/>
  <c r="E407" i="5"/>
  <c r="D394" i="5"/>
  <c r="E394" i="5"/>
  <c r="D432" i="5"/>
  <c r="E432" i="5"/>
  <c r="E399" i="5"/>
  <c r="D399" i="5"/>
  <c r="D418" i="5"/>
  <c r="E418" i="5"/>
  <c r="E395" i="5"/>
  <c r="D395" i="5"/>
  <c r="H349" i="5"/>
  <c r="E349" i="5" s="1"/>
  <c r="H341" i="5"/>
  <c r="H317" i="5"/>
  <c r="H359" i="5"/>
  <c r="H371" i="5"/>
  <c r="H383" i="5"/>
  <c r="H362" i="5"/>
  <c r="H375" i="5"/>
  <c r="H390" i="5"/>
  <c r="H360" i="5"/>
  <c r="H372" i="5"/>
  <c r="H384" i="5"/>
  <c r="H387" i="5"/>
  <c r="H361" i="5"/>
  <c r="H373" i="5"/>
  <c r="H385" i="5"/>
  <c r="H386" i="5"/>
  <c r="H377" i="5"/>
  <c r="H370" i="5"/>
  <c r="H374" i="5"/>
  <c r="H365" i="5"/>
  <c r="H358" i="5"/>
  <c r="H363" i="5"/>
  <c r="H388" i="5"/>
  <c r="H364" i="5"/>
  <c r="H376" i="5"/>
  <c r="H389" i="5"/>
  <c r="H382" i="5"/>
  <c r="H353" i="5"/>
  <c r="H354" i="5"/>
  <c r="H366" i="5"/>
  <c r="H378" i="5"/>
  <c r="H355" i="5"/>
  <c r="H367" i="5"/>
  <c r="H379" i="5"/>
  <c r="H391" i="5"/>
  <c r="H356" i="5"/>
  <c r="H368" i="5"/>
  <c r="H380" i="5"/>
  <c r="H392" i="5"/>
  <c r="H357" i="5"/>
  <c r="H369" i="5"/>
  <c r="H381" i="5"/>
  <c r="H393" i="5"/>
  <c r="H313" i="5"/>
  <c r="E313" i="5" s="1"/>
  <c r="H348" i="5"/>
  <c r="E348" i="5" s="1"/>
  <c r="H336" i="5"/>
  <c r="E336" i="5" s="1"/>
  <c r="H324" i="5"/>
  <c r="E324" i="5" s="1"/>
  <c r="H312" i="5"/>
  <c r="E312" i="5" s="1"/>
  <c r="H347" i="5"/>
  <c r="D347" i="5" s="1"/>
  <c r="H335" i="5"/>
  <c r="D335" i="5" s="1"/>
  <c r="H323" i="5"/>
  <c r="D323" i="5" s="1"/>
  <c r="E345" i="5"/>
  <c r="H346" i="5"/>
  <c r="E346" i="5" s="1"/>
  <c r="H334" i="5"/>
  <c r="E334" i="5" s="1"/>
  <c r="H322" i="5"/>
  <c r="E322" i="5" s="1"/>
  <c r="H329" i="5"/>
  <c r="D329" i="5" s="1"/>
  <c r="H333" i="5"/>
  <c r="E333" i="5" s="1"/>
  <c r="H321" i="5"/>
  <c r="E321" i="5" s="1"/>
  <c r="H344" i="5"/>
  <c r="E344" i="5" s="1"/>
  <c r="H332" i="5"/>
  <c r="E332" i="5" s="1"/>
  <c r="H320" i="5"/>
  <c r="E320" i="5" s="1"/>
  <c r="H343" i="5"/>
  <c r="E343" i="5" s="1"/>
  <c r="H331" i="5"/>
  <c r="D331" i="5" s="1"/>
  <c r="H319" i="5"/>
  <c r="E319" i="5" s="1"/>
  <c r="D341" i="5"/>
  <c r="D317" i="5"/>
  <c r="H342" i="5"/>
  <c r="E342" i="5" s="1"/>
  <c r="H330" i="5"/>
  <c r="E330" i="5" s="1"/>
  <c r="H318" i="5"/>
  <c r="E318" i="5" s="1"/>
  <c r="H352" i="5"/>
  <c r="E352" i="5" s="1"/>
  <c r="H340" i="5"/>
  <c r="D340" i="5" s="1"/>
  <c r="H328" i="5"/>
  <c r="D328" i="5" s="1"/>
  <c r="H316" i="5"/>
  <c r="E316" i="5" s="1"/>
  <c r="H351" i="5"/>
  <c r="D351" i="5" s="1"/>
  <c r="H339" i="5"/>
  <c r="D339" i="5" s="1"/>
  <c r="H327" i="5"/>
  <c r="D327" i="5" s="1"/>
  <c r="H315" i="5"/>
  <c r="D315" i="5" s="1"/>
  <c r="H350" i="5"/>
  <c r="D350" i="5" s="1"/>
  <c r="H338" i="5"/>
  <c r="D338" i="5" s="1"/>
  <c r="H326" i="5"/>
  <c r="D326" i="5" s="1"/>
  <c r="H314" i="5"/>
  <c r="D314" i="5" s="1"/>
  <c r="H337" i="5"/>
  <c r="D337" i="5" s="1"/>
  <c r="H325" i="5"/>
  <c r="E325" i="5" s="1"/>
  <c r="E341" i="5"/>
  <c r="E317" i="5"/>
  <c r="D345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301" i="5"/>
  <c r="G302" i="5"/>
  <c r="G303" i="5"/>
  <c r="G304" i="5"/>
  <c r="G305" i="5"/>
  <c r="G306" i="5"/>
  <c r="G307" i="5"/>
  <c r="G308" i="5"/>
  <c r="G309" i="5"/>
  <c r="G310" i="5"/>
  <c r="G311" i="5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F11" i="2" s="1"/>
  <c r="F170" i="3" l="1"/>
  <c r="F172" i="3"/>
  <c r="F171" i="3"/>
  <c r="F161" i="3"/>
  <c r="F173" i="3"/>
  <c r="F162" i="3"/>
  <c r="F174" i="3"/>
  <c r="F163" i="3"/>
  <c r="F175" i="3"/>
  <c r="F164" i="3"/>
  <c r="F176" i="3"/>
  <c r="F165" i="3"/>
  <c r="F177" i="3"/>
  <c r="F166" i="3"/>
  <c r="F178" i="3"/>
  <c r="F167" i="3"/>
  <c r="F179" i="3"/>
  <c r="F168" i="3"/>
  <c r="F180" i="3"/>
  <c r="F169" i="3"/>
  <c r="D349" i="5"/>
  <c r="D313" i="5"/>
  <c r="E483" i="6"/>
  <c r="E495" i="6"/>
  <c r="E507" i="6"/>
  <c r="E519" i="6"/>
  <c r="E484" i="6"/>
  <c r="E496" i="6"/>
  <c r="E508" i="6"/>
  <c r="E520" i="6"/>
  <c r="E485" i="6"/>
  <c r="E497" i="6"/>
  <c r="E509" i="6"/>
  <c r="E521" i="6"/>
  <c r="H521" i="6" s="1"/>
  <c r="E486" i="6"/>
  <c r="E498" i="6"/>
  <c r="E510" i="6"/>
  <c r="E522" i="6"/>
  <c r="H522" i="6" s="1"/>
  <c r="E487" i="6"/>
  <c r="E499" i="6"/>
  <c r="E511" i="6"/>
  <c r="E523" i="6"/>
  <c r="H523" i="6" s="1"/>
  <c r="E488" i="6"/>
  <c r="E500" i="6"/>
  <c r="E512" i="6"/>
  <c r="E524" i="6"/>
  <c r="E482" i="6"/>
  <c r="E494" i="6"/>
  <c r="E506" i="6"/>
  <c r="E518" i="6"/>
  <c r="E489" i="6"/>
  <c r="E501" i="6"/>
  <c r="E513" i="6"/>
  <c r="E490" i="6"/>
  <c r="E502" i="6"/>
  <c r="E514" i="6"/>
  <c r="E491" i="6"/>
  <c r="E503" i="6"/>
  <c r="E515" i="6"/>
  <c r="E480" i="6"/>
  <c r="E492" i="6"/>
  <c r="E504" i="6"/>
  <c r="E516" i="6"/>
  <c r="E481" i="6"/>
  <c r="E493" i="6"/>
  <c r="E505" i="6"/>
  <c r="E517" i="6"/>
  <c r="E445" i="6"/>
  <c r="E457" i="6"/>
  <c r="E469" i="6"/>
  <c r="E474" i="6"/>
  <c r="E455" i="6"/>
  <c r="E452" i="6"/>
  <c r="E439" i="6"/>
  <c r="E454" i="6"/>
  <c r="E475" i="6"/>
  <c r="E462" i="6"/>
  <c r="E443" i="6"/>
  <c r="E470" i="6"/>
  <c r="E463" i="6"/>
  <c r="E450" i="6"/>
  <c r="E472" i="6"/>
  <c r="E478" i="6"/>
  <c r="E448" i="6"/>
  <c r="E451" i="6"/>
  <c r="E438" i="6"/>
  <c r="E460" i="6"/>
  <c r="E466" i="6"/>
  <c r="E471" i="6"/>
  <c r="E436" i="6"/>
  <c r="E458" i="6"/>
  <c r="E442" i="6"/>
  <c r="E461" i="6"/>
  <c r="E441" i="6"/>
  <c r="E446" i="6"/>
  <c r="E477" i="6"/>
  <c r="E456" i="6"/>
  <c r="E449" i="6"/>
  <c r="E473" i="6"/>
  <c r="E468" i="6"/>
  <c r="E465" i="6"/>
  <c r="E453" i="6"/>
  <c r="E444" i="6"/>
  <c r="E440" i="6"/>
  <c r="E437" i="6"/>
  <c r="E459" i="6"/>
  <c r="E479" i="6"/>
  <c r="E476" i="6"/>
  <c r="E447" i="6"/>
  <c r="E467" i="6"/>
  <c r="E464" i="6"/>
  <c r="F435" i="6"/>
  <c r="F3" i="1" s="1"/>
  <c r="K3" i="1" s="1"/>
  <c r="F477" i="6"/>
  <c r="G435" i="6"/>
  <c r="G3" i="1" s="1"/>
  <c r="G477" i="6"/>
  <c r="E405" i="6"/>
  <c r="E417" i="6"/>
  <c r="E429" i="6"/>
  <c r="E394" i="6"/>
  <c r="E406" i="6"/>
  <c r="E418" i="6"/>
  <c r="E430" i="6"/>
  <c r="E395" i="6"/>
  <c r="E407" i="6"/>
  <c r="E419" i="6"/>
  <c r="E431" i="6"/>
  <c r="E396" i="6"/>
  <c r="E408" i="6"/>
  <c r="E420" i="6"/>
  <c r="E432" i="6"/>
  <c r="E397" i="6"/>
  <c r="E409" i="6"/>
  <c r="E421" i="6"/>
  <c r="E433" i="6"/>
  <c r="E404" i="6"/>
  <c r="E398" i="6"/>
  <c r="E410" i="6"/>
  <c r="E422" i="6"/>
  <c r="E434" i="6"/>
  <c r="E399" i="6"/>
  <c r="E411" i="6"/>
  <c r="E423" i="6"/>
  <c r="E435" i="6"/>
  <c r="E400" i="6"/>
  <c r="E412" i="6"/>
  <c r="E424" i="6"/>
  <c r="E401" i="6"/>
  <c r="E413" i="6"/>
  <c r="E425" i="6"/>
  <c r="E428" i="6"/>
  <c r="E402" i="6"/>
  <c r="E414" i="6"/>
  <c r="E426" i="6"/>
  <c r="E403" i="6"/>
  <c r="E415" i="6"/>
  <c r="E427" i="6"/>
  <c r="E416" i="6"/>
  <c r="G352" i="6"/>
  <c r="F351" i="6"/>
  <c r="D336" i="5"/>
  <c r="D324" i="5"/>
  <c r="E311" i="6"/>
  <c r="E335" i="5"/>
  <c r="E328" i="5"/>
  <c r="E329" i="5"/>
  <c r="E323" i="5"/>
  <c r="E274" i="6"/>
  <c r="E356" i="6"/>
  <c r="E368" i="6"/>
  <c r="E380" i="6"/>
  <c r="E392" i="6"/>
  <c r="E36" i="1" s="1"/>
  <c r="E381" i="6"/>
  <c r="E389" i="6"/>
  <c r="E390" i="6"/>
  <c r="E357" i="6"/>
  <c r="E369" i="6"/>
  <c r="E393" i="6"/>
  <c r="E31" i="1" s="1"/>
  <c r="E366" i="6"/>
  <c r="E367" i="6"/>
  <c r="E358" i="6"/>
  <c r="E370" i="6"/>
  <c r="E382" i="6"/>
  <c r="E359" i="6"/>
  <c r="E383" i="6"/>
  <c r="E372" i="6"/>
  <c r="E363" i="6"/>
  <c r="E364" i="6"/>
  <c r="E377" i="6"/>
  <c r="E378" i="6"/>
  <c r="E379" i="6"/>
  <c r="E371" i="6"/>
  <c r="E384" i="6"/>
  <c r="E375" i="6"/>
  <c r="E388" i="6"/>
  <c r="E360" i="6"/>
  <c r="E374" i="6"/>
  <c r="E387" i="6"/>
  <c r="E376" i="6"/>
  <c r="E365" i="6"/>
  <c r="E361" i="6"/>
  <c r="E373" i="6"/>
  <c r="E385" i="6"/>
  <c r="E362" i="6"/>
  <c r="E386" i="6"/>
  <c r="E353" i="6"/>
  <c r="E354" i="6"/>
  <c r="E355" i="6"/>
  <c r="E391" i="6"/>
  <c r="E314" i="6"/>
  <c r="E350" i="6"/>
  <c r="E315" i="6"/>
  <c r="E327" i="6"/>
  <c r="E339" i="6"/>
  <c r="E351" i="6"/>
  <c r="E316" i="6"/>
  <c r="E328" i="6"/>
  <c r="E340" i="6"/>
  <c r="E317" i="6"/>
  <c r="E329" i="6"/>
  <c r="E341" i="6"/>
  <c r="E342" i="6"/>
  <c r="E343" i="6"/>
  <c r="E318" i="6"/>
  <c r="E330" i="6"/>
  <c r="E352" i="6"/>
  <c r="E319" i="6"/>
  <c r="E331" i="6"/>
  <c r="E320" i="6"/>
  <c r="E332" i="6"/>
  <c r="E344" i="6"/>
  <c r="E345" i="6"/>
  <c r="E321" i="6"/>
  <c r="E333" i="6"/>
  <c r="E322" i="6"/>
  <c r="E334" i="6"/>
  <c r="E346" i="6"/>
  <c r="E323" i="6"/>
  <c r="E335" i="6"/>
  <c r="E347" i="6"/>
  <c r="E313" i="6"/>
  <c r="E337" i="6"/>
  <c r="E326" i="6"/>
  <c r="E312" i="6"/>
  <c r="E324" i="6"/>
  <c r="E336" i="6"/>
  <c r="E348" i="6"/>
  <c r="E349" i="6"/>
  <c r="E338" i="6"/>
  <c r="E325" i="6"/>
  <c r="E391" i="5"/>
  <c r="D391" i="5"/>
  <c r="D388" i="5"/>
  <c r="E388" i="5"/>
  <c r="E384" i="5"/>
  <c r="D384" i="5"/>
  <c r="E347" i="5"/>
  <c r="E379" i="5"/>
  <c r="D379" i="5"/>
  <c r="E363" i="5"/>
  <c r="D363" i="5"/>
  <c r="E372" i="5"/>
  <c r="D372" i="5"/>
  <c r="D360" i="6"/>
  <c r="D372" i="6"/>
  <c r="D384" i="6"/>
  <c r="D361" i="6"/>
  <c r="D373" i="6"/>
  <c r="D385" i="6"/>
  <c r="D359" i="6"/>
  <c r="D362" i="6"/>
  <c r="D374" i="6"/>
  <c r="D386" i="6"/>
  <c r="D363" i="6"/>
  <c r="D375" i="6"/>
  <c r="D387" i="6"/>
  <c r="D364" i="6"/>
  <c r="D376" i="6"/>
  <c r="D388" i="6"/>
  <c r="D353" i="6"/>
  <c r="D365" i="6"/>
  <c r="D377" i="6"/>
  <c r="D389" i="6"/>
  <c r="D354" i="6"/>
  <c r="D366" i="6"/>
  <c r="D378" i="6"/>
  <c r="D390" i="6"/>
  <c r="D371" i="6"/>
  <c r="D355" i="6"/>
  <c r="D367" i="6"/>
  <c r="D379" i="6"/>
  <c r="D391" i="6"/>
  <c r="D356" i="6"/>
  <c r="D368" i="6"/>
  <c r="D380" i="6"/>
  <c r="D392" i="6"/>
  <c r="D357" i="6"/>
  <c r="D369" i="6"/>
  <c r="D381" i="6"/>
  <c r="D393" i="6"/>
  <c r="D383" i="6"/>
  <c r="D358" i="6"/>
  <c r="D370" i="6"/>
  <c r="D382" i="6"/>
  <c r="E367" i="5"/>
  <c r="D367" i="5"/>
  <c r="D358" i="5"/>
  <c r="E358" i="5"/>
  <c r="E360" i="5"/>
  <c r="D360" i="5"/>
  <c r="D355" i="5"/>
  <c r="E355" i="5"/>
  <c r="D365" i="5"/>
  <c r="E365" i="5"/>
  <c r="D390" i="5"/>
  <c r="E390" i="5"/>
  <c r="D393" i="5"/>
  <c r="E393" i="5"/>
  <c r="G393" i="6" s="1"/>
  <c r="D378" i="5"/>
  <c r="E378" i="5"/>
  <c r="D374" i="5"/>
  <c r="E374" i="5"/>
  <c r="E375" i="5"/>
  <c r="D375" i="5"/>
  <c r="E315" i="5"/>
  <c r="E381" i="5"/>
  <c r="D381" i="5"/>
  <c r="D366" i="5"/>
  <c r="E366" i="5"/>
  <c r="E370" i="5"/>
  <c r="D370" i="5"/>
  <c r="D362" i="5"/>
  <c r="E362" i="5"/>
  <c r="E369" i="5"/>
  <c r="D369" i="5"/>
  <c r="E354" i="5"/>
  <c r="D354" i="5"/>
  <c r="D377" i="5"/>
  <c r="E377" i="5"/>
  <c r="D383" i="5"/>
  <c r="E383" i="5"/>
  <c r="E357" i="5"/>
  <c r="D357" i="5"/>
  <c r="D353" i="5"/>
  <c r="E353" i="5"/>
  <c r="D386" i="5"/>
  <c r="E386" i="5"/>
  <c r="E371" i="5"/>
  <c r="D371" i="5"/>
  <c r="E392" i="5"/>
  <c r="D392" i="5"/>
  <c r="F392" i="6" s="1"/>
  <c r="E382" i="5"/>
  <c r="D382" i="5"/>
  <c r="D385" i="5"/>
  <c r="E385" i="5"/>
  <c r="D359" i="5"/>
  <c r="E359" i="5"/>
  <c r="E380" i="5"/>
  <c r="D380" i="5"/>
  <c r="D389" i="5"/>
  <c r="E389" i="5"/>
  <c r="D373" i="5"/>
  <c r="E373" i="5"/>
  <c r="D368" i="5"/>
  <c r="E368" i="5"/>
  <c r="D376" i="5"/>
  <c r="E376" i="5"/>
  <c r="E361" i="5"/>
  <c r="D361" i="5"/>
  <c r="D356" i="5"/>
  <c r="E356" i="5"/>
  <c r="D364" i="5"/>
  <c r="E364" i="5"/>
  <c r="E387" i="5"/>
  <c r="D387" i="5"/>
  <c r="E337" i="5"/>
  <c r="D344" i="5"/>
  <c r="D319" i="5"/>
  <c r="D321" i="5"/>
  <c r="D333" i="5"/>
  <c r="D318" i="5"/>
  <c r="E327" i="5"/>
  <c r="E350" i="5"/>
  <c r="D325" i="5"/>
  <c r="E339" i="5"/>
  <c r="E351" i="5"/>
  <c r="D346" i="5"/>
  <c r="E340" i="5"/>
  <c r="E331" i="5"/>
  <c r="D330" i="5"/>
  <c r="D316" i="5"/>
  <c r="D343" i="5"/>
  <c r="D312" i="5"/>
  <c r="D352" i="5"/>
  <c r="D342" i="5"/>
  <c r="E314" i="5"/>
  <c r="D285" i="6"/>
  <c r="E326" i="5"/>
  <c r="D320" i="5"/>
  <c r="D322" i="5"/>
  <c r="D300" i="6"/>
  <c r="E338" i="5"/>
  <c r="D348" i="5"/>
  <c r="D332" i="5"/>
  <c r="D334" i="5"/>
  <c r="D314" i="6"/>
  <c r="D326" i="6"/>
  <c r="D338" i="6"/>
  <c r="D350" i="6"/>
  <c r="D315" i="6"/>
  <c r="D327" i="6"/>
  <c r="D339" i="6"/>
  <c r="D351" i="6"/>
  <c r="D36" i="1" s="1"/>
  <c r="D316" i="6"/>
  <c r="D328" i="6"/>
  <c r="D340" i="6"/>
  <c r="D352" i="6"/>
  <c r="D31" i="1" s="1"/>
  <c r="D317" i="6"/>
  <c r="D329" i="6"/>
  <c r="D341" i="6"/>
  <c r="D318" i="6"/>
  <c r="D330" i="6"/>
  <c r="D342" i="6"/>
  <c r="D319" i="6"/>
  <c r="D331" i="6"/>
  <c r="D343" i="6"/>
  <c r="D320" i="6"/>
  <c r="D332" i="6"/>
  <c r="D344" i="6"/>
  <c r="D321" i="6"/>
  <c r="D333" i="6"/>
  <c r="D345" i="6"/>
  <c r="D322" i="6"/>
  <c r="D334" i="6"/>
  <c r="D346" i="6"/>
  <c r="D323" i="6"/>
  <c r="D335" i="6"/>
  <c r="D347" i="6"/>
  <c r="D312" i="6"/>
  <c r="D324" i="6"/>
  <c r="D336" i="6"/>
  <c r="D348" i="6"/>
  <c r="D313" i="6"/>
  <c r="D325" i="6"/>
  <c r="D337" i="6"/>
  <c r="D349" i="6"/>
  <c r="D273" i="6"/>
  <c r="J31" i="1"/>
  <c r="J36" i="1"/>
  <c r="E276" i="6"/>
  <c r="H287" i="5"/>
  <c r="E287" i="5" s="1"/>
  <c r="H297" i="5"/>
  <c r="E297" i="5" s="1"/>
  <c r="H311" i="5"/>
  <c r="E311" i="5" s="1"/>
  <c r="H305" i="5"/>
  <c r="E305" i="5" s="1"/>
  <c r="H289" i="5"/>
  <c r="E289" i="5" s="1"/>
  <c r="E302" i="6"/>
  <c r="D309" i="6"/>
  <c r="D277" i="6"/>
  <c r="H288" i="5"/>
  <c r="D288" i="5" s="1"/>
  <c r="E293" i="6"/>
  <c r="D308" i="6"/>
  <c r="D276" i="6"/>
  <c r="H300" i="5"/>
  <c r="D300" i="5" s="1"/>
  <c r="H292" i="5"/>
  <c r="D292" i="5" s="1"/>
  <c r="H276" i="5"/>
  <c r="D276" i="5" s="1"/>
  <c r="E297" i="6"/>
  <c r="E289" i="6"/>
  <c r="E281" i="6"/>
  <c r="E273" i="6"/>
  <c r="D304" i="6"/>
  <c r="D296" i="6"/>
  <c r="D288" i="6"/>
  <c r="D280" i="6"/>
  <c r="H307" i="5"/>
  <c r="E307" i="5" s="1"/>
  <c r="H299" i="5"/>
  <c r="E299" i="5" s="1"/>
  <c r="H291" i="5"/>
  <c r="E291" i="5" s="1"/>
  <c r="H283" i="5"/>
  <c r="E283" i="5" s="1"/>
  <c r="H275" i="5"/>
  <c r="E275" i="5" s="1"/>
  <c r="E304" i="6"/>
  <c r="E296" i="6"/>
  <c r="E288" i="6"/>
  <c r="E280" i="6"/>
  <c r="D311" i="6"/>
  <c r="D303" i="6"/>
  <c r="D295" i="6"/>
  <c r="D287" i="6"/>
  <c r="D279" i="6"/>
  <c r="E310" i="6"/>
  <c r="D293" i="6"/>
  <c r="H296" i="5"/>
  <c r="D296" i="5" s="1"/>
  <c r="E309" i="6"/>
  <c r="D292" i="6"/>
  <c r="H308" i="5"/>
  <c r="D308" i="5" s="1"/>
  <c r="H284" i="5"/>
  <c r="D284" i="5" s="1"/>
  <c r="E305" i="6"/>
  <c r="H306" i="5"/>
  <c r="D306" i="5" s="1"/>
  <c r="H298" i="5"/>
  <c r="D298" i="5" s="1"/>
  <c r="H290" i="5"/>
  <c r="D290" i="5" s="1"/>
  <c r="H282" i="5"/>
  <c r="D282" i="5" s="1"/>
  <c r="H274" i="5"/>
  <c r="D274" i="5" s="1"/>
  <c r="E303" i="6"/>
  <c r="E295" i="6"/>
  <c r="E287" i="6"/>
  <c r="E279" i="6"/>
  <c r="D310" i="6"/>
  <c r="D302" i="6"/>
  <c r="D294" i="6"/>
  <c r="D286" i="6"/>
  <c r="D278" i="6"/>
  <c r="H273" i="5"/>
  <c r="D273" i="5" s="1"/>
  <c r="D287" i="5"/>
  <c r="D301" i="6"/>
  <c r="H304" i="5"/>
  <c r="D304" i="5" s="1"/>
  <c r="E301" i="6"/>
  <c r="D284" i="6"/>
  <c r="H295" i="5"/>
  <c r="E295" i="5" s="1"/>
  <c r="H279" i="5"/>
  <c r="E279" i="5" s="1"/>
  <c r="E308" i="6"/>
  <c r="E292" i="6"/>
  <c r="D307" i="6"/>
  <c r="D283" i="6"/>
  <c r="H294" i="5"/>
  <c r="H278" i="5"/>
  <c r="E307" i="6"/>
  <c r="E299" i="6"/>
  <c r="E291" i="6"/>
  <c r="E283" i="6"/>
  <c r="E275" i="6"/>
  <c r="D306" i="6"/>
  <c r="D298" i="6"/>
  <c r="D290" i="6"/>
  <c r="D282" i="6"/>
  <c r="D274" i="6"/>
  <c r="H281" i="5"/>
  <c r="E281" i="5" s="1"/>
  <c r="E294" i="6"/>
  <c r="E286" i="6"/>
  <c r="E278" i="6"/>
  <c r="H280" i="5"/>
  <c r="E280" i="5" s="1"/>
  <c r="E285" i="6"/>
  <c r="E277" i="6"/>
  <c r="H303" i="5"/>
  <c r="E303" i="5" s="1"/>
  <c r="E300" i="6"/>
  <c r="E284" i="6"/>
  <c r="D299" i="6"/>
  <c r="D291" i="6"/>
  <c r="D275" i="6"/>
  <c r="H310" i="5"/>
  <c r="H302" i="5"/>
  <c r="H286" i="5"/>
  <c r="H309" i="5"/>
  <c r="H301" i="5"/>
  <c r="H293" i="5"/>
  <c r="H285" i="5"/>
  <c r="H277" i="5"/>
  <c r="D291" i="5"/>
  <c r="E306" i="6"/>
  <c r="E298" i="6"/>
  <c r="E290" i="6"/>
  <c r="E282" i="6"/>
  <c r="D305" i="6"/>
  <c r="D297" i="6"/>
  <c r="D289" i="6"/>
  <c r="D281" i="6"/>
  <c r="D289" i="5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F10" i="2" s="1"/>
  <c r="F146" i="3" l="1"/>
  <c r="F158" i="3"/>
  <c r="F148" i="3"/>
  <c r="F147" i="3"/>
  <c r="F159" i="3"/>
  <c r="F160" i="3"/>
  <c r="F149" i="3"/>
  <c r="F150" i="3"/>
  <c r="F151" i="3"/>
  <c r="F152" i="3"/>
  <c r="F141" i="3"/>
  <c r="F153" i="3"/>
  <c r="F142" i="3"/>
  <c r="F154" i="3"/>
  <c r="F143" i="3"/>
  <c r="F155" i="3"/>
  <c r="F144" i="3"/>
  <c r="F156" i="3"/>
  <c r="F145" i="3"/>
  <c r="F157" i="3"/>
  <c r="G520" i="6"/>
  <c r="F519" i="6"/>
  <c r="H477" i="6"/>
  <c r="G475" i="6"/>
  <c r="G519" i="6"/>
  <c r="F476" i="6"/>
  <c r="F520" i="6"/>
  <c r="E5" i="1"/>
  <c r="H524" i="6"/>
  <c r="H5" i="1" s="1"/>
  <c r="E300" i="5"/>
  <c r="D281" i="5"/>
  <c r="D299" i="5"/>
  <c r="E7" i="1"/>
  <c r="H479" i="6"/>
  <c r="H7" i="1" s="1"/>
  <c r="H478" i="6"/>
  <c r="H28" i="1" s="1"/>
  <c r="E28" i="1"/>
  <c r="G476" i="6"/>
  <c r="H476" i="6" s="1"/>
  <c r="F475" i="6"/>
  <c r="D305" i="5"/>
  <c r="F433" i="6"/>
  <c r="F36" i="1" s="1"/>
  <c r="K36" i="1" s="1"/>
  <c r="G351" i="6"/>
  <c r="H351" i="6" s="1"/>
  <c r="G433" i="6"/>
  <c r="G434" i="6"/>
  <c r="G31" i="1" s="1"/>
  <c r="F352" i="6"/>
  <c r="F434" i="6"/>
  <c r="H434" i="6" s="1"/>
  <c r="H435" i="6"/>
  <c r="H3" i="1" s="1"/>
  <c r="E3" i="1"/>
  <c r="E253" i="5"/>
  <c r="G36" i="1"/>
  <c r="G392" i="6"/>
  <c r="H392" i="6" s="1"/>
  <c r="D297" i="5"/>
  <c r="F393" i="6"/>
  <c r="H393" i="6" s="1"/>
  <c r="D263" i="5"/>
  <c r="H352" i="6"/>
  <c r="F31" i="1"/>
  <c r="K31" i="1" s="1"/>
  <c r="D283" i="5"/>
  <c r="D311" i="5"/>
  <c r="E269" i="5"/>
  <c r="E245" i="5"/>
  <c r="E261" i="5"/>
  <c r="E237" i="5"/>
  <c r="D271" i="5"/>
  <c r="D247" i="5"/>
  <c r="D280" i="5"/>
  <c r="E292" i="5"/>
  <c r="D307" i="5"/>
  <c r="E284" i="5"/>
  <c r="E308" i="5"/>
  <c r="D279" i="5"/>
  <c r="E302" i="5"/>
  <c r="D302" i="5"/>
  <c r="E298" i="5"/>
  <c r="D310" i="5"/>
  <c r="E310" i="5"/>
  <c r="E276" i="5"/>
  <c r="E306" i="5"/>
  <c r="E296" i="5"/>
  <c r="E273" i="5"/>
  <c r="E293" i="5"/>
  <c r="D293" i="5"/>
  <c r="D295" i="5"/>
  <c r="E304" i="5"/>
  <c r="E277" i="5"/>
  <c r="D277" i="5"/>
  <c r="E288" i="5"/>
  <c r="D275" i="5"/>
  <c r="D301" i="5"/>
  <c r="E301" i="5"/>
  <c r="D303" i="5"/>
  <c r="E274" i="5"/>
  <c r="D286" i="5"/>
  <c r="E286" i="5"/>
  <c r="D294" i="5"/>
  <c r="E294" i="5"/>
  <c r="E290" i="5"/>
  <c r="D285" i="5"/>
  <c r="E285" i="5"/>
  <c r="E256" i="5"/>
  <c r="D240" i="5"/>
  <c r="D239" i="5"/>
  <c r="D309" i="5"/>
  <c r="E309" i="5"/>
  <c r="E278" i="5"/>
  <c r="D278" i="5"/>
  <c r="E282" i="5"/>
  <c r="E249" i="5"/>
  <c r="D256" i="5"/>
  <c r="E272" i="5"/>
  <c r="E241" i="5"/>
  <c r="D248" i="5"/>
  <c r="E265" i="5"/>
  <c r="E264" i="5"/>
  <c r="E248" i="5"/>
  <c r="D264" i="5"/>
  <c r="E257" i="5"/>
  <c r="E240" i="5"/>
  <c r="D255" i="5"/>
  <c r="D272" i="5"/>
  <c r="E266" i="5"/>
  <c r="E258" i="5"/>
  <c r="E250" i="5"/>
  <c r="E242" i="5"/>
  <c r="E234" i="5"/>
  <c r="D265" i="5"/>
  <c r="D257" i="5"/>
  <c r="D249" i="5"/>
  <c r="D241" i="5"/>
  <c r="E244" i="5"/>
  <c r="E252" i="5"/>
  <c r="D259" i="5"/>
  <c r="D235" i="5"/>
  <c r="E271" i="5"/>
  <c r="E263" i="5"/>
  <c r="E255" i="5"/>
  <c r="E247" i="5"/>
  <c r="E239" i="5"/>
  <c r="E270" i="5"/>
  <c r="E262" i="5"/>
  <c r="E254" i="5"/>
  <c r="E246" i="5"/>
  <c r="E238" i="5"/>
  <c r="E268" i="5"/>
  <c r="E236" i="5"/>
  <c r="D267" i="5"/>
  <c r="D251" i="5"/>
  <c r="D269" i="5"/>
  <c r="D261" i="5"/>
  <c r="D253" i="5"/>
  <c r="D245" i="5"/>
  <c r="D237" i="5"/>
  <c r="E260" i="5"/>
  <c r="D243" i="5"/>
  <c r="D270" i="5"/>
  <c r="D262" i="5"/>
  <c r="D254" i="5"/>
  <c r="D246" i="5"/>
  <c r="D238" i="5"/>
  <c r="D268" i="5"/>
  <c r="D260" i="5"/>
  <c r="D252" i="5"/>
  <c r="D244" i="5"/>
  <c r="D236" i="5"/>
  <c r="E267" i="5"/>
  <c r="E259" i="5"/>
  <c r="E251" i="5"/>
  <c r="E243" i="5"/>
  <c r="E235" i="5"/>
  <c r="D266" i="5"/>
  <c r="D258" i="5"/>
  <c r="D250" i="5"/>
  <c r="D242" i="5"/>
  <c r="D234" i="5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6" i="1" s="1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F231" i="5"/>
  <c r="F232" i="5"/>
  <c r="F233" i="5"/>
  <c r="G231" i="5"/>
  <c r="G232" i="5"/>
  <c r="G233" i="5"/>
  <c r="H231" i="5"/>
  <c r="H232" i="5"/>
  <c r="H233" i="5"/>
  <c r="F223" i="5"/>
  <c r="F224" i="5"/>
  <c r="F225" i="5"/>
  <c r="F226" i="5"/>
  <c r="F227" i="5"/>
  <c r="F228" i="5"/>
  <c r="F229" i="5"/>
  <c r="F230" i="5"/>
  <c r="G223" i="5"/>
  <c r="G224" i="5"/>
  <c r="G225" i="5"/>
  <c r="G226" i="5"/>
  <c r="G227" i="5"/>
  <c r="G228" i="5"/>
  <c r="G229" i="5"/>
  <c r="G230" i="5"/>
  <c r="H223" i="5"/>
  <c r="H224" i="5"/>
  <c r="H225" i="5"/>
  <c r="H226" i="5"/>
  <c r="H227" i="5"/>
  <c r="H228" i="5"/>
  <c r="H229" i="5"/>
  <c r="H230" i="5"/>
  <c r="F214" i="5"/>
  <c r="F215" i="5"/>
  <c r="F216" i="5"/>
  <c r="F217" i="5"/>
  <c r="F218" i="5"/>
  <c r="F219" i="5"/>
  <c r="F220" i="5"/>
  <c r="F221" i="5"/>
  <c r="F222" i="5"/>
  <c r="G214" i="5"/>
  <c r="G215" i="5"/>
  <c r="G216" i="5"/>
  <c r="G217" i="5"/>
  <c r="G218" i="5"/>
  <c r="G219" i="5"/>
  <c r="G220" i="5"/>
  <c r="G221" i="5"/>
  <c r="G222" i="5"/>
  <c r="H214" i="5"/>
  <c r="H215" i="5"/>
  <c r="H216" i="5"/>
  <c r="H217" i="5"/>
  <c r="H218" i="5"/>
  <c r="H219" i="5"/>
  <c r="H220" i="5"/>
  <c r="H221" i="5"/>
  <c r="H222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F196" i="5"/>
  <c r="G196" i="5"/>
  <c r="H196" i="5"/>
  <c r="F195" i="5"/>
  <c r="G195" i="5"/>
  <c r="H195" i="5"/>
  <c r="D4" i="1"/>
  <c r="E4" i="1"/>
  <c r="D44" i="1"/>
  <c r="E44" i="1"/>
  <c r="E140" i="3"/>
  <c r="E124" i="3"/>
  <c r="E123" i="3"/>
  <c r="D9" i="2"/>
  <c r="F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F134" i="3" l="1"/>
  <c r="F124" i="3"/>
  <c r="F123" i="3"/>
  <c r="F135" i="3"/>
  <c r="F136" i="3"/>
  <c r="F125" i="3"/>
  <c r="F137" i="3"/>
  <c r="F126" i="3"/>
  <c r="F138" i="3"/>
  <c r="F127" i="3"/>
  <c r="F139" i="3"/>
  <c r="F128" i="3"/>
  <c r="F140" i="3"/>
  <c r="F129" i="3"/>
  <c r="F130" i="3"/>
  <c r="F131" i="3"/>
  <c r="F132" i="3"/>
  <c r="F133" i="3"/>
  <c r="H520" i="6"/>
  <c r="H519" i="6"/>
  <c r="H475" i="6"/>
  <c r="H433" i="6"/>
  <c r="H31" i="1"/>
  <c r="H36" i="1"/>
  <c r="E204" i="5"/>
  <c r="D197" i="5"/>
  <c r="D205" i="5"/>
  <c r="D213" i="5"/>
  <c r="E212" i="5"/>
  <c r="E231" i="5"/>
  <c r="F234" i="6"/>
  <c r="D207" i="5"/>
  <c r="D199" i="5"/>
  <c r="D231" i="5"/>
  <c r="D233" i="5"/>
  <c r="E195" i="5"/>
  <c r="D211" i="5"/>
  <c r="D203" i="5"/>
  <c r="D222" i="5"/>
  <c r="D214" i="5"/>
  <c r="E221" i="5"/>
  <c r="E219" i="5"/>
  <c r="D212" i="5"/>
  <c r="D204" i="5"/>
  <c r="D217" i="5"/>
  <c r="E211" i="5"/>
  <c r="E203" i="5"/>
  <c r="D218" i="5"/>
  <c r="D209" i="5"/>
  <c r="D201" i="5"/>
  <c r="D229" i="5"/>
  <c r="D198" i="5"/>
  <c r="D216" i="5"/>
  <c r="D228" i="5"/>
  <c r="D226" i="5"/>
  <c r="D195" i="5"/>
  <c r="F480" i="6" s="1"/>
  <c r="D219" i="5"/>
  <c r="D221" i="5"/>
  <c r="E217" i="5"/>
  <c r="D225" i="5"/>
  <c r="E213" i="5"/>
  <c r="E205" i="5"/>
  <c r="E197" i="5"/>
  <c r="D215" i="5"/>
  <c r="D227" i="5"/>
  <c r="D208" i="5"/>
  <c r="D200" i="5"/>
  <c r="D210" i="5"/>
  <c r="D202" i="5"/>
  <c r="E218" i="5"/>
  <c r="D220" i="5"/>
  <c r="D224" i="5"/>
  <c r="E233" i="5"/>
  <c r="D206" i="5"/>
  <c r="E207" i="5"/>
  <c r="E199" i="5"/>
  <c r="D223" i="5"/>
  <c r="D232" i="5"/>
  <c r="D196" i="5"/>
  <c r="D230" i="5"/>
  <c r="E228" i="5"/>
  <c r="E232" i="5"/>
  <c r="E227" i="5"/>
  <c r="E196" i="5"/>
  <c r="E210" i="5"/>
  <c r="E202" i="5"/>
  <c r="E216" i="5"/>
  <c r="E226" i="5"/>
  <c r="E209" i="5"/>
  <c r="E201" i="5"/>
  <c r="E215" i="5"/>
  <c r="E225" i="5"/>
  <c r="E208" i="5"/>
  <c r="E200" i="5"/>
  <c r="E222" i="5"/>
  <c r="E214" i="5"/>
  <c r="E224" i="5"/>
  <c r="E223" i="5"/>
  <c r="E206" i="5"/>
  <c r="E198" i="5"/>
  <c r="E220" i="5"/>
  <c r="E230" i="5"/>
  <c r="E229" i="5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G436" i="6" l="1"/>
  <c r="G480" i="6"/>
  <c r="H480" i="6" s="1"/>
  <c r="F474" i="6"/>
  <c r="F518" i="6"/>
  <c r="G474" i="6"/>
  <c r="G518" i="6"/>
  <c r="F394" i="6"/>
  <c r="F436" i="6"/>
  <c r="H436" i="6" s="1"/>
  <c r="G353" i="6"/>
  <c r="G394" i="6"/>
  <c r="F391" i="6"/>
  <c r="F432" i="6"/>
  <c r="G391" i="6"/>
  <c r="G432" i="6"/>
  <c r="F312" i="6"/>
  <c r="F353" i="6"/>
  <c r="G311" i="6"/>
  <c r="G350" i="6"/>
  <c r="G273" i="6"/>
  <c r="G312" i="6"/>
  <c r="F311" i="6"/>
  <c r="F350" i="6"/>
  <c r="F195" i="6"/>
  <c r="F44" i="1" s="1"/>
  <c r="F273" i="6"/>
  <c r="G195" i="6"/>
  <c r="G44" i="1" s="1"/>
  <c r="G234" i="6"/>
  <c r="H234" i="6" s="1"/>
  <c r="F233" i="6"/>
  <c r="F4" i="1" s="1"/>
  <c r="F272" i="6"/>
  <c r="G233" i="6"/>
  <c r="G4" i="1" s="1"/>
  <c r="G272" i="6"/>
  <c r="D3" i="2"/>
  <c r="F3" i="2" s="1"/>
  <c r="D4" i="2"/>
  <c r="F4" i="2" s="1"/>
  <c r="D5" i="2"/>
  <c r="F5" i="2" s="1"/>
  <c r="D6" i="2"/>
  <c r="F6" i="2" s="1"/>
  <c r="D7" i="2"/>
  <c r="F7" i="2" s="1"/>
  <c r="D8" i="2"/>
  <c r="F8" i="2" s="1"/>
  <c r="F110" i="3" l="1"/>
  <c r="F122" i="3"/>
  <c r="F111" i="3"/>
  <c r="F112" i="3"/>
  <c r="F113" i="3"/>
  <c r="F114" i="3"/>
  <c r="F115" i="3"/>
  <c r="F116" i="3"/>
  <c r="F105" i="3"/>
  <c r="F117" i="3"/>
  <c r="F106" i="3"/>
  <c r="F118" i="3"/>
  <c r="F107" i="3"/>
  <c r="F119" i="3"/>
  <c r="F108" i="3"/>
  <c r="F120" i="3"/>
  <c r="F109" i="3"/>
  <c r="F121" i="3"/>
  <c r="F74" i="3"/>
  <c r="F86" i="3"/>
  <c r="F76" i="3"/>
  <c r="F75" i="3"/>
  <c r="F77" i="3"/>
  <c r="F78" i="3"/>
  <c r="F79" i="3"/>
  <c r="F80" i="3"/>
  <c r="F81" i="3"/>
  <c r="F82" i="3"/>
  <c r="F83" i="3"/>
  <c r="F72" i="3"/>
  <c r="F84" i="3"/>
  <c r="F73" i="3"/>
  <c r="F85" i="3"/>
  <c r="F62" i="3"/>
  <c r="F63" i="3"/>
  <c r="F64" i="3"/>
  <c r="F65" i="3"/>
  <c r="F66" i="3"/>
  <c r="F67" i="3"/>
  <c r="F56" i="3"/>
  <c r="F68" i="3"/>
  <c r="F57" i="3"/>
  <c r="F69" i="3"/>
  <c r="F58" i="3"/>
  <c r="F70" i="3"/>
  <c r="F59" i="3"/>
  <c r="F71" i="3"/>
  <c r="F60" i="3"/>
  <c r="F61" i="3"/>
  <c r="F98" i="3"/>
  <c r="F100" i="3"/>
  <c r="F87" i="3"/>
  <c r="F99" i="3"/>
  <c r="F88" i="3"/>
  <c r="F89" i="3"/>
  <c r="F101" i="3"/>
  <c r="F90" i="3"/>
  <c r="F102" i="3"/>
  <c r="F91" i="3"/>
  <c r="F103" i="3"/>
  <c r="F92" i="3"/>
  <c r="F104" i="3"/>
  <c r="F93" i="3"/>
  <c r="F94" i="3"/>
  <c r="F95" i="3"/>
  <c r="F96" i="3"/>
  <c r="F97" i="3"/>
  <c r="F38" i="3"/>
  <c r="F50" i="3"/>
  <c r="F52" i="3"/>
  <c r="F39" i="3"/>
  <c r="F51" i="3"/>
  <c r="F40" i="3"/>
  <c r="F41" i="3"/>
  <c r="F53" i="3"/>
  <c r="F42" i="3"/>
  <c r="F54" i="3"/>
  <c r="F43" i="3"/>
  <c r="F55" i="3"/>
  <c r="F44" i="3"/>
  <c r="F45" i="3"/>
  <c r="F46" i="3"/>
  <c r="F47" i="3"/>
  <c r="F48" i="3"/>
  <c r="F37" i="3"/>
  <c r="F49" i="3"/>
  <c r="F26" i="3"/>
  <c r="F28" i="3"/>
  <c r="F27" i="3"/>
  <c r="F17" i="3"/>
  <c r="F29" i="3"/>
  <c r="F18" i="3"/>
  <c r="F30" i="3"/>
  <c r="F19" i="3"/>
  <c r="F31" i="3"/>
  <c r="F20" i="3"/>
  <c r="F32" i="3"/>
  <c r="F21" i="3"/>
  <c r="F33" i="3"/>
  <c r="F22" i="3"/>
  <c r="F34" i="3"/>
  <c r="F23" i="3"/>
  <c r="F35" i="3"/>
  <c r="F24" i="3"/>
  <c r="F36" i="3"/>
  <c r="F25" i="3"/>
  <c r="H394" i="6"/>
  <c r="H474" i="6"/>
  <c r="H518" i="6"/>
  <c r="H391" i="6"/>
  <c r="H353" i="6"/>
  <c r="H432" i="6"/>
  <c r="H312" i="6"/>
  <c r="H311" i="6"/>
  <c r="H273" i="6"/>
  <c r="H350" i="6"/>
  <c r="H195" i="6"/>
  <c r="H44" i="1" s="1"/>
  <c r="H233" i="6"/>
  <c r="H4" i="1" s="1"/>
  <c r="H272" i="6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J4" i="1"/>
  <c r="K4" i="1" s="1"/>
  <c r="J44" i="1" l="1"/>
  <c r="K44" i="1" s="1"/>
  <c r="J29" i="1"/>
  <c r="J37" i="1"/>
  <c r="J23" i="1"/>
  <c r="J24" i="1"/>
  <c r="J34" i="1"/>
  <c r="J41" i="1"/>
  <c r="J8" i="1"/>
  <c r="J39" i="1"/>
  <c r="J45" i="1"/>
  <c r="J13" i="1"/>
  <c r="J43" i="1"/>
  <c r="J38" i="1"/>
  <c r="J30" i="1"/>
  <c r="J32" i="1"/>
  <c r="J17" i="1"/>
  <c r="J35" i="1"/>
  <c r="J33" i="1"/>
  <c r="J40" i="1"/>
  <c r="J46" i="1"/>
  <c r="J11" i="1"/>
  <c r="J18" i="1"/>
  <c r="J9" i="1"/>
  <c r="J21" i="1"/>
  <c r="J26" i="1"/>
  <c r="J22" i="1"/>
  <c r="J20" i="1"/>
  <c r="J16" i="1"/>
  <c r="J15" i="1"/>
  <c r="J2" i="1"/>
  <c r="J12" i="1"/>
  <c r="J27" i="1"/>
  <c r="J10" i="1"/>
  <c r="J6" i="1"/>
  <c r="J19" i="1"/>
  <c r="J14" i="1"/>
  <c r="J25" i="1"/>
  <c r="J42" i="1"/>
  <c r="H194" i="5"/>
  <c r="D194" i="5" s="1"/>
  <c r="F517" i="6" s="1"/>
  <c r="E158" i="6"/>
  <c r="E42" i="1" s="1"/>
  <c r="D180" i="6"/>
  <c r="D10" i="1" s="1"/>
  <c r="E166" i="6"/>
  <c r="E2" i="1" s="1"/>
  <c r="D158" i="6"/>
  <c r="D42" i="1" s="1"/>
  <c r="D160" i="6"/>
  <c r="D21" i="1" s="1"/>
  <c r="E190" i="6"/>
  <c r="E29" i="1" s="1"/>
  <c r="H173" i="5"/>
  <c r="D173" i="5" s="1"/>
  <c r="D172" i="6"/>
  <c r="D20" i="1" s="1"/>
  <c r="H178" i="5"/>
  <c r="D178" i="5" s="1"/>
  <c r="D185" i="6"/>
  <c r="D41" i="1" s="1"/>
  <c r="D161" i="6"/>
  <c r="D14" i="1" s="1"/>
  <c r="H185" i="5"/>
  <c r="D185" i="5" s="1"/>
  <c r="H169" i="5"/>
  <c r="E169" i="5" s="1"/>
  <c r="D192" i="6"/>
  <c r="D23" i="1" s="1"/>
  <c r="D176" i="6"/>
  <c r="D35" i="1" s="1"/>
  <c r="H190" i="5"/>
  <c r="D190" i="5" s="1"/>
  <c r="F513" i="6" s="1"/>
  <c r="H182" i="5"/>
  <c r="E182" i="5" s="1"/>
  <c r="H174" i="5"/>
  <c r="D174" i="5" s="1"/>
  <c r="H166" i="5"/>
  <c r="E166" i="5" s="1"/>
  <c r="H158" i="5"/>
  <c r="D158" i="5" s="1"/>
  <c r="E174" i="6"/>
  <c r="E32" i="1" s="1"/>
  <c r="D189" i="6"/>
  <c r="D22" i="1" s="1"/>
  <c r="D181" i="6"/>
  <c r="D45" i="1" s="1"/>
  <c r="D173" i="6"/>
  <c r="D38" i="1" s="1"/>
  <c r="D165" i="6"/>
  <c r="D18" i="1" s="1"/>
  <c r="H181" i="5"/>
  <c r="E181" i="5" s="1"/>
  <c r="D188" i="6"/>
  <c r="D15" i="1" s="1"/>
  <c r="H188" i="5"/>
  <c r="D188" i="5" s="1"/>
  <c r="H180" i="5"/>
  <c r="E180" i="5" s="1"/>
  <c r="H172" i="5"/>
  <c r="E172" i="5" s="1"/>
  <c r="H164" i="5"/>
  <c r="E164" i="5" s="1"/>
  <c r="D187" i="6"/>
  <c r="D30" i="1" s="1"/>
  <c r="D179" i="6"/>
  <c r="D8" i="1" s="1"/>
  <c r="D171" i="6"/>
  <c r="D163" i="6"/>
  <c r="D19" i="1" s="1"/>
  <c r="H187" i="5"/>
  <c r="E187" i="5" s="1"/>
  <c r="H179" i="5"/>
  <c r="E179" i="5" s="1"/>
  <c r="H171" i="5"/>
  <c r="E171" i="5" s="1"/>
  <c r="H163" i="5"/>
  <c r="D163" i="5" s="1"/>
  <c r="D194" i="6"/>
  <c r="D34" i="1" s="1"/>
  <c r="D186" i="6"/>
  <c r="D25" i="1" s="1"/>
  <c r="D178" i="6"/>
  <c r="D13" i="1" s="1"/>
  <c r="D170" i="6"/>
  <c r="D40" i="1" s="1"/>
  <c r="D162" i="6"/>
  <c r="D9" i="1" s="1"/>
  <c r="H189" i="5"/>
  <c r="D189" i="5" s="1"/>
  <c r="D164" i="6"/>
  <c r="D12" i="1" s="1"/>
  <c r="H186" i="5"/>
  <c r="D186" i="5" s="1"/>
  <c r="D193" i="6"/>
  <c r="D24" i="1" s="1"/>
  <c r="D169" i="6"/>
  <c r="D11" i="1" s="1"/>
  <c r="H193" i="5"/>
  <c r="E193" i="5" s="1"/>
  <c r="G516" i="6" s="1"/>
  <c r="D168" i="6"/>
  <c r="D46" i="1" s="1"/>
  <c r="H192" i="5"/>
  <c r="D192" i="5" s="1"/>
  <c r="F515" i="6" s="1"/>
  <c r="H184" i="5"/>
  <c r="H176" i="5"/>
  <c r="D176" i="5" s="1"/>
  <c r="H168" i="5"/>
  <c r="D168" i="5" s="1"/>
  <c r="H160" i="5"/>
  <c r="D160" i="5" s="1"/>
  <c r="D191" i="6"/>
  <c r="D37" i="1" s="1"/>
  <c r="D183" i="6"/>
  <c r="D33" i="1" s="1"/>
  <c r="D175" i="6"/>
  <c r="D16" i="1" s="1"/>
  <c r="D167" i="6"/>
  <c r="D43" i="1" s="1"/>
  <c r="D159" i="6"/>
  <c r="D26" i="1" s="1"/>
  <c r="H165" i="5"/>
  <c r="E165" i="5" s="1"/>
  <c r="H170" i="5"/>
  <c r="D170" i="5" s="1"/>
  <c r="H162" i="5"/>
  <c r="E162" i="5" s="1"/>
  <c r="D177" i="6"/>
  <c r="D17" i="1" s="1"/>
  <c r="E161" i="6"/>
  <c r="E14" i="1" s="1"/>
  <c r="H177" i="5"/>
  <c r="D177" i="5" s="1"/>
  <c r="H161" i="5"/>
  <c r="E161" i="5" s="1"/>
  <c r="D184" i="6"/>
  <c r="D39" i="1" s="1"/>
  <c r="H191" i="5"/>
  <c r="D191" i="5" s="1"/>
  <c r="F514" i="6" s="1"/>
  <c r="H183" i="5"/>
  <c r="E183" i="5" s="1"/>
  <c r="H175" i="5"/>
  <c r="D175" i="5" s="1"/>
  <c r="H167" i="5"/>
  <c r="E167" i="5" s="1"/>
  <c r="H159" i="5"/>
  <c r="E159" i="5" s="1"/>
  <c r="E182" i="6"/>
  <c r="E27" i="1" s="1"/>
  <c r="D190" i="6"/>
  <c r="D29" i="1" s="1"/>
  <c r="D182" i="6"/>
  <c r="D27" i="1" s="1"/>
  <c r="D174" i="6"/>
  <c r="D32" i="1" s="1"/>
  <c r="D166" i="6"/>
  <c r="D2" i="1" s="1"/>
  <c r="E181" i="6"/>
  <c r="E45" i="1" s="1"/>
  <c r="E192" i="6"/>
  <c r="E23" i="1" s="1"/>
  <c r="E184" i="6"/>
  <c r="E39" i="1" s="1"/>
  <c r="E176" i="6"/>
  <c r="E35" i="1" s="1"/>
  <c r="E168" i="6"/>
  <c r="E46" i="1" s="1"/>
  <c r="E160" i="6"/>
  <c r="E21" i="1" s="1"/>
  <c r="E191" i="6"/>
  <c r="E37" i="1" s="1"/>
  <c r="E183" i="6"/>
  <c r="E33" i="1" s="1"/>
  <c r="E175" i="6"/>
  <c r="E16" i="1" s="1"/>
  <c r="E167" i="6"/>
  <c r="E43" i="1" s="1"/>
  <c r="E159" i="6"/>
  <c r="E26" i="1" s="1"/>
  <c r="E189" i="6"/>
  <c r="E22" i="1" s="1"/>
  <c r="E188" i="6"/>
  <c r="E15" i="1" s="1"/>
  <c r="E180" i="6"/>
  <c r="E10" i="1" s="1"/>
  <c r="E172" i="6"/>
  <c r="E20" i="1" s="1"/>
  <c r="E164" i="6"/>
  <c r="E12" i="1" s="1"/>
  <c r="E187" i="6"/>
  <c r="E30" i="1" s="1"/>
  <c r="E179" i="6"/>
  <c r="E8" i="1" s="1"/>
  <c r="E171" i="6"/>
  <c r="E6" i="1" s="1"/>
  <c r="E163" i="6"/>
  <c r="E19" i="1" s="1"/>
  <c r="E173" i="6"/>
  <c r="E38" i="1" s="1"/>
  <c r="E165" i="6"/>
  <c r="E18" i="1" s="1"/>
  <c r="E194" i="6"/>
  <c r="E34" i="1" s="1"/>
  <c r="E186" i="6"/>
  <c r="E25" i="1" s="1"/>
  <c r="E178" i="6"/>
  <c r="E13" i="1" s="1"/>
  <c r="E170" i="6"/>
  <c r="E40" i="1" s="1"/>
  <c r="E162" i="6"/>
  <c r="E9" i="1" s="1"/>
  <c r="E193" i="6"/>
  <c r="E24" i="1" s="1"/>
  <c r="E185" i="6"/>
  <c r="E41" i="1" s="1"/>
  <c r="E177" i="6"/>
  <c r="E17" i="1" s="1"/>
  <c r="E169" i="6"/>
  <c r="E11" i="1" s="1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F128" i="5"/>
  <c r="G128" i="5"/>
  <c r="H128" i="5"/>
  <c r="F129" i="5"/>
  <c r="G129" i="5"/>
  <c r="H129" i="5"/>
  <c r="F130" i="5"/>
  <c r="G130" i="5"/>
  <c r="H130" i="5"/>
  <c r="F131" i="5"/>
  <c r="G131" i="5"/>
  <c r="H131" i="5"/>
  <c r="F132" i="5"/>
  <c r="G132" i="5"/>
  <c r="H132" i="5"/>
  <c r="F133" i="5"/>
  <c r="G133" i="5"/>
  <c r="H133" i="5"/>
  <c r="F134" i="5"/>
  <c r="G134" i="5"/>
  <c r="H134" i="5"/>
  <c r="F135" i="5"/>
  <c r="G135" i="5"/>
  <c r="H135" i="5"/>
  <c r="F136" i="5"/>
  <c r="G136" i="5"/>
  <c r="H136" i="5"/>
  <c r="F137" i="5"/>
  <c r="G137" i="5"/>
  <c r="H137" i="5"/>
  <c r="F138" i="5"/>
  <c r="G138" i="5"/>
  <c r="H138" i="5"/>
  <c r="F139" i="5"/>
  <c r="G139" i="5"/>
  <c r="H139" i="5"/>
  <c r="F140" i="5"/>
  <c r="G140" i="5"/>
  <c r="H140" i="5"/>
  <c r="F141" i="5"/>
  <c r="G141" i="5"/>
  <c r="H141" i="5"/>
  <c r="F142" i="5"/>
  <c r="G142" i="5"/>
  <c r="H142" i="5"/>
  <c r="F143" i="5"/>
  <c r="G143" i="5"/>
  <c r="H143" i="5"/>
  <c r="F144" i="5"/>
  <c r="G144" i="5"/>
  <c r="H144" i="5"/>
  <c r="F145" i="5"/>
  <c r="G145" i="5"/>
  <c r="H145" i="5"/>
  <c r="F146" i="5"/>
  <c r="G146" i="5"/>
  <c r="H146" i="5"/>
  <c r="F147" i="5"/>
  <c r="G147" i="5"/>
  <c r="H147" i="5"/>
  <c r="F148" i="5"/>
  <c r="G148" i="5"/>
  <c r="H148" i="5"/>
  <c r="F149" i="5"/>
  <c r="G149" i="5"/>
  <c r="H149" i="5"/>
  <c r="F150" i="5"/>
  <c r="G150" i="5"/>
  <c r="H150" i="5"/>
  <c r="F151" i="5"/>
  <c r="G151" i="5"/>
  <c r="H151" i="5"/>
  <c r="F152" i="5"/>
  <c r="G152" i="5"/>
  <c r="H152" i="5"/>
  <c r="F153" i="5"/>
  <c r="G153" i="5"/>
  <c r="H153" i="5"/>
  <c r="F154" i="5"/>
  <c r="G154" i="5"/>
  <c r="H154" i="5"/>
  <c r="F155" i="5"/>
  <c r="G155" i="5"/>
  <c r="H155" i="5"/>
  <c r="F156" i="5"/>
  <c r="G156" i="5"/>
  <c r="H156" i="5"/>
  <c r="F157" i="5"/>
  <c r="G157" i="5"/>
  <c r="H157" i="5"/>
  <c r="F126" i="5"/>
  <c r="G126" i="5"/>
  <c r="H126" i="5"/>
  <c r="F127" i="5"/>
  <c r="G127" i="5"/>
  <c r="H127" i="5"/>
  <c r="F98" i="5"/>
  <c r="G98" i="5"/>
  <c r="F99" i="5"/>
  <c r="G99" i="5"/>
  <c r="F100" i="5"/>
  <c r="G100" i="5"/>
  <c r="F101" i="5"/>
  <c r="G101" i="5"/>
  <c r="F102" i="5"/>
  <c r="G102" i="5"/>
  <c r="F103" i="5"/>
  <c r="G103" i="5"/>
  <c r="F104" i="5"/>
  <c r="G104" i="5"/>
  <c r="F105" i="5"/>
  <c r="G105" i="5"/>
  <c r="F106" i="5"/>
  <c r="G106" i="5"/>
  <c r="F107" i="5"/>
  <c r="G107" i="5"/>
  <c r="F108" i="5"/>
  <c r="G108" i="5"/>
  <c r="F109" i="5"/>
  <c r="G109" i="5"/>
  <c r="F110" i="5"/>
  <c r="G110" i="5"/>
  <c r="F111" i="5"/>
  <c r="G111" i="5"/>
  <c r="F112" i="5"/>
  <c r="G112" i="5"/>
  <c r="F113" i="5"/>
  <c r="G113" i="5"/>
  <c r="F114" i="5"/>
  <c r="G114" i="5"/>
  <c r="F115" i="5"/>
  <c r="G115" i="5"/>
  <c r="F116" i="5"/>
  <c r="G116" i="5"/>
  <c r="F117" i="5"/>
  <c r="G117" i="5"/>
  <c r="F118" i="5"/>
  <c r="G118" i="5"/>
  <c r="F119" i="5"/>
  <c r="G119" i="5"/>
  <c r="F120" i="5"/>
  <c r="G120" i="5"/>
  <c r="F121" i="5"/>
  <c r="G121" i="5"/>
  <c r="F122" i="5"/>
  <c r="G122" i="5"/>
  <c r="F123" i="5"/>
  <c r="G123" i="5"/>
  <c r="F124" i="5"/>
  <c r="G124" i="5"/>
  <c r="F125" i="5"/>
  <c r="G125" i="5"/>
  <c r="F96" i="5"/>
  <c r="G96" i="5"/>
  <c r="F97" i="5"/>
  <c r="G97" i="5"/>
  <c r="F69" i="5"/>
  <c r="G69" i="5"/>
  <c r="F70" i="5"/>
  <c r="G70" i="5"/>
  <c r="F71" i="5"/>
  <c r="G71" i="5"/>
  <c r="F72" i="5"/>
  <c r="G72" i="5"/>
  <c r="F73" i="5"/>
  <c r="G73" i="5"/>
  <c r="F74" i="5"/>
  <c r="G74" i="5"/>
  <c r="F75" i="5"/>
  <c r="G75" i="5"/>
  <c r="F76" i="5"/>
  <c r="G76" i="5"/>
  <c r="F77" i="5"/>
  <c r="G77" i="5"/>
  <c r="F78" i="5"/>
  <c r="G78" i="5"/>
  <c r="F79" i="5"/>
  <c r="G79" i="5"/>
  <c r="F80" i="5"/>
  <c r="G80" i="5"/>
  <c r="F81" i="5"/>
  <c r="G81" i="5"/>
  <c r="F82" i="5"/>
  <c r="G82" i="5"/>
  <c r="F83" i="5"/>
  <c r="G83" i="5"/>
  <c r="F84" i="5"/>
  <c r="G84" i="5"/>
  <c r="F85" i="5"/>
  <c r="G85" i="5"/>
  <c r="F86" i="5"/>
  <c r="G86" i="5"/>
  <c r="F87" i="5"/>
  <c r="G87" i="5"/>
  <c r="F88" i="5"/>
  <c r="G88" i="5"/>
  <c r="F89" i="5"/>
  <c r="G89" i="5"/>
  <c r="F90" i="5"/>
  <c r="G90" i="5"/>
  <c r="F91" i="5"/>
  <c r="G91" i="5"/>
  <c r="F92" i="5"/>
  <c r="G92" i="5"/>
  <c r="F93" i="5"/>
  <c r="G93" i="5"/>
  <c r="F94" i="5"/>
  <c r="G94" i="5"/>
  <c r="F95" i="5"/>
  <c r="G95" i="5"/>
  <c r="F67" i="5"/>
  <c r="G67" i="5"/>
  <c r="F68" i="5"/>
  <c r="G68" i="5"/>
  <c r="F43" i="5"/>
  <c r="G43" i="5"/>
  <c r="F44" i="5"/>
  <c r="G44" i="5"/>
  <c r="F45" i="5"/>
  <c r="G45" i="5"/>
  <c r="F46" i="5"/>
  <c r="G46" i="5"/>
  <c r="F47" i="5"/>
  <c r="G47" i="5"/>
  <c r="F48" i="5"/>
  <c r="G48" i="5"/>
  <c r="F49" i="5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41" i="5"/>
  <c r="G41" i="5"/>
  <c r="F42" i="5"/>
  <c r="G42" i="5"/>
  <c r="F429" i="6" l="1"/>
  <c r="F471" i="6"/>
  <c r="F427" i="6"/>
  <c r="F469" i="6"/>
  <c r="G430" i="6"/>
  <c r="G472" i="6"/>
  <c r="F431" i="6"/>
  <c r="F473" i="6"/>
  <c r="F428" i="6"/>
  <c r="F470" i="6"/>
  <c r="F346" i="6"/>
  <c r="F387" i="6"/>
  <c r="F345" i="6"/>
  <c r="F386" i="6"/>
  <c r="F347" i="6"/>
  <c r="F388" i="6"/>
  <c r="G348" i="6"/>
  <c r="G389" i="6"/>
  <c r="F349" i="6"/>
  <c r="F390" i="6"/>
  <c r="F267" i="6"/>
  <c r="F306" i="6"/>
  <c r="F271" i="6"/>
  <c r="F310" i="6"/>
  <c r="F268" i="6"/>
  <c r="F307" i="6"/>
  <c r="F269" i="6"/>
  <c r="F308" i="6"/>
  <c r="G270" i="6"/>
  <c r="G309" i="6"/>
  <c r="E177" i="5"/>
  <c r="E194" i="5"/>
  <c r="D182" i="5"/>
  <c r="F190" i="6"/>
  <c r="F29" i="1" s="1"/>
  <c r="K29" i="1" s="1"/>
  <c r="F228" i="6"/>
  <c r="F191" i="6"/>
  <c r="F37" i="1" s="1"/>
  <c r="K37" i="1" s="1"/>
  <c r="F229" i="6"/>
  <c r="F194" i="6"/>
  <c r="F34" i="1" s="1"/>
  <c r="K34" i="1" s="1"/>
  <c r="F232" i="6"/>
  <c r="F192" i="6"/>
  <c r="F23" i="1" s="1"/>
  <c r="K23" i="1" s="1"/>
  <c r="F230" i="6"/>
  <c r="G193" i="6"/>
  <c r="G24" i="1" s="1"/>
  <c r="G231" i="6"/>
  <c r="D142" i="5"/>
  <c r="D134" i="5"/>
  <c r="D167" i="5"/>
  <c r="D162" i="5"/>
  <c r="D166" i="5"/>
  <c r="D157" i="5"/>
  <c r="F512" i="6" s="1"/>
  <c r="D149" i="5"/>
  <c r="D141" i="5"/>
  <c r="D133" i="5"/>
  <c r="D183" i="5"/>
  <c r="D154" i="5"/>
  <c r="D130" i="5"/>
  <c r="D172" i="5"/>
  <c r="D171" i="5"/>
  <c r="D187" i="5"/>
  <c r="E173" i="5"/>
  <c r="E190" i="5"/>
  <c r="G513" i="6" s="1"/>
  <c r="H513" i="6" s="1"/>
  <c r="D161" i="5"/>
  <c r="E176" i="5"/>
  <c r="E170" i="5"/>
  <c r="E191" i="5"/>
  <c r="G514" i="6" s="1"/>
  <c r="H514" i="6" s="1"/>
  <c r="D179" i="5"/>
  <c r="E185" i="5"/>
  <c r="D180" i="5"/>
  <c r="E189" i="5"/>
  <c r="E158" i="5"/>
  <c r="E186" i="5"/>
  <c r="D164" i="5"/>
  <c r="E163" i="5"/>
  <c r="D169" i="5"/>
  <c r="D193" i="5"/>
  <c r="F516" i="6" s="1"/>
  <c r="H516" i="6" s="1"/>
  <c r="E178" i="5"/>
  <c r="D181" i="5"/>
  <c r="D165" i="5"/>
  <c r="E174" i="5"/>
  <c r="E188" i="5"/>
  <c r="E130" i="5"/>
  <c r="E192" i="5"/>
  <c r="G515" i="6" s="1"/>
  <c r="H515" i="6" s="1"/>
  <c r="D159" i="5"/>
  <c r="D184" i="5"/>
  <c r="E184" i="5"/>
  <c r="E175" i="5"/>
  <c r="E160" i="5"/>
  <c r="E168" i="5"/>
  <c r="E149" i="5"/>
  <c r="D146" i="5"/>
  <c r="D138" i="5"/>
  <c r="D155" i="5"/>
  <c r="E157" i="5"/>
  <c r="G512" i="6" s="1"/>
  <c r="D139" i="5"/>
  <c r="D137" i="5"/>
  <c r="D150" i="5"/>
  <c r="E146" i="5"/>
  <c r="E139" i="5"/>
  <c r="D132" i="5"/>
  <c r="D151" i="5"/>
  <c r="D144" i="5"/>
  <c r="D153" i="5"/>
  <c r="E141" i="5"/>
  <c r="D148" i="5"/>
  <c r="D136" i="5"/>
  <c r="D131" i="5"/>
  <c r="D129" i="5"/>
  <c r="E131" i="5"/>
  <c r="E138" i="5"/>
  <c r="D127" i="5"/>
  <c r="D152" i="5"/>
  <c r="D147" i="5"/>
  <c r="D145" i="5"/>
  <c r="E133" i="5"/>
  <c r="E156" i="5"/>
  <c r="E155" i="5"/>
  <c r="D143" i="5"/>
  <c r="E126" i="5"/>
  <c r="E154" i="5"/>
  <c r="E147" i="5"/>
  <c r="D140" i="5"/>
  <c r="D135" i="5"/>
  <c r="D128" i="5"/>
  <c r="E150" i="5"/>
  <c r="E142" i="5"/>
  <c r="E134" i="5"/>
  <c r="E153" i="5"/>
  <c r="E145" i="5"/>
  <c r="E137" i="5"/>
  <c r="E129" i="5"/>
  <c r="E148" i="5"/>
  <c r="E140" i="5"/>
  <c r="E132" i="5"/>
  <c r="D156" i="5"/>
  <c r="E151" i="5"/>
  <c r="E143" i="5"/>
  <c r="E135" i="5"/>
  <c r="E152" i="5"/>
  <c r="E144" i="5"/>
  <c r="E136" i="5"/>
  <c r="E128" i="5"/>
  <c r="D126" i="5"/>
  <c r="E127" i="5"/>
  <c r="H97" i="5"/>
  <c r="E97" i="5" s="1"/>
  <c r="H113" i="5"/>
  <c r="D113" i="5" s="1"/>
  <c r="H116" i="5"/>
  <c r="E116" i="5" s="1"/>
  <c r="H110" i="5"/>
  <c r="D110" i="5" s="1"/>
  <c r="H115" i="5"/>
  <c r="D115" i="5" s="1"/>
  <c r="H111" i="5"/>
  <c r="E111" i="5" s="1"/>
  <c r="H98" i="5"/>
  <c r="E98" i="5" s="1"/>
  <c r="H119" i="5"/>
  <c r="D119" i="5" s="1"/>
  <c r="H108" i="5"/>
  <c r="D108" i="5" s="1"/>
  <c r="H105" i="5"/>
  <c r="D105" i="5" s="1"/>
  <c r="H96" i="5"/>
  <c r="D96" i="5" s="1"/>
  <c r="H102" i="5"/>
  <c r="E102" i="5" s="1"/>
  <c r="H107" i="5"/>
  <c r="D107" i="5" s="1"/>
  <c r="H120" i="5"/>
  <c r="E120" i="5" s="1"/>
  <c r="H112" i="5"/>
  <c r="E112" i="5" s="1"/>
  <c r="H104" i="5"/>
  <c r="D104" i="5" s="1"/>
  <c r="H103" i="5"/>
  <c r="D103" i="5" s="1"/>
  <c r="H124" i="5"/>
  <c r="E124" i="5" s="1"/>
  <c r="H100" i="5"/>
  <c r="E100" i="5" s="1"/>
  <c r="H121" i="5"/>
  <c r="D121" i="5" s="1"/>
  <c r="H118" i="5"/>
  <c r="D118" i="5" s="1"/>
  <c r="H123" i="5"/>
  <c r="D123" i="5" s="1"/>
  <c r="H99" i="5"/>
  <c r="D99" i="5" s="1"/>
  <c r="H125" i="5"/>
  <c r="D125" i="5" s="1"/>
  <c r="F510" i="6" s="1"/>
  <c r="H117" i="5"/>
  <c r="E117" i="5" s="1"/>
  <c r="H109" i="5"/>
  <c r="E109" i="5" s="1"/>
  <c r="H101" i="5"/>
  <c r="D101" i="5" s="1"/>
  <c r="H83" i="5"/>
  <c r="E83" i="5" s="1"/>
  <c r="H122" i="5"/>
  <c r="D122" i="5" s="1"/>
  <c r="H114" i="5"/>
  <c r="D114" i="5" s="1"/>
  <c r="H106" i="5"/>
  <c r="E106" i="5" s="1"/>
  <c r="H76" i="5"/>
  <c r="E76" i="5" s="1"/>
  <c r="H73" i="5"/>
  <c r="E73" i="5" s="1"/>
  <c r="H68" i="5"/>
  <c r="E68" i="5" s="1"/>
  <c r="H86" i="5"/>
  <c r="E86" i="5" s="1"/>
  <c r="H67" i="5"/>
  <c r="E67" i="5" s="1"/>
  <c r="H88" i="5"/>
  <c r="D88" i="5" s="1"/>
  <c r="H80" i="5"/>
  <c r="E80" i="5" s="1"/>
  <c r="H72" i="5"/>
  <c r="D72" i="5" s="1"/>
  <c r="H89" i="5"/>
  <c r="D89" i="5" s="1"/>
  <c r="H94" i="5"/>
  <c r="E94" i="5" s="1"/>
  <c r="H75" i="5"/>
  <c r="E75" i="5" s="1"/>
  <c r="H93" i="5"/>
  <c r="D93" i="5" s="1"/>
  <c r="H69" i="5"/>
  <c r="D69" i="5" s="1"/>
  <c r="H90" i="5"/>
  <c r="E90" i="5" s="1"/>
  <c r="H82" i="5"/>
  <c r="E82" i="5" s="1"/>
  <c r="H74" i="5"/>
  <c r="E74" i="5" s="1"/>
  <c r="H81" i="5"/>
  <c r="E81" i="5" s="1"/>
  <c r="H70" i="5"/>
  <c r="E70" i="5" s="1"/>
  <c r="H91" i="5"/>
  <c r="E91" i="5" s="1"/>
  <c r="H77" i="5"/>
  <c r="D77" i="5" s="1"/>
  <c r="H95" i="5"/>
  <c r="D95" i="5" s="1"/>
  <c r="H87" i="5"/>
  <c r="D87" i="5" s="1"/>
  <c r="H79" i="5"/>
  <c r="D79" i="5" s="1"/>
  <c r="H71" i="5"/>
  <c r="D71" i="5" s="1"/>
  <c r="H78" i="5"/>
  <c r="D78" i="5" s="1"/>
  <c r="H85" i="5"/>
  <c r="E85" i="5" s="1"/>
  <c r="H92" i="5"/>
  <c r="E92" i="5" s="1"/>
  <c r="H84" i="5"/>
  <c r="E84" i="5" s="1"/>
  <c r="F38" i="5"/>
  <c r="G38" i="5"/>
  <c r="F39" i="5"/>
  <c r="G39" i="5"/>
  <c r="F40" i="5"/>
  <c r="G40" i="5"/>
  <c r="F31" i="5"/>
  <c r="G31" i="5"/>
  <c r="F32" i="5"/>
  <c r="G32" i="5"/>
  <c r="F33" i="5"/>
  <c r="G33" i="5"/>
  <c r="F34" i="5"/>
  <c r="G34" i="5"/>
  <c r="F35" i="5"/>
  <c r="G35" i="5"/>
  <c r="F36" i="5"/>
  <c r="G36" i="5"/>
  <c r="F37" i="5"/>
  <c r="G37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F18" i="5"/>
  <c r="G18" i="5"/>
  <c r="F17" i="5"/>
  <c r="G17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F16" i="5"/>
  <c r="G16" i="5"/>
  <c r="G2" i="5"/>
  <c r="F2" i="5"/>
  <c r="G473" i="6" l="1"/>
  <c r="G517" i="6"/>
  <c r="H517" i="6" s="1"/>
  <c r="G467" i="6"/>
  <c r="G511" i="6"/>
  <c r="F507" i="6"/>
  <c r="F467" i="6"/>
  <c r="F511" i="6"/>
  <c r="H512" i="6"/>
  <c r="F463" i="6"/>
  <c r="G428" i="6"/>
  <c r="H428" i="6" s="1"/>
  <c r="G470" i="6"/>
  <c r="H470" i="6" s="1"/>
  <c r="F430" i="6"/>
  <c r="H430" i="6" s="1"/>
  <c r="F472" i="6"/>
  <c r="H472" i="6" s="1"/>
  <c r="F426" i="6"/>
  <c r="F468" i="6"/>
  <c r="G427" i="6"/>
  <c r="H427" i="6" s="1"/>
  <c r="G469" i="6"/>
  <c r="H469" i="6" s="1"/>
  <c r="F424" i="6"/>
  <c r="F466" i="6"/>
  <c r="G429" i="6"/>
  <c r="H429" i="6" s="1"/>
  <c r="G471" i="6"/>
  <c r="H471" i="6" s="1"/>
  <c r="H473" i="6"/>
  <c r="G426" i="6"/>
  <c r="G468" i="6"/>
  <c r="G390" i="6"/>
  <c r="H390" i="6" s="1"/>
  <c r="G431" i="6"/>
  <c r="H431" i="6" s="1"/>
  <c r="G384" i="6"/>
  <c r="G425" i="6"/>
  <c r="F421" i="6"/>
  <c r="F384" i="6"/>
  <c r="F425" i="6"/>
  <c r="G347" i="6"/>
  <c r="H347" i="6" s="1"/>
  <c r="G388" i="6"/>
  <c r="H388" i="6" s="1"/>
  <c r="G344" i="6"/>
  <c r="G385" i="6"/>
  <c r="F342" i="6"/>
  <c r="F383" i="6"/>
  <c r="F380" i="6"/>
  <c r="G346" i="6"/>
  <c r="H346" i="6" s="1"/>
  <c r="G387" i="6"/>
  <c r="H387" i="6" s="1"/>
  <c r="F344" i="6"/>
  <c r="F385" i="6"/>
  <c r="F348" i="6"/>
  <c r="H348" i="6" s="1"/>
  <c r="F389" i="6"/>
  <c r="H389" i="6" s="1"/>
  <c r="G345" i="6"/>
  <c r="H345" i="6" s="1"/>
  <c r="G386" i="6"/>
  <c r="H386" i="6" s="1"/>
  <c r="F339" i="6"/>
  <c r="F304" i="6"/>
  <c r="F343" i="6"/>
  <c r="G304" i="6"/>
  <c r="G343" i="6"/>
  <c r="G194" i="6"/>
  <c r="H194" i="6" s="1"/>
  <c r="G349" i="6"/>
  <c r="H349" i="6" s="1"/>
  <c r="G232" i="6"/>
  <c r="H232" i="6" s="1"/>
  <c r="G269" i="6"/>
  <c r="H269" i="6" s="1"/>
  <c r="G308" i="6"/>
  <c r="H308" i="6" s="1"/>
  <c r="F266" i="6"/>
  <c r="F305" i="6"/>
  <c r="F303" i="6"/>
  <c r="G34" i="1"/>
  <c r="G271" i="6"/>
  <c r="H271" i="6" s="1"/>
  <c r="G310" i="6"/>
  <c r="H310" i="6" s="1"/>
  <c r="H34" i="1" s="1"/>
  <c r="F270" i="6"/>
  <c r="H270" i="6" s="1"/>
  <c r="F309" i="6"/>
  <c r="H309" i="6" s="1"/>
  <c r="G268" i="6"/>
  <c r="H268" i="6" s="1"/>
  <c r="G307" i="6"/>
  <c r="H307" i="6" s="1"/>
  <c r="G305" i="6"/>
  <c r="F261" i="6"/>
  <c r="F300" i="6"/>
  <c r="G267" i="6"/>
  <c r="H267" i="6" s="1"/>
  <c r="G306" i="6"/>
  <c r="H306" i="6" s="1"/>
  <c r="G226" i="6"/>
  <c r="G265" i="6"/>
  <c r="F264" i="6"/>
  <c r="F226" i="6"/>
  <c r="F265" i="6"/>
  <c r="G266" i="6"/>
  <c r="H266" i="6" s="1"/>
  <c r="G190" i="6"/>
  <c r="G29" i="1" s="1"/>
  <c r="G228" i="6"/>
  <c r="H228" i="6" s="1"/>
  <c r="G192" i="6"/>
  <c r="H192" i="6" s="1"/>
  <c r="G230" i="6"/>
  <c r="H230" i="6" s="1"/>
  <c r="F157" i="6"/>
  <c r="F227" i="6"/>
  <c r="F225" i="6"/>
  <c r="G191" i="6"/>
  <c r="G229" i="6"/>
  <c r="H229" i="6" s="1"/>
  <c r="G227" i="6"/>
  <c r="F222" i="6"/>
  <c r="F193" i="6"/>
  <c r="H193" i="6" s="1"/>
  <c r="H24" i="1" s="1"/>
  <c r="F231" i="6"/>
  <c r="H231" i="6" s="1"/>
  <c r="F189" i="6"/>
  <c r="G23" i="1"/>
  <c r="F24" i="1"/>
  <c r="K24" i="1" s="1"/>
  <c r="D116" i="5"/>
  <c r="D97" i="5"/>
  <c r="D109" i="5"/>
  <c r="F187" i="6"/>
  <c r="F30" i="1" s="1"/>
  <c r="K30" i="1" s="1"/>
  <c r="F184" i="6"/>
  <c r="D124" i="5"/>
  <c r="F186" i="6" s="1"/>
  <c r="F156" i="6"/>
  <c r="F188" i="6"/>
  <c r="F15" i="1" s="1"/>
  <c r="K15" i="1" s="1"/>
  <c r="G157" i="6"/>
  <c r="G189" i="6"/>
  <c r="G156" i="6"/>
  <c r="G188" i="6"/>
  <c r="G15" i="1" s="1"/>
  <c r="F152" i="6"/>
  <c r="E143" i="6"/>
  <c r="E128" i="6"/>
  <c r="E132" i="6"/>
  <c r="E136" i="6"/>
  <c r="E144" i="6"/>
  <c r="E148" i="6"/>
  <c r="E152" i="6"/>
  <c r="E133" i="6"/>
  <c r="E145" i="6"/>
  <c r="E153" i="6"/>
  <c r="E126" i="6"/>
  <c r="E130" i="6"/>
  <c r="E134" i="6"/>
  <c r="E138" i="6"/>
  <c r="E142" i="6"/>
  <c r="E146" i="6"/>
  <c r="E150" i="6"/>
  <c r="E154" i="6"/>
  <c r="E127" i="6"/>
  <c r="E131" i="6"/>
  <c r="E135" i="6"/>
  <c r="E139" i="6"/>
  <c r="E147" i="6"/>
  <c r="E151" i="6"/>
  <c r="E155" i="6"/>
  <c r="E140" i="6"/>
  <c r="E156" i="6"/>
  <c r="E129" i="6"/>
  <c r="E137" i="6"/>
  <c r="E141" i="6"/>
  <c r="E149" i="6"/>
  <c r="E157" i="6"/>
  <c r="F125" i="6"/>
  <c r="F155" i="6"/>
  <c r="E96" i="5"/>
  <c r="E105" i="5"/>
  <c r="E113" i="5"/>
  <c r="D111" i="5"/>
  <c r="D100" i="5"/>
  <c r="E114" i="5"/>
  <c r="D102" i="5"/>
  <c r="E115" i="5"/>
  <c r="E107" i="5"/>
  <c r="E110" i="5"/>
  <c r="E108" i="5"/>
  <c r="D117" i="5"/>
  <c r="E103" i="5"/>
  <c r="D83" i="5"/>
  <c r="D98" i="5"/>
  <c r="E125" i="5"/>
  <c r="G510" i="6" s="1"/>
  <c r="H510" i="6" s="1"/>
  <c r="E119" i="5"/>
  <c r="E104" i="5"/>
  <c r="E122" i="5"/>
  <c r="E101" i="5"/>
  <c r="E99" i="5"/>
  <c r="E118" i="5"/>
  <c r="D112" i="5"/>
  <c r="E123" i="5"/>
  <c r="G123" i="6" s="1"/>
  <c r="D120" i="5"/>
  <c r="E121" i="5"/>
  <c r="D106" i="5"/>
  <c r="D99" i="6"/>
  <c r="D103" i="6"/>
  <c r="D107" i="6"/>
  <c r="D111" i="6"/>
  <c r="D115" i="6"/>
  <c r="D119" i="6"/>
  <c r="D123" i="6"/>
  <c r="D101" i="6"/>
  <c r="D109" i="6"/>
  <c r="D121" i="6"/>
  <c r="D98" i="6"/>
  <c r="D106" i="6"/>
  <c r="D118" i="6"/>
  <c r="D122" i="6"/>
  <c r="D97" i="6"/>
  <c r="D113" i="6"/>
  <c r="D125" i="6"/>
  <c r="D102" i="6"/>
  <c r="D114" i="6"/>
  <c r="D96" i="6"/>
  <c r="D100" i="6"/>
  <c r="D104" i="6"/>
  <c r="D108" i="6"/>
  <c r="D112" i="6"/>
  <c r="D116" i="6"/>
  <c r="D120" i="6"/>
  <c r="D124" i="6"/>
  <c r="D105" i="6"/>
  <c r="D117" i="6"/>
  <c r="D110" i="6"/>
  <c r="E96" i="6"/>
  <c r="E104" i="6"/>
  <c r="E108" i="6"/>
  <c r="E116" i="6"/>
  <c r="E124" i="6"/>
  <c r="E109" i="6"/>
  <c r="E121" i="6"/>
  <c r="E106" i="6"/>
  <c r="E118" i="6"/>
  <c r="E99" i="6"/>
  <c r="E103" i="6"/>
  <c r="E107" i="6"/>
  <c r="E111" i="6"/>
  <c r="E115" i="6"/>
  <c r="E119" i="6"/>
  <c r="E123" i="6"/>
  <c r="E100" i="6"/>
  <c r="E120" i="6"/>
  <c r="E97" i="6"/>
  <c r="E105" i="6"/>
  <c r="E117" i="6"/>
  <c r="E125" i="6"/>
  <c r="E102" i="6"/>
  <c r="E114" i="6"/>
  <c r="E112" i="6"/>
  <c r="E101" i="6"/>
  <c r="E113" i="6"/>
  <c r="E98" i="6"/>
  <c r="E110" i="6"/>
  <c r="E122" i="6"/>
  <c r="D76" i="5"/>
  <c r="E89" i="5"/>
  <c r="F93" i="6"/>
  <c r="F122" i="6"/>
  <c r="D84" i="5"/>
  <c r="G94" i="6"/>
  <c r="D92" i="5"/>
  <c r="D73" i="5"/>
  <c r="F95" i="6"/>
  <c r="D91" i="5"/>
  <c r="D75" i="5"/>
  <c r="D68" i="5"/>
  <c r="D86" i="5"/>
  <c r="E95" i="5"/>
  <c r="D90" i="5"/>
  <c r="E69" i="5"/>
  <c r="D67" i="5"/>
  <c r="E77" i="5"/>
  <c r="E88" i="5"/>
  <c r="E79" i="5"/>
  <c r="E87" i="5"/>
  <c r="E93" i="5"/>
  <c r="D74" i="5"/>
  <c r="E71" i="5"/>
  <c r="E72" i="5"/>
  <c r="E78" i="5"/>
  <c r="D70" i="5"/>
  <c r="D85" i="5"/>
  <c r="E67" i="6"/>
  <c r="E71" i="6"/>
  <c r="E75" i="6"/>
  <c r="E79" i="6"/>
  <c r="E83" i="6"/>
  <c r="E87" i="6"/>
  <c r="E91" i="6"/>
  <c r="E95" i="6"/>
  <c r="E74" i="6"/>
  <c r="E82" i="6"/>
  <c r="E94" i="6"/>
  <c r="E70" i="6"/>
  <c r="E86" i="6"/>
  <c r="E68" i="6"/>
  <c r="E72" i="6"/>
  <c r="E76" i="6"/>
  <c r="E80" i="6"/>
  <c r="E84" i="6"/>
  <c r="E88" i="6"/>
  <c r="E92" i="6"/>
  <c r="E69" i="6"/>
  <c r="E73" i="6"/>
  <c r="E77" i="6"/>
  <c r="E81" i="6"/>
  <c r="E85" i="6"/>
  <c r="E89" i="6"/>
  <c r="E93" i="6"/>
  <c r="E78" i="6"/>
  <c r="E90" i="6"/>
  <c r="D94" i="5"/>
  <c r="D81" i="5"/>
  <c r="D82" i="5"/>
  <c r="D93" i="6"/>
  <c r="D70" i="6"/>
  <c r="D82" i="6"/>
  <c r="D90" i="6"/>
  <c r="D79" i="6"/>
  <c r="D68" i="6"/>
  <c r="D72" i="6"/>
  <c r="D76" i="6"/>
  <c r="D80" i="6"/>
  <c r="D84" i="6"/>
  <c r="D88" i="6"/>
  <c r="D92" i="6"/>
  <c r="D85" i="6"/>
  <c r="D74" i="6"/>
  <c r="D86" i="6"/>
  <c r="D67" i="6"/>
  <c r="D71" i="6"/>
  <c r="D83" i="6"/>
  <c r="D91" i="6"/>
  <c r="D69" i="6"/>
  <c r="D73" i="6"/>
  <c r="D77" i="6"/>
  <c r="D81" i="6"/>
  <c r="D89" i="6"/>
  <c r="D78" i="6"/>
  <c r="D75" i="6"/>
  <c r="D95" i="6"/>
  <c r="D94" i="6"/>
  <c r="D87" i="6"/>
  <c r="D80" i="5"/>
  <c r="D41" i="6"/>
  <c r="D45" i="6"/>
  <c r="D49" i="6"/>
  <c r="D53" i="6"/>
  <c r="D57" i="6"/>
  <c r="D61" i="6"/>
  <c r="D65" i="6"/>
  <c r="D42" i="6"/>
  <c r="D50" i="6"/>
  <c r="D58" i="6"/>
  <c r="D66" i="6"/>
  <c r="D52" i="6"/>
  <c r="D64" i="6"/>
  <c r="D46" i="6"/>
  <c r="D54" i="6"/>
  <c r="D62" i="6"/>
  <c r="D44" i="6"/>
  <c r="D56" i="6"/>
  <c r="D43" i="6"/>
  <c r="D47" i="6"/>
  <c r="D51" i="6"/>
  <c r="D55" i="6"/>
  <c r="D59" i="6"/>
  <c r="D63" i="6"/>
  <c r="D48" i="6"/>
  <c r="D60" i="6"/>
  <c r="E42" i="6"/>
  <c r="E46" i="6"/>
  <c r="E54" i="6"/>
  <c r="E58" i="6"/>
  <c r="E66" i="6"/>
  <c r="E52" i="6"/>
  <c r="E64" i="6"/>
  <c r="E41" i="6"/>
  <c r="E45" i="6"/>
  <c r="E49" i="6"/>
  <c r="E53" i="6"/>
  <c r="E57" i="6"/>
  <c r="E61" i="6"/>
  <c r="E65" i="6"/>
  <c r="E50" i="6"/>
  <c r="E62" i="6"/>
  <c r="E44" i="6"/>
  <c r="E56" i="6"/>
  <c r="E43" i="6"/>
  <c r="E47" i="6"/>
  <c r="E51" i="6"/>
  <c r="E55" i="6"/>
  <c r="E59" i="6"/>
  <c r="E63" i="6"/>
  <c r="E48" i="6"/>
  <c r="E60" i="6"/>
  <c r="H49" i="5"/>
  <c r="H62" i="5"/>
  <c r="H65" i="5"/>
  <c r="H55" i="5"/>
  <c r="H42" i="5"/>
  <c r="H63" i="5"/>
  <c r="H64" i="5"/>
  <c r="H59" i="5"/>
  <c r="H44" i="5"/>
  <c r="H52" i="5"/>
  <c r="H57" i="5"/>
  <c r="H47" i="5"/>
  <c r="H60" i="5"/>
  <c r="H50" i="5"/>
  <c r="H43" i="5"/>
  <c r="H46" i="5"/>
  <c r="H41" i="5"/>
  <c r="H45" i="5"/>
  <c r="H53" i="5"/>
  <c r="H58" i="5"/>
  <c r="H66" i="5"/>
  <c r="H48" i="5"/>
  <c r="H56" i="5"/>
  <c r="H61" i="5"/>
  <c r="H51" i="5"/>
  <c r="H54" i="5"/>
  <c r="H32" i="5"/>
  <c r="E32" i="5" s="1"/>
  <c r="E7" i="6"/>
  <c r="H17" i="5"/>
  <c r="E17" i="5" s="1"/>
  <c r="D8" i="6"/>
  <c r="D23" i="6"/>
  <c r="H23" i="5"/>
  <c r="D23" i="5" s="1"/>
  <c r="D2" i="6"/>
  <c r="E6" i="6"/>
  <c r="H38" i="5"/>
  <c r="D38" i="5" s="1"/>
  <c r="E8" i="6"/>
  <c r="H24" i="5"/>
  <c r="D24" i="5" s="1"/>
  <c r="D39" i="6"/>
  <c r="D15" i="6"/>
  <c r="E31" i="6"/>
  <c r="H31" i="5"/>
  <c r="D31" i="5" s="1"/>
  <c r="H7" i="5"/>
  <c r="D7" i="5" s="1"/>
  <c r="D22" i="6"/>
  <c r="E30" i="6"/>
  <c r="H22" i="5"/>
  <c r="D22" i="5" s="1"/>
  <c r="H6" i="5"/>
  <c r="E6" i="5" s="1"/>
  <c r="D21" i="6"/>
  <c r="E37" i="6"/>
  <c r="E13" i="6"/>
  <c r="H37" i="5"/>
  <c r="E37" i="5" s="1"/>
  <c r="H29" i="5"/>
  <c r="E29" i="5" s="1"/>
  <c r="H21" i="5"/>
  <c r="E21" i="5" s="1"/>
  <c r="H13" i="5"/>
  <c r="D13" i="5" s="1"/>
  <c r="H5" i="5"/>
  <c r="D5" i="5" s="1"/>
  <c r="D36" i="6"/>
  <c r="D28" i="6"/>
  <c r="D20" i="6"/>
  <c r="D12" i="6"/>
  <c r="D4" i="6"/>
  <c r="E36" i="6"/>
  <c r="E28" i="6"/>
  <c r="E20" i="6"/>
  <c r="E12" i="6"/>
  <c r="E4" i="6"/>
  <c r="H36" i="5"/>
  <c r="E36" i="5" s="1"/>
  <c r="H28" i="5"/>
  <c r="D28" i="5" s="1"/>
  <c r="H20" i="5"/>
  <c r="D20" i="5" s="1"/>
  <c r="H12" i="5"/>
  <c r="E12" i="5" s="1"/>
  <c r="H4" i="5"/>
  <c r="E4" i="5" s="1"/>
  <c r="D35" i="6"/>
  <c r="D27" i="6"/>
  <c r="D19" i="6"/>
  <c r="D11" i="6"/>
  <c r="D3" i="6"/>
  <c r="E35" i="6"/>
  <c r="E27" i="6"/>
  <c r="E19" i="6"/>
  <c r="E11" i="6"/>
  <c r="E3" i="6"/>
  <c r="H40" i="5"/>
  <c r="E40" i="5" s="1"/>
  <c r="H16" i="5"/>
  <c r="D16" i="5" s="1"/>
  <c r="D31" i="6"/>
  <c r="D7" i="6"/>
  <c r="E23" i="6"/>
  <c r="E15" i="6"/>
  <c r="H39" i="5"/>
  <c r="D39" i="5" s="1"/>
  <c r="H15" i="5"/>
  <c r="D15" i="5" s="1"/>
  <c r="D30" i="6"/>
  <c r="D6" i="6"/>
  <c r="E22" i="6"/>
  <c r="E14" i="6"/>
  <c r="H30" i="5"/>
  <c r="D30" i="5" s="1"/>
  <c r="D37" i="6"/>
  <c r="D13" i="6"/>
  <c r="E29" i="6"/>
  <c r="H35" i="5"/>
  <c r="E35" i="5" s="1"/>
  <c r="H19" i="5"/>
  <c r="D19" i="5" s="1"/>
  <c r="H3" i="5"/>
  <c r="E3" i="5" s="1"/>
  <c r="D26" i="6"/>
  <c r="D10" i="6"/>
  <c r="E34" i="6"/>
  <c r="E18" i="6"/>
  <c r="H34" i="5"/>
  <c r="E34" i="5" s="1"/>
  <c r="H26" i="5"/>
  <c r="D26" i="5" s="1"/>
  <c r="H18" i="5"/>
  <c r="E18" i="5" s="1"/>
  <c r="H10" i="5"/>
  <c r="E10" i="5" s="1"/>
  <c r="H2" i="5"/>
  <c r="E2" i="5" s="1"/>
  <c r="D33" i="6"/>
  <c r="D25" i="6"/>
  <c r="D17" i="6"/>
  <c r="D9" i="6"/>
  <c r="E2" i="6"/>
  <c r="E33" i="6"/>
  <c r="E25" i="6"/>
  <c r="E17" i="6"/>
  <c r="E9" i="6"/>
  <c r="H8" i="5"/>
  <c r="E8" i="5" s="1"/>
  <c r="E39" i="6"/>
  <c r="D38" i="6"/>
  <c r="D14" i="6"/>
  <c r="E38" i="6"/>
  <c r="H14" i="5"/>
  <c r="D14" i="5" s="1"/>
  <c r="D29" i="6"/>
  <c r="D5" i="6"/>
  <c r="E21" i="6"/>
  <c r="E5" i="6"/>
  <c r="H27" i="5"/>
  <c r="E27" i="5" s="1"/>
  <c r="H11" i="5"/>
  <c r="E11" i="5" s="1"/>
  <c r="D34" i="6"/>
  <c r="D18" i="6"/>
  <c r="E26" i="6"/>
  <c r="E10" i="6"/>
  <c r="H33" i="5"/>
  <c r="D33" i="5" s="1"/>
  <c r="H25" i="5"/>
  <c r="E25" i="5" s="1"/>
  <c r="H9" i="5"/>
  <c r="E9" i="5" s="1"/>
  <c r="D40" i="6"/>
  <c r="D32" i="6"/>
  <c r="D24" i="6"/>
  <c r="D16" i="6"/>
  <c r="E40" i="6"/>
  <c r="E32" i="6"/>
  <c r="E24" i="6"/>
  <c r="E16" i="6"/>
  <c r="H426" i="6" l="1"/>
  <c r="H467" i="6"/>
  <c r="F509" i="6"/>
  <c r="H511" i="6"/>
  <c r="F464" i="6"/>
  <c r="F508" i="6"/>
  <c r="G463" i="6"/>
  <c r="H463" i="6" s="1"/>
  <c r="G507" i="6"/>
  <c r="H507" i="6" s="1"/>
  <c r="G508" i="6"/>
  <c r="G465" i="6"/>
  <c r="G509" i="6"/>
  <c r="H468" i="6"/>
  <c r="G424" i="6"/>
  <c r="H424" i="6" s="1"/>
  <c r="G466" i="6"/>
  <c r="H466" i="6" s="1"/>
  <c r="H384" i="6"/>
  <c r="G464" i="6"/>
  <c r="F465" i="6"/>
  <c r="H465" i="6" s="1"/>
  <c r="F423" i="6"/>
  <c r="G422" i="6"/>
  <c r="H425" i="6"/>
  <c r="F381" i="6"/>
  <c r="F422" i="6"/>
  <c r="G380" i="6"/>
  <c r="H380" i="6" s="1"/>
  <c r="G421" i="6"/>
  <c r="H421" i="6" s="1"/>
  <c r="G382" i="6"/>
  <c r="G423" i="6"/>
  <c r="H344" i="6"/>
  <c r="G381" i="6"/>
  <c r="F382" i="6"/>
  <c r="H385" i="6"/>
  <c r="G342" i="6"/>
  <c r="H342" i="6" s="1"/>
  <c r="G383" i="6"/>
  <c r="H383" i="6" s="1"/>
  <c r="H304" i="6"/>
  <c r="H265" i="6"/>
  <c r="H343" i="6"/>
  <c r="F341" i="6"/>
  <c r="G340" i="6"/>
  <c r="F301" i="6"/>
  <c r="F340" i="6"/>
  <c r="G300" i="6"/>
  <c r="H300" i="6" s="1"/>
  <c r="G339" i="6"/>
  <c r="H339" i="6" s="1"/>
  <c r="G302" i="6"/>
  <c r="G341" i="6"/>
  <c r="H226" i="6"/>
  <c r="F302" i="6"/>
  <c r="G264" i="6"/>
  <c r="H264" i="6" s="1"/>
  <c r="G303" i="6"/>
  <c r="H303" i="6" s="1"/>
  <c r="G301" i="6"/>
  <c r="H305" i="6"/>
  <c r="H190" i="6"/>
  <c r="H29" i="1" s="1"/>
  <c r="G222" i="6"/>
  <c r="H222" i="6" s="1"/>
  <c r="G261" i="6"/>
  <c r="H261" i="6" s="1"/>
  <c r="G224" i="6"/>
  <c r="G263" i="6"/>
  <c r="F223" i="6"/>
  <c r="F262" i="6"/>
  <c r="G262" i="6"/>
  <c r="H227" i="6"/>
  <c r="F263" i="6"/>
  <c r="F39" i="1"/>
  <c r="K39" i="1" s="1"/>
  <c r="F22" i="1"/>
  <c r="K22" i="1" s="1"/>
  <c r="G187" i="6"/>
  <c r="G30" i="1" s="1"/>
  <c r="G225" i="6"/>
  <c r="H225" i="6" s="1"/>
  <c r="H23" i="1"/>
  <c r="G223" i="6"/>
  <c r="G37" i="1"/>
  <c r="H191" i="6"/>
  <c r="H37" i="1" s="1"/>
  <c r="F25" i="1"/>
  <c r="K25" i="1" s="1"/>
  <c r="F224" i="6"/>
  <c r="H189" i="6"/>
  <c r="H22" i="1" s="1"/>
  <c r="G22" i="1"/>
  <c r="G184" i="6"/>
  <c r="F154" i="6"/>
  <c r="G185" i="6"/>
  <c r="G41" i="1" s="1"/>
  <c r="F124" i="6"/>
  <c r="H156" i="6"/>
  <c r="H157" i="6"/>
  <c r="H188" i="6"/>
  <c r="H15" i="1" s="1"/>
  <c r="G154" i="6"/>
  <c r="G186" i="6"/>
  <c r="F153" i="6"/>
  <c r="F185" i="6"/>
  <c r="G152" i="6"/>
  <c r="H152" i="6" s="1"/>
  <c r="G125" i="6"/>
  <c r="H125" i="6" s="1"/>
  <c r="G155" i="6"/>
  <c r="H155" i="6"/>
  <c r="G153" i="6"/>
  <c r="L14" i="7" a="1"/>
  <c r="L14" i="7" s="1"/>
  <c r="L15" i="7" a="1"/>
  <c r="L15" i="7" s="1"/>
  <c r="L16" i="7" a="1"/>
  <c r="L16" i="7" s="1"/>
  <c r="L17" i="7" a="1"/>
  <c r="L17" i="7" s="1"/>
  <c r="L13" i="7" a="1"/>
  <c r="L13" i="7" s="1"/>
  <c r="J13" i="7" s="1"/>
  <c r="K13" i="7" s="1"/>
  <c r="E16" i="7" a="1"/>
  <c r="E16" i="7" s="1"/>
  <c r="E17" i="7" a="1"/>
  <c r="E17" i="7" s="1"/>
  <c r="E13" i="7" a="1"/>
  <c r="E13" i="7" s="1"/>
  <c r="B13" i="7" s="1"/>
  <c r="C13" i="7" s="1"/>
  <c r="E15" i="7" a="1"/>
  <c r="E15" i="7" s="1"/>
  <c r="E14" i="7" a="1"/>
  <c r="E14" i="7" s="1"/>
  <c r="F94" i="6"/>
  <c r="H94" i="6" s="1"/>
  <c r="F123" i="6"/>
  <c r="H123" i="6" s="1"/>
  <c r="G93" i="6"/>
  <c r="H93" i="6" s="1"/>
  <c r="G122" i="6"/>
  <c r="H122" i="6" s="1"/>
  <c r="G95" i="6"/>
  <c r="H95" i="6" s="1"/>
  <c r="G124" i="6"/>
  <c r="E55" i="5"/>
  <c r="D55" i="5"/>
  <c r="F55" i="6" s="1"/>
  <c r="D65" i="5"/>
  <c r="F505" i="6" s="1"/>
  <c r="E65" i="5"/>
  <c r="G505" i="6" s="1"/>
  <c r="D62" i="5"/>
  <c r="F62" i="6" s="1"/>
  <c r="E62" i="5"/>
  <c r="E41" i="5"/>
  <c r="G41" i="6" s="1"/>
  <c r="D41" i="5"/>
  <c r="D61" i="5"/>
  <c r="E61" i="5"/>
  <c r="G61" i="6" s="1"/>
  <c r="D46" i="5"/>
  <c r="F46" i="6" s="1"/>
  <c r="E46" i="5"/>
  <c r="E59" i="5"/>
  <c r="G59" i="6" s="1"/>
  <c r="D59" i="5"/>
  <c r="E58" i="5"/>
  <c r="G58" i="6" s="1"/>
  <c r="D58" i="5"/>
  <c r="E53" i="5"/>
  <c r="D53" i="5"/>
  <c r="E54" i="5"/>
  <c r="D54" i="5"/>
  <c r="F54" i="6" s="1"/>
  <c r="D49" i="5"/>
  <c r="E49" i="5"/>
  <c r="G49" i="6" s="1"/>
  <c r="D56" i="5"/>
  <c r="E56" i="5"/>
  <c r="G56" i="6" s="1"/>
  <c r="D43" i="5"/>
  <c r="E43" i="5"/>
  <c r="E64" i="5"/>
  <c r="G64" i="6" s="1"/>
  <c r="D64" i="5"/>
  <c r="D47" i="5"/>
  <c r="E47" i="5"/>
  <c r="D52" i="5"/>
  <c r="F52" i="6" s="1"/>
  <c r="E52" i="5"/>
  <c r="D51" i="5"/>
  <c r="E51" i="5"/>
  <c r="G51" i="6" s="1"/>
  <c r="D48" i="5"/>
  <c r="E48" i="5"/>
  <c r="D50" i="5"/>
  <c r="E50" i="5"/>
  <c r="E63" i="5"/>
  <c r="D63" i="5"/>
  <c r="F63" i="6" s="1"/>
  <c r="D57" i="5"/>
  <c r="F83" i="6" s="1"/>
  <c r="E57" i="5"/>
  <c r="D45" i="5"/>
  <c r="E45" i="5"/>
  <c r="G45" i="6" s="1"/>
  <c r="D44" i="5"/>
  <c r="F44" i="6" s="1"/>
  <c r="E44" i="5"/>
  <c r="E66" i="5"/>
  <c r="G506" i="6" s="1"/>
  <c r="D66" i="5"/>
  <c r="F506" i="6" s="1"/>
  <c r="H506" i="6" s="1"/>
  <c r="E60" i="5"/>
  <c r="G60" i="6" s="1"/>
  <c r="D60" i="5"/>
  <c r="E42" i="5"/>
  <c r="G42" i="6" s="1"/>
  <c r="D42" i="5"/>
  <c r="D32" i="5"/>
  <c r="F496" i="6" s="1"/>
  <c r="E24" i="5"/>
  <c r="G24" i="6" s="1"/>
  <c r="D17" i="5"/>
  <c r="E13" i="5"/>
  <c r="E39" i="5"/>
  <c r="E33" i="5"/>
  <c r="E22" i="5"/>
  <c r="D8" i="5"/>
  <c r="F487" i="6" s="1"/>
  <c r="D6" i="5"/>
  <c r="E5" i="5"/>
  <c r="E23" i="5"/>
  <c r="F39" i="6"/>
  <c r="G6" i="6"/>
  <c r="G3" i="6"/>
  <c r="G35" i="6"/>
  <c r="G9" i="6"/>
  <c r="G34" i="6"/>
  <c r="D40" i="5"/>
  <c r="D25" i="5"/>
  <c r="G32" i="6"/>
  <c r="G12" i="6"/>
  <c r="G10" i="6"/>
  <c r="G37" i="6"/>
  <c r="G36" i="6"/>
  <c r="F33" i="6"/>
  <c r="G4" i="6"/>
  <c r="G40" i="6"/>
  <c r="D34" i="5"/>
  <c r="G2" i="6"/>
  <c r="F38" i="6"/>
  <c r="E26" i="5"/>
  <c r="G404" i="6" s="1"/>
  <c r="E14" i="5"/>
  <c r="G493" i="6" s="1"/>
  <c r="E19" i="5"/>
  <c r="G19" i="6" s="1"/>
  <c r="E16" i="5"/>
  <c r="D37" i="5"/>
  <c r="F501" i="6" s="1"/>
  <c r="E20" i="5"/>
  <c r="D9" i="5"/>
  <c r="F488" i="6" s="1"/>
  <c r="D35" i="5"/>
  <c r="F499" i="6" s="1"/>
  <c r="E28" i="5"/>
  <c r="G18" i="6"/>
  <c r="D27" i="5"/>
  <c r="E38" i="5"/>
  <c r="E15" i="5"/>
  <c r="G11" i="6"/>
  <c r="D18" i="5"/>
  <c r="E31" i="5"/>
  <c r="E7" i="5"/>
  <c r="D2" i="5"/>
  <c r="G27" i="6"/>
  <c r="D21" i="5"/>
  <c r="E30" i="5"/>
  <c r="D10" i="5"/>
  <c r="D29" i="5"/>
  <c r="F29" i="6" s="1"/>
  <c r="G17" i="6"/>
  <c r="G8" i="6"/>
  <c r="G25" i="6"/>
  <c r="G21" i="6"/>
  <c r="F22" i="6"/>
  <c r="F7" i="6"/>
  <c r="F20" i="6"/>
  <c r="F5" i="6"/>
  <c r="F28" i="6"/>
  <c r="F13" i="6"/>
  <c r="F30" i="6"/>
  <c r="F15" i="6"/>
  <c r="F31" i="6"/>
  <c r="F16" i="6"/>
  <c r="F14" i="6"/>
  <c r="D36" i="5"/>
  <c r="F500" i="6" s="1"/>
  <c r="D4" i="5"/>
  <c r="D3" i="5"/>
  <c r="D12" i="5"/>
  <c r="F491" i="6" s="1"/>
  <c r="D11" i="5"/>
  <c r="H509" i="6" l="1"/>
  <c r="H464" i="6"/>
  <c r="G487" i="6"/>
  <c r="H487" i="6" s="1"/>
  <c r="G501" i="6"/>
  <c r="H501" i="6" s="1"/>
  <c r="F503" i="6"/>
  <c r="G483" i="6"/>
  <c r="G482" i="6"/>
  <c r="F495" i="6"/>
  <c r="F497" i="6"/>
  <c r="F494" i="6"/>
  <c r="F490" i="6"/>
  <c r="F481" i="6"/>
  <c r="F482" i="6"/>
  <c r="H482" i="6" s="1"/>
  <c r="G442" i="6"/>
  <c r="G486" i="6"/>
  <c r="H505" i="6"/>
  <c r="H422" i="6"/>
  <c r="F493" i="6"/>
  <c r="H493" i="6" s="1"/>
  <c r="F483" i="6"/>
  <c r="H483" i="6" s="1"/>
  <c r="G495" i="6"/>
  <c r="G484" i="6"/>
  <c r="G496" i="6"/>
  <c r="H496" i="6" s="1"/>
  <c r="G488" i="6"/>
  <c r="H488" i="6" s="1"/>
  <c r="F486" i="6"/>
  <c r="H486" i="6" s="1"/>
  <c r="H508" i="6"/>
  <c r="F485" i="6"/>
  <c r="F484" i="6"/>
  <c r="H484" i="6" s="1"/>
  <c r="G494" i="6"/>
  <c r="G498" i="6"/>
  <c r="G485" i="6"/>
  <c r="G502" i="6"/>
  <c r="F504" i="6"/>
  <c r="G497" i="6"/>
  <c r="F492" i="6"/>
  <c r="G491" i="6"/>
  <c r="H491" i="6" s="1"/>
  <c r="G489" i="6"/>
  <c r="H381" i="6"/>
  <c r="G500" i="6"/>
  <c r="H500" i="6" s="1"/>
  <c r="G504" i="6"/>
  <c r="F502" i="6"/>
  <c r="H502" i="6" s="1"/>
  <c r="G503" i="6"/>
  <c r="F489" i="6"/>
  <c r="F498" i="6"/>
  <c r="H498" i="6" s="1"/>
  <c r="G492" i="6"/>
  <c r="G499" i="6"/>
  <c r="H499" i="6" s="1"/>
  <c r="G490" i="6"/>
  <c r="G481" i="6"/>
  <c r="G443" i="6"/>
  <c r="F405" i="6"/>
  <c r="F447" i="6"/>
  <c r="F437" i="6"/>
  <c r="G419" i="6"/>
  <c r="G461" i="6"/>
  <c r="F438" i="6"/>
  <c r="F415" i="6"/>
  <c r="F457" i="6"/>
  <c r="F419" i="6"/>
  <c r="F461" i="6"/>
  <c r="H461" i="6" s="1"/>
  <c r="F451" i="6"/>
  <c r="G437" i="6"/>
  <c r="F439" i="6"/>
  <c r="G451" i="6"/>
  <c r="G440" i="6"/>
  <c r="F453" i="6"/>
  <c r="F449" i="6"/>
  <c r="F413" i="6"/>
  <c r="F455" i="6"/>
  <c r="F404" i="6"/>
  <c r="F446" i="6"/>
  <c r="F402" i="6"/>
  <c r="F444" i="6"/>
  <c r="F410" i="6"/>
  <c r="F452" i="6"/>
  <c r="F414" i="6"/>
  <c r="F456" i="6"/>
  <c r="F441" i="6"/>
  <c r="G455" i="6"/>
  <c r="G452" i="6"/>
  <c r="G450" i="6"/>
  <c r="G420" i="6"/>
  <c r="G462" i="6"/>
  <c r="F448" i="6"/>
  <c r="G456" i="6"/>
  <c r="G457" i="6"/>
  <c r="G449" i="6"/>
  <c r="F443" i="6"/>
  <c r="H443" i="6" s="1"/>
  <c r="F420" i="6"/>
  <c r="H420" i="6" s="1"/>
  <c r="F462" i="6"/>
  <c r="F442" i="6"/>
  <c r="H442" i="6" s="1"/>
  <c r="G454" i="6"/>
  <c r="F459" i="6"/>
  <c r="G458" i="6"/>
  <c r="F460" i="6"/>
  <c r="G453" i="6"/>
  <c r="G459" i="6"/>
  <c r="F445" i="6"/>
  <c r="F454" i="6"/>
  <c r="G448" i="6"/>
  <c r="F440" i="6"/>
  <c r="H440" i="6" s="1"/>
  <c r="G438" i="6"/>
  <c r="G447" i="6"/>
  <c r="G460" i="6"/>
  <c r="G441" i="6"/>
  <c r="H301" i="6"/>
  <c r="G446" i="6"/>
  <c r="G445" i="6"/>
  <c r="F450" i="6"/>
  <c r="H450" i="6" s="1"/>
  <c r="G439" i="6"/>
  <c r="F458" i="6"/>
  <c r="H458" i="6" s="1"/>
  <c r="G444" i="6"/>
  <c r="H382" i="6"/>
  <c r="G400" i="6"/>
  <c r="G401" i="6"/>
  <c r="G417" i="6"/>
  <c r="F403" i="6"/>
  <c r="F412" i="6"/>
  <c r="G406" i="6"/>
  <c r="G414" i="6"/>
  <c r="H414" i="6" s="1"/>
  <c r="G397" i="6"/>
  <c r="H423" i="6"/>
  <c r="F411" i="6"/>
  <c r="F400" i="6"/>
  <c r="G415" i="6"/>
  <c r="H415" i="6" s="1"/>
  <c r="F398" i="6"/>
  <c r="F417" i="6"/>
  <c r="H417" i="6" s="1"/>
  <c r="F406" i="6"/>
  <c r="G405" i="6"/>
  <c r="H405" i="6" s="1"/>
  <c r="G396" i="6"/>
  <c r="F409" i="6"/>
  <c r="G418" i="6"/>
  <c r="F397" i="6"/>
  <c r="H397" i="6" s="1"/>
  <c r="G409" i="6"/>
  <c r="G398" i="6"/>
  <c r="F407" i="6"/>
  <c r="G410" i="6"/>
  <c r="G412" i="6"/>
  <c r="H404" i="6"/>
  <c r="F395" i="6"/>
  <c r="F396" i="6"/>
  <c r="H396" i="6" s="1"/>
  <c r="F399" i="6"/>
  <c r="F408" i="6"/>
  <c r="G399" i="6"/>
  <c r="G408" i="6"/>
  <c r="G402" i="6"/>
  <c r="H402" i="6" s="1"/>
  <c r="G413" i="6"/>
  <c r="H413" i="6" s="1"/>
  <c r="G403" i="6"/>
  <c r="G416" i="6"/>
  <c r="F418" i="6"/>
  <c r="G411" i="6"/>
  <c r="F416" i="6"/>
  <c r="G407" i="6"/>
  <c r="F401" i="6"/>
  <c r="H401" i="6" s="1"/>
  <c r="G395" i="6"/>
  <c r="G322" i="6"/>
  <c r="G360" i="6"/>
  <c r="F358" i="6"/>
  <c r="G366" i="6"/>
  <c r="F360" i="6"/>
  <c r="G375" i="6"/>
  <c r="F377" i="6"/>
  <c r="G370" i="6"/>
  <c r="G367" i="6"/>
  <c r="G376" i="6"/>
  <c r="G377" i="6"/>
  <c r="F375" i="6"/>
  <c r="F338" i="6"/>
  <c r="F379" i="6"/>
  <c r="G338" i="6"/>
  <c r="G379" i="6"/>
  <c r="G363" i="6"/>
  <c r="G372" i="6"/>
  <c r="F331" i="6"/>
  <c r="F372" i="6"/>
  <c r="F363" i="6"/>
  <c r="F361" i="6"/>
  <c r="F369" i="6"/>
  <c r="F364" i="6"/>
  <c r="F354" i="6"/>
  <c r="G337" i="6"/>
  <c r="H337" i="6" s="1"/>
  <c r="G378" i="6"/>
  <c r="F355" i="6"/>
  <c r="G359" i="6"/>
  <c r="F374" i="6"/>
  <c r="F337" i="6"/>
  <c r="F378" i="6"/>
  <c r="F356" i="6"/>
  <c r="G368" i="6"/>
  <c r="G357" i="6"/>
  <c r="F359" i="6"/>
  <c r="F332" i="6"/>
  <c r="F373" i="6"/>
  <c r="F357" i="6"/>
  <c r="G358" i="6"/>
  <c r="H358" i="6" s="1"/>
  <c r="G371" i="6"/>
  <c r="G354" i="6"/>
  <c r="G369" i="6"/>
  <c r="F370" i="6"/>
  <c r="H370" i="6" s="1"/>
  <c r="F367" i="6"/>
  <c r="H367" i="6" s="1"/>
  <c r="G374" i="6"/>
  <c r="G361" i="6"/>
  <c r="G356" i="6"/>
  <c r="F376" i="6"/>
  <c r="F362" i="6"/>
  <c r="F371" i="6"/>
  <c r="G365" i="6"/>
  <c r="F365" i="6"/>
  <c r="F368" i="6"/>
  <c r="G355" i="6"/>
  <c r="G373" i="6"/>
  <c r="F366" i="6"/>
  <c r="H366" i="6" s="1"/>
  <c r="G364" i="6"/>
  <c r="G362" i="6"/>
  <c r="H341" i="6"/>
  <c r="G334" i="6"/>
  <c r="F336" i="6"/>
  <c r="G329" i="6"/>
  <c r="F317" i="6"/>
  <c r="G325" i="6"/>
  <c r="F319" i="6"/>
  <c r="G326" i="6"/>
  <c r="G335" i="6"/>
  <c r="H340" i="6"/>
  <c r="G319" i="6"/>
  <c r="G328" i="6"/>
  <c r="F329" i="6"/>
  <c r="G313" i="6"/>
  <c r="G333" i="6"/>
  <c r="F334" i="6"/>
  <c r="F321" i="6"/>
  <c r="F330" i="6"/>
  <c r="G324" i="6"/>
  <c r="G314" i="6"/>
  <c r="F318" i="6"/>
  <c r="F325" i="6"/>
  <c r="F316" i="6"/>
  <c r="F326" i="6"/>
  <c r="G330" i="6"/>
  <c r="G321" i="6"/>
  <c r="G336" i="6"/>
  <c r="H336" i="6" s="1"/>
  <c r="F327" i="6"/>
  <c r="G317" i="6"/>
  <c r="H317" i="6" s="1"/>
  <c r="G315" i="6"/>
  <c r="G320" i="6"/>
  <c r="F322" i="6"/>
  <c r="F320" i="6"/>
  <c r="F328" i="6"/>
  <c r="F323" i="6"/>
  <c r="F313" i="6"/>
  <c r="F314" i="6"/>
  <c r="G318" i="6"/>
  <c r="F333" i="6"/>
  <c r="H333" i="6" s="1"/>
  <c r="F315" i="6"/>
  <c r="G327" i="6"/>
  <c r="G316" i="6"/>
  <c r="F324" i="6"/>
  <c r="H302" i="6"/>
  <c r="G331" i="6"/>
  <c r="H331" i="6" s="1"/>
  <c r="G332" i="6"/>
  <c r="F335" i="6"/>
  <c r="G323" i="6"/>
  <c r="G279" i="6"/>
  <c r="G132" i="6"/>
  <c r="F283" i="6"/>
  <c r="H187" i="6"/>
  <c r="G296" i="6"/>
  <c r="F292" i="6"/>
  <c r="F275" i="6"/>
  <c r="H224" i="6"/>
  <c r="F293" i="6"/>
  <c r="H124" i="6"/>
  <c r="F282" i="6"/>
  <c r="G283" i="6"/>
  <c r="G256" i="6"/>
  <c r="G295" i="6"/>
  <c r="G288" i="6"/>
  <c r="F258" i="6"/>
  <c r="F297" i="6"/>
  <c r="G277" i="6"/>
  <c r="F285" i="6"/>
  <c r="F277" i="6"/>
  <c r="G276" i="6"/>
  <c r="F296" i="6"/>
  <c r="G293" i="6"/>
  <c r="F259" i="6"/>
  <c r="F298" i="6"/>
  <c r="F281" i="6"/>
  <c r="F252" i="6"/>
  <c r="F291" i="6"/>
  <c r="G285" i="6"/>
  <c r="F260" i="6"/>
  <c r="F299" i="6"/>
  <c r="G287" i="6"/>
  <c r="F294" i="6"/>
  <c r="G260" i="6"/>
  <c r="G299" i="6"/>
  <c r="F278" i="6"/>
  <c r="F289" i="6"/>
  <c r="F284" i="6"/>
  <c r="F274" i="6"/>
  <c r="G286" i="6"/>
  <c r="F280" i="6"/>
  <c r="G259" i="6"/>
  <c r="G298" i="6"/>
  <c r="G280" i="6"/>
  <c r="G297" i="6"/>
  <c r="F288" i="6"/>
  <c r="F290" i="6"/>
  <c r="G292" i="6"/>
  <c r="F279" i="6"/>
  <c r="H279" i="6" s="1"/>
  <c r="F237" i="6"/>
  <c r="F276" i="6"/>
  <c r="G251" i="6"/>
  <c r="G290" i="6"/>
  <c r="F287" i="6"/>
  <c r="H287" i="6" s="1"/>
  <c r="G294" i="6"/>
  <c r="G291" i="6"/>
  <c r="G275" i="6"/>
  <c r="H275" i="6" s="1"/>
  <c r="G289" i="6"/>
  <c r="H30" i="1"/>
  <c r="G281" i="6"/>
  <c r="G284" i="6"/>
  <c r="G282" i="6"/>
  <c r="F295" i="6"/>
  <c r="G278" i="6"/>
  <c r="F286" i="6"/>
  <c r="G274" i="6"/>
  <c r="H263" i="6"/>
  <c r="H262" i="6"/>
  <c r="G205" i="6"/>
  <c r="F253" i="6"/>
  <c r="G257" i="6"/>
  <c r="H223" i="6"/>
  <c r="F238" i="6"/>
  <c r="G254" i="6"/>
  <c r="G250" i="6"/>
  <c r="G237" i="6"/>
  <c r="F254" i="6"/>
  <c r="F242" i="6"/>
  <c r="F204" i="6"/>
  <c r="F243" i="6"/>
  <c r="G246" i="6"/>
  <c r="G248" i="6"/>
  <c r="F255" i="6"/>
  <c r="G249" i="6"/>
  <c r="G238" i="6"/>
  <c r="F257" i="6"/>
  <c r="F249" i="6"/>
  <c r="F256" i="6"/>
  <c r="G241" i="6"/>
  <c r="F240" i="6"/>
  <c r="G235" i="6"/>
  <c r="F251" i="6"/>
  <c r="F197" i="6"/>
  <c r="F236" i="6"/>
  <c r="G201" i="6"/>
  <c r="G240" i="6"/>
  <c r="F205" i="6"/>
  <c r="F244" i="6"/>
  <c r="F239" i="6"/>
  <c r="F250" i="6"/>
  <c r="F245" i="6"/>
  <c r="F235" i="6"/>
  <c r="G247" i="6"/>
  <c r="F241" i="6"/>
  <c r="F248" i="6"/>
  <c r="G255" i="6"/>
  <c r="G252" i="6"/>
  <c r="H252" i="6" s="1"/>
  <c r="G236" i="6"/>
  <c r="G242" i="6"/>
  <c r="G243" i="6"/>
  <c r="G258" i="6"/>
  <c r="F247" i="6"/>
  <c r="G245" i="6"/>
  <c r="G239" i="6"/>
  <c r="G244" i="6"/>
  <c r="F246" i="6"/>
  <c r="G253" i="6"/>
  <c r="G218" i="6"/>
  <c r="F214" i="6"/>
  <c r="G200" i="6"/>
  <c r="G203" i="6"/>
  <c r="F219" i="6"/>
  <c r="F215" i="6"/>
  <c r="F198" i="6"/>
  <c r="G174" i="6"/>
  <c r="G32" i="1" s="1"/>
  <c r="G212" i="6"/>
  <c r="F218" i="6"/>
  <c r="F199" i="6"/>
  <c r="F208" i="6"/>
  <c r="G213" i="6"/>
  <c r="F209" i="6"/>
  <c r="G215" i="6"/>
  <c r="F182" i="6"/>
  <c r="F27" i="1" s="1"/>
  <c r="K27" i="1" s="1"/>
  <c r="F220" i="6"/>
  <c r="F203" i="6"/>
  <c r="F175" i="6"/>
  <c r="F16" i="1" s="1"/>
  <c r="K16" i="1" s="1"/>
  <c r="F213" i="6"/>
  <c r="G207" i="6"/>
  <c r="F183" i="6"/>
  <c r="F221" i="6"/>
  <c r="F33" i="1" s="1"/>
  <c r="K33" i="1" s="1"/>
  <c r="F207" i="6"/>
  <c r="F210" i="6"/>
  <c r="G211" i="6"/>
  <c r="G179" i="6"/>
  <c r="G8" i="1" s="1"/>
  <c r="G217" i="6"/>
  <c r="G210" i="6"/>
  <c r="G199" i="6"/>
  <c r="G198" i="6"/>
  <c r="G219" i="6"/>
  <c r="H219" i="6" s="1"/>
  <c r="F201" i="6"/>
  <c r="F217" i="6"/>
  <c r="G202" i="6"/>
  <c r="G214" i="6"/>
  <c r="G216" i="6"/>
  <c r="G196" i="6"/>
  <c r="G209" i="6"/>
  <c r="F216" i="6"/>
  <c r="G183" i="6"/>
  <c r="G221" i="6"/>
  <c r="H205" i="6"/>
  <c r="F200" i="6"/>
  <c r="F211" i="6"/>
  <c r="F206" i="6"/>
  <c r="F196" i="6"/>
  <c r="G208" i="6"/>
  <c r="F202" i="6"/>
  <c r="G182" i="6"/>
  <c r="G27" i="1" s="1"/>
  <c r="G220" i="6"/>
  <c r="F212" i="6"/>
  <c r="G197" i="6"/>
  <c r="G204" i="6"/>
  <c r="H204" i="6" s="1"/>
  <c r="G206" i="6"/>
  <c r="H186" i="6"/>
  <c r="H25" i="1" s="1"/>
  <c r="G25" i="1"/>
  <c r="H184" i="6"/>
  <c r="H39" i="1" s="1"/>
  <c r="G39" i="1"/>
  <c r="H185" i="6"/>
  <c r="H41" i="1" s="1"/>
  <c r="F41" i="1"/>
  <c r="K41" i="1" s="1"/>
  <c r="H154" i="6"/>
  <c r="G170" i="6"/>
  <c r="G40" i="1" s="1"/>
  <c r="G135" i="6"/>
  <c r="F161" i="6"/>
  <c r="F14" i="1" s="1"/>
  <c r="K14" i="1" s="1"/>
  <c r="G159" i="6"/>
  <c r="G26" i="1" s="1"/>
  <c r="F180" i="6"/>
  <c r="F10" i="1" s="1"/>
  <c r="K10" i="1" s="1"/>
  <c r="G166" i="6"/>
  <c r="G2" i="1" s="1"/>
  <c r="G167" i="6"/>
  <c r="G43" i="1" s="1"/>
  <c r="F170" i="6"/>
  <c r="G177" i="6"/>
  <c r="G17" i="1" s="1"/>
  <c r="G165" i="6"/>
  <c r="G18" i="1" s="1"/>
  <c r="G173" i="6"/>
  <c r="G38" i="1" s="1"/>
  <c r="G168" i="6"/>
  <c r="G46" i="1" s="1"/>
  <c r="F169" i="6"/>
  <c r="F11" i="1" s="1"/>
  <c r="K11" i="1" s="1"/>
  <c r="G176" i="6"/>
  <c r="G35" i="1" s="1"/>
  <c r="F179" i="6"/>
  <c r="F8" i="1" s="1"/>
  <c r="H153" i="6"/>
  <c r="G162" i="6"/>
  <c r="G9" i="1" s="1"/>
  <c r="G160" i="6"/>
  <c r="G21" i="1" s="1"/>
  <c r="G158" i="6"/>
  <c r="G42" i="1" s="1"/>
  <c r="F135" i="6"/>
  <c r="F167" i="6"/>
  <c r="F43" i="1" s="1"/>
  <c r="K43" i="1" s="1"/>
  <c r="F130" i="6"/>
  <c r="F162" i="6"/>
  <c r="F9" i="1" s="1"/>
  <c r="K9" i="1" s="1"/>
  <c r="F141" i="6"/>
  <c r="F173" i="6"/>
  <c r="F38" i="1" s="1"/>
  <c r="K38" i="1" s="1"/>
  <c r="F168" i="6"/>
  <c r="F46" i="1" s="1"/>
  <c r="K46" i="1" s="1"/>
  <c r="F126" i="6"/>
  <c r="F158" i="6"/>
  <c r="F42" i="1" s="1"/>
  <c r="K42" i="1" s="1"/>
  <c r="F164" i="6"/>
  <c r="F12" i="1" s="1"/>
  <c r="K12" i="1" s="1"/>
  <c r="F159" i="6"/>
  <c r="G163" i="6"/>
  <c r="G19" i="1" s="1"/>
  <c r="F128" i="6"/>
  <c r="F160" i="6"/>
  <c r="F21" i="1" s="1"/>
  <c r="K21" i="1" s="1"/>
  <c r="F144" i="6"/>
  <c r="F176" i="6"/>
  <c r="F35" i="1" s="1"/>
  <c r="K35" i="1" s="1"/>
  <c r="F171" i="6"/>
  <c r="F6" i="1" s="1"/>
  <c r="K6" i="1" s="1"/>
  <c r="G164" i="6"/>
  <c r="G12" i="1" s="1"/>
  <c r="F163" i="6"/>
  <c r="F19" i="1" s="1"/>
  <c r="K19" i="1" s="1"/>
  <c r="G181" i="6"/>
  <c r="G45" i="1" s="1"/>
  <c r="F177" i="6"/>
  <c r="F17" i="1" s="1"/>
  <c r="K17" i="1" s="1"/>
  <c r="F165" i="6"/>
  <c r="F18" i="1" s="1"/>
  <c r="K18" i="1" s="1"/>
  <c r="G148" i="6"/>
  <c r="G180" i="6"/>
  <c r="G10" i="1" s="1"/>
  <c r="F166" i="6"/>
  <c r="F2" i="1" s="1"/>
  <c r="K2" i="1" s="1"/>
  <c r="G169" i="6"/>
  <c r="G11" i="1" s="1"/>
  <c r="G171" i="6"/>
  <c r="G6" i="1" s="1"/>
  <c r="F178" i="6"/>
  <c r="F13" i="1" s="1"/>
  <c r="K13" i="1" s="1"/>
  <c r="G172" i="6"/>
  <c r="G20" i="1" s="1"/>
  <c r="F181" i="6"/>
  <c r="F45" i="1" s="1"/>
  <c r="K45" i="1" s="1"/>
  <c r="G161" i="6"/>
  <c r="G14" i="1" s="1"/>
  <c r="G175" i="6"/>
  <c r="F174" i="6"/>
  <c r="G178" i="6"/>
  <c r="G13" i="1" s="1"/>
  <c r="F172" i="6"/>
  <c r="F20" i="1" s="1"/>
  <c r="K20" i="1" s="1"/>
  <c r="G126" i="6"/>
  <c r="G138" i="6"/>
  <c r="F137" i="6"/>
  <c r="G127" i="6"/>
  <c r="G141" i="6"/>
  <c r="F131" i="6"/>
  <c r="G145" i="6"/>
  <c r="F132" i="6"/>
  <c r="H132" i="6" s="1"/>
  <c r="F127" i="6"/>
  <c r="F120" i="6"/>
  <c r="F150" i="6"/>
  <c r="G112" i="6"/>
  <c r="G142" i="6"/>
  <c r="F145" i="6"/>
  <c r="F133" i="6"/>
  <c r="F134" i="6"/>
  <c r="F113" i="6"/>
  <c r="F143" i="6"/>
  <c r="F129" i="6"/>
  <c r="F139" i="6"/>
  <c r="G128" i="6"/>
  <c r="F136" i="6"/>
  <c r="G120" i="6"/>
  <c r="G150" i="6"/>
  <c r="G131" i="6"/>
  <c r="F138" i="6"/>
  <c r="F140" i="6"/>
  <c r="G136" i="6"/>
  <c r="G137" i="6"/>
  <c r="F121" i="6"/>
  <c r="F151" i="6"/>
  <c r="G130" i="6"/>
  <c r="G139" i="6"/>
  <c r="F146" i="6"/>
  <c r="G121" i="6"/>
  <c r="G151" i="6"/>
  <c r="G117" i="6"/>
  <c r="G147" i="6"/>
  <c r="G140" i="6"/>
  <c r="F149" i="6"/>
  <c r="G129" i="6"/>
  <c r="F148" i="6"/>
  <c r="G143" i="6"/>
  <c r="G133" i="6"/>
  <c r="G146" i="6"/>
  <c r="F142" i="6"/>
  <c r="G144" i="6"/>
  <c r="G149" i="6"/>
  <c r="G134" i="6"/>
  <c r="F147" i="6"/>
  <c r="D13" i="7"/>
  <c r="B14" i="7"/>
  <c r="C14" i="7" s="1"/>
  <c r="M13" i="7"/>
  <c r="J14" i="7"/>
  <c r="K14" i="7" s="1"/>
  <c r="G102" i="6"/>
  <c r="F98" i="6"/>
  <c r="F100" i="6"/>
  <c r="G103" i="6"/>
  <c r="G105" i="6"/>
  <c r="F114" i="6"/>
  <c r="F107" i="6"/>
  <c r="F116" i="6"/>
  <c r="G111" i="6"/>
  <c r="F118" i="6"/>
  <c r="G119" i="6"/>
  <c r="F115" i="6"/>
  <c r="F111" i="6"/>
  <c r="G115" i="6"/>
  <c r="F96" i="6"/>
  <c r="G108" i="6"/>
  <c r="F110" i="6"/>
  <c r="G104" i="6"/>
  <c r="F117" i="6"/>
  <c r="G96" i="6"/>
  <c r="G114" i="6"/>
  <c r="F101" i="6"/>
  <c r="F76" i="6"/>
  <c r="F105" i="6"/>
  <c r="F106" i="6"/>
  <c r="F102" i="6"/>
  <c r="F97" i="6"/>
  <c r="G101" i="6"/>
  <c r="F103" i="6"/>
  <c r="G118" i="6"/>
  <c r="G98" i="6"/>
  <c r="G100" i="6"/>
  <c r="G116" i="6"/>
  <c r="F104" i="6"/>
  <c r="G107" i="6"/>
  <c r="F112" i="6"/>
  <c r="F99" i="6"/>
  <c r="G97" i="6"/>
  <c r="G109" i="6"/>
  <c r="G113" i="6"/>
  <c r="G110" i="6"/>
  <c r="F119" i="6"/>
  <c r="G99" i="6"/>
  <c r="G106" i="6"/>
  <c r="F109" i="6"/>
  <c r="F108" i="6"/>
  <c r="G73" i="6"/>
  <c r="F87" i="6"/>
  <c r="F86" i="6"/>
  <c r="F81" i="6"/>
  <c r="F74" i="6"/>
  <c r="F57" i="6"/>
  <c r="G63" i="6"/>
  <c r="H63" i="6" s="1"/>
  <c r="G86" i="6"/>
  <c r="G79" i="6"/>
  <c r="F90" i="6"/>
  <c r="F79" i="6"/>
  <c r="G71" i="6"/>
  <c r="G76" i="6"/>
  <c r="F85" i="6"/>
  <c r="F70" i="6"/>
  <c r="G85" i="6"/>
  <c r="G88" i="6"/>
  <c r="G81" i="6"/>
  <c r="G77" i="6"/>
  <c r="F80" i="6"/>
  <c r="F67" i="6"/>
  <c r="G74" i="6"/>
  <c r="F68" i="6"/>
  <c r="G72" i="6"/>
  <c r="F6" i="6"/>
  <c r="H6" i="6" s="1"/>
  <c r="F71" i="6"/>
  <c r="F32" i="6"/>
  <c r="H32" i="6" s="1"/>
  <c r="F82" i="6"/>
  <c r="G67" i="6"/>
  <c r="F89" i="6"/>
  <c r="G90" i="6"/>
  <c r="G84" i="6"/>
  <c r="F43" i="6"/>
  <c r="F69" i="6"/>
  <c r="F65" i="6"/>
  <c r="F91" i="6"/>
  <c r="F72" i="6"/>
  <c r="G13" i="6"/>
  <c r="H13" i="6" s="1"/>
  <c r="G78" i="6"/>
  <c r="F66" i="6"/>
  <c r="F92" i="6"/>
  <c r="G66" i="6"/>
  <c r="G92" i="6"/>
  <c r="G5" i="6"/>
  <c r="H5" i="6" s="1"/>
  <c r="G70" i="6"/>
  <c r="F23" i="6"/>
  <c r="F73" i="6"/>
  <c r="F84" i="6"/>
  <c r="G33" i="6"/>
  <c r="H33" i="6" s="1"/>
  <c r="G83" i="6"/>
  <c r="H83" i="6" s="1"/>
  <c r="G75" i="6"/>
  <c r="G68" i="6"/>
  <c r="F77" i="6"/>
  <c r="G65" i="6"/>
  <c r="G91" i="6"/>
  <c r="F78" i="6"/>
  <c r="G69" i="6"/>
  <c r="F75" i="6"/>
  <c r="G80" i="6"/>
  <c r="G39" i="6"/>
  <c r="H39" i="6" s="1"/>
  <c r="G89" i="6"/>
  <c r="G87" i="6"/>
  <c r="G82" i="6"/>
  <c r="F88" i="6"/>
  <c r="G28" i="6"/>
  <c r="H28" i="6" s="1"/>
  <c r="F50" i="6"/>
  <c r="G48" i="6"/>
  <c r="F56" i="6"/>
  <c r="H56" i="6" s="1"/>
  <c r="G50" i="6"/>
  <c r="G47" i="6"/>
  <c r="G57" i="6"/>
  <c r="F45" i="6"/>
  <c r="H45" i="6" s="1"/>
  <c r="F47" i="6"/>
  <c r="F8" i="6"/>
  <c r="H8" i="6" s="1"/>
  <c r="G23" i="6"/>
  <c r="G44" i="6"/>
  <c r="H44" i="6" s="1"/>
  <c r="F53" i="6"/>
  <c r="G43" i="6"/>
  <c r="F51" i="6"/>
  <c r="H51" i="6" s="1"/>
  <c r="G20" i="6"/>
  <c r="H20" i="6" s="1"/>
  <c r="G26" i="6"/>
  <c r="F42" i="6"/>
  <c r="H42" i="6" s="1"/>
  <c r="F21" i="6"/>
  <c r="H21" i="6" s="1"/>
  <c r="G31" i="6"/>
  <c r="H31" i="6" s="1"/>
  <c r="G14" i="6"/>
  <c r="H14" i="6" s="1"/>
  <c r="G53" i="6"/>
  <c r="F35" i="6"/>
  <c r="H35" i="6" s="1"/>
  <c r="F59" i="6"/>
  <c r="H59" i="6" s="1"/>
  <c r="F36" i="6"/>
  <c r="H36" i="6" s="1"/>
  <c r="F60" i="6"/>
  <c r="H60" i="6" s="1"/>
  <c r="F2" i="6"/>
  <c r="F41" i="6"/>
  <c r="H41" i="6" s="1"/>
  <c r="F37" i="6"/>
  <c r="H37" i="6" s="1"/>
  <c r="F61" i="6"/>
  <c r="H61" i="6" s="1"/>
  <c r="F40" i="6"/>
  <c r="H40" i="6" s="1"/>
  <c r="F64" i="6"/>
  <c r="H64" i="6" s="1"/>
  <c r="G15" i="6"/>
  <c r="H15" i="6" s="1"/>
  <c r="G54" i="6"/>
  <c r="H54" i="6" s="1"/>
  <c r="F9" i="6"/>
  <c r="H9" i="6" s="1"/>
  <c r="F48" i="6"/>
  <c r="G7" i="6"/>
  <c r="H7" i="6" s="1"/>
  <c r="G46" i="6"/>
  <c r="H46" i="6" s="1"/>
  <c r="G38" i="6"/>
  <c r="H38" i="6" s="1"/>
  <c r="G62" i="6"/>
  <c r="H62" i="6" s="1"/>
  <c r="G29" i="6"/>
  <c r="H29" i="6" s="1"/>
  <c r="F10" i="6"/>
  <c r="H10" i="6" s="1"/>
  <c r="F49" i="6"/>
  <c r="H49" i="6" s="1"/>
  <c r="G16" i="6"/>
  <c r="H16" i="6" s="1"/>
  <c r="G55" i="6"/>
  <c r="H55" i="6" s="1"/>
  <c r="F34" i="6"/>
  <c r="H34" i="6" s="1"/>
  <c r="F58" i="6"/>
  <c r="H58" i="6" s="1"/>
  <c r="G52" i="6"/>
  <c r="H52" i="6" s="1"/>
  <c r="F24" i="6"/>
  <c r="H24" i="6" s="1"/>
  <c r="G30" i="6"/>
  <c r="H30" i="6" s="1"/>
  <c r="G22" i="6"/>
  <c r="H22" i="6" s="1"/>
  <c r="F25" i="6"/>
  <c r="H25" i="6" s="1"/>
  <c r="F17" i="6"/>
  <c r="H17" i="6" s="1"/>
  <c r="F11" i="6"/>
  <c r="H11" i="6" s="1"/>
  <c r="F26" i="6"/>
  <c r="F12" i="6"/>
  <c r="H12" i="6" s="1"/>
  <c r="F27" i="6"/>
  <c r="H27" i="6" s="1"/>
  <c r="F3" i="6"/>
  <c r="H3" i="6" s="1"/>
  <c r="F18" i="6"/>
  <c r="H18" i="6" s="1"/>
  <c r="F19" i="6"/>
  <c r="H19" i="6" s="1"/>
  <c r="F4" i="6"/>
  <c r="H4" i="6" s="1"/>
  <c r="H459" i="6" l="1"/>
  <c r="H418" i="6"/>
  <c r="H454" i="6"/>
  <c r="H485" i="6"/>
  <c r="H495" i="6"/>
  <c r="H481" i="6"/>
  <c r="H504" i="6"/>
  <c r="H489" i="6"/>
  <c r="H490" i="6"/>
  <c r="H456" i="6"/>
  <c r="H494" i="6"/>
  <c r="H400" i="6"/>
  <c r="H497" i="6"/>
  <c r="H503" i="6"/>
  <c r="H492" i="6"/>
  <c r="H460" i="6"/>
  <c r="H419" i="6"/>
  <c r="H288" i="6"/>
  <c r="H374" i="6"/>
  <c r="H452" i="6"/>
  <c r="H445" i="6"/>
  <c r="H444" i="6"/>
  <c r="H451" i="6"/>
  <c r="H448" i="6"/>
  <c r="H409" i="6"/>
  <c r="H446" i="6"/>
  <c r="H457" i="6"/>
  <c r="H455" i="6"/>
  <c r="H406" i="6"/>
  <c r="H438" i="6"/>
  <c r="H449" i="6"/>
  <c r="H462" i="6"/>
  <c r="H441" i="6"/>
  <c r="H453" i="6"/>
  <c r="H256" i="6"/>
  <c r="H410" i="6"/>
  <c r="H437" i="6"/>
  <c r="H334" i="6"/>
  <c r="H447" i="6"/>
  <c r="H439" i="6"/>
  <c r="H408" i="6"/>
  <c r="H377" i="6"/>
  <c r="H237" i="6"/>
  <c r="H357" i="6"/>
  <c r="H375" i="6"/>
  <c r="H398" i="6"/>
  <c r="H332" i="6"/>
  <c r="H399" i="6"/>
  <c r="H407" i="6"/>
  <c r="H363" i="6"/>
  <c r="H416" i="6"/>
  <c r="H411" i="6"/>
  <c r="H322" i="6"/>
  <c r="H395" i="6"/>
  <c r="H315" i="6"/>
  <c r="H258" i="6"/>
  <c r="H412" i="6"/>
  <c r="H403" i="6"/>
  <c r="H325" i="6"/>
  <c r="H373" i="6"/>
  <c r="H360" i="6"/>
  <c r="H335" i="6"/>
  <c r="H372" i="6"/>
  <c r="H368" i="6"/>
  <c r="H295" i="6"/>
  <c r="H283" i="6"/>
  <c r="H371" i="6"/>
  <c r="H197" i="6"/>
  <c r="H376" i="6"/>
  <c r="H293" i="6"/>
  <c r="H313" i="6"/>
  <c r="H326" i="6"/>
  <c r="H378" i="6"/>
  <c r="H319" i="6"/>
  <c r="H379" i="6"/>
  <c r="H329" i="6"/>
  <c r="H338" i="6"/>
  <c r="H365" i="6"/>
  <c r="H362" i="6"/>
  <c r="H355" i="6"/>
  <c r="H292" i="6"/>
  <c r="H314" i="6"/>
  <c r="H354" i="6"/>
  <c r="H359" i="6"/>
  <c r="H364" i="6"/>
  <c r="H369" i="6"/>
  <c r="H361" i="6"/>
  <c r="H356" i="6"/>
  <c r="H316" i="6"/>
  <c r="H328" i="6"/>
  <c r="H282" i="6"/>
  <c r="H276" i="6"/>
  <c r="H330" i="6"/>
  <c r="H321" i="6"/>
  <c r="H327" i="6"/>
  <c r="H323" i="6"/>
  <c r="H320" i="6"/>
  <c r="H324" i="6"/>
  <c r="H318" i="6"/>
  <c r="H286" i="6"/>
  <c r="H260" i="6"/>
  <c r="H299" i="6"/>
  <c r="H257" i="6"/>
  <c r="H289" i="6"/>
  <c r="H298" i="6"/>
  <c r="H259" i="6"/>
  <c r="H296" i="6"/>
  <c r="H135" i="6"/>
  <c r="H201" i="6"/>
  <c r="H294" i="6"/>
  <c r="H281" i="6"/>
  <c r="H277" i="6"/>
  <c r="H290" i="6"/>
  <c r="H274" i="6"/>
  <c r="H285" i="6"/>
  <c r="H250" i="6"/>
  <c r="H251" i="6"/>
  <c r="H284" i="6"/>
  <c r="H297" i="6"/>
  <c r="H278" i="6"/>
  <c r="H248" i="6"/>
  <c r="H291" i="6"/>
  <c r="H280" i="6"/>
  <c r="H217" i="6"/>
  <c r="H253" i="6"/>
  <c r="H236" i="6"/>
  <c r="H254" i="6"/>
  <c r="H247" i="6"/>
  <c r="H218" i="6"/>
  <c r="H211" i="6"/>
  <c r="H183" i="6"/>
  <c r="H239" i="6"/>
  <c r="H200" i="6"/>
  <c r="H214" i="6"/>
  <c r="H244" i="6"/>
  <c r="H240" i="6"/>
  <c r="H255" i="6"/>
  <c r="H241" i="6"/>
  <c r="H249" i="6"/>
  <c r="H235" i="6"/>
  <c r="H243" i="6"/>
  <c r="H245" i="6"/>
  <c r="H238" i="6"/>
  <c r="H246" i="6"/>
  <c r="H242" i="6"/>
  <c r="H206" i="6"/>
  <c r="H215" i="6"/>
  <c r="H203" i="6"/>
  <c r="H220" i="6"/>
  <c r="H212" i="6"/>
  <c r="H202" i="6"/>
  <c r="G33" i="1"/>
  <c r="H216" i="6"/>
  <c r="H210" i="6"/>
  <c r="H208" i="6"/>
  <c r="H196" i="6"/>
  <c r="H207" i="6"/>
  <c r="H199" i="6"/>
  <c r="H221" i="6"/>
  <c r="H33" i="1" s="1"/>
  <c r="H182" i="6"/>
  <c r="H27" i="1" s="1"/>
  <c r="H213" i="6"/>
  <c r="H209" i="6"/>
  <c r="H198" i="6"/>
  <c r="H175" i="6"/>
  <c r="H16" i="1" s="1"/>
  <c r="G16" i="1"/>
  <c r="H170" i="6"/>
  <c r="H40" i="1" s="1"/>
  <c r="F40" i="1"/>
  <c r="K40" i="1" s="1"/>
  <c r="H179" i="6"/>
  <c r="H8" i="1" s="1"/>
  <c r="K8" i="1"/>
  <c r="H159" i="6"/>
  <c r="H26" i="1" s="1"/>
  <c r="F26" i="1"/>
  <c r="K26" i="1" s="1"/>
  <c r="H174" i="6"/>
  <c r="H32" i="1" s="1"/>
  <c r="F32" i="1"/>
  <c r="K32" i="1" s="1"/>
  <c r="H168" i="6"/>
  <c r="H46" i="1" s="1"/>
  <c r="H148" i="6"/>
  <c r="H130" i="6"/>
  <c r="H162" i="6"/>
  <c r="H9" i="1" s="1"/>
  <c r="H176" i="6"/>
  <c r="H35" i="1" s="1"/>
  <c r="H172" i="6"/>
  <c r="H20" i="1" s="1"/>
  <c r="H121" i="6"/>
  <c r="H165" i="6"/>
  <c r="H18" i="1" s="1"/>
  <c r="H160" i="6"/>
  <c r="H21" i="1" s="1"/>
  <c r="H173" i="6"/>
  <c r="H38" i="1" s="1"/>
  <c r="H126" i="6"/>
  <c r="N13" i="7"/>
  <c r="H144" i="6"/>
  <c r="H120" i="6"/>
  <c r="H137" i="6"/>
  <c r="H128" i="6"/>
  <c r="H141" i="6"/>
  <c r="H138" i="6"/>
  <c r="H181" i="6"/>
  <c r="H45" i="1" s="1"/>
  <c r="H178" i="6"/>
  <c r="H13" i="1" s="1"/>
  <c r="H177" i="6"/>
  <c r="H17" i="1" s="1"/>
  <c r="H163" i="6"/>
  <c r="H19" i="1" s="1"/>
  <c r="H166" i="6"/>
  <c r="H2" i="1" s="1"/>
  <c r="H164" i="6"/>
  <c r="H12" i="1" s="1"/>
  <c r="H167" i="6"/>
  <c r="H43" i="1" s="1"/>
  <c r="H169" i="6"/>
  <c r="H11" i="1" s="1"/>
  <c r="H180" i="6"/>
  <c r="H10" i="1" s="1"/>
  <c r="G13" i="7"/>
  <c r="H171" i="6"/>
  <c r="H6" i="1" s="1"/>
  <c r="H158" i="6"/>
  <c r="H42" i="1" s="1"/>
  <c r="H113" i="6"/>
  <c r="H161" i="6"/>
  <c r="H14" i="1" s="1"/>
  <c r="H112" i="6"/>
  <c r="H102" i="6"/>
  <c r="H127" i="6"/>
  <c r="H145" i="6"/>
  <c r="H142" i="6"/>
  <c r="H133" i="6"/>
  <c r="H140" i="6"/>
  <c r="H139" i="6"/>
  <c r="O13" i="7"/>
  <c r="H147" i="6"/>
  <c r="H146" i="6"/>
  <c r="H129" i="6"/>
  <c r="H117" i="6"/>
  <c r="H149" i="6"/>
  <c r="H143" i="6"/>
  <c r="H131" i="6"/>
  <c r="H151" i="6"/>
  <c r="H150" i="6"/>
  <c r="F13" i="7"/>
  <c r="H136" i="6"/>
  <c r="H134" i="6"/>
  <c r="H98" i="6"/>
  <c r="H2" i="6"/>
  <c r="G14" i="7"/>
  <c r="D14" i="7"/>
  <c r="F14" i="7"/>
  <c r="H14" i="7"/>
  <c r="O14" i="7"/>
  <c r="M14" i="7"/>
  <c r="N14" i="7"/>
  <c r="J15" i="7"/>
  <c r="K15" i="7" s="1"/>
  <c r="B15" i="7"/>
  <c r="C15" i="7" s="1"/>
  <c r="H119" i="6"/>
  <c r="H100" i="6"/>
  <c r="H87" i="6"/>
  <c r="H110" i="6"/>
  <c r="H105" i="6"/>
  <c r="H103" i="6"/>
  <c r="H114" i="6"/>
  <c r="H73" i="6"/>
  <c r="H109" i="6"/>
  <c r="H107" i="6"/>
  <c r="H104" i="6"/>
  <c r="H111" i="6"/>
  <c r="H118" i="6"/>
  <c r="H108" i="6"/>
  <c r="H116" i="6"/>
  <c r="H115" i="6"/>
  <c r="H99" i="6"/>
  <c r="H96" i="6"/>
  <c r="H106" i="6"/>
  <c r="H76" i="6"/>
  <c r="H101" i="6"/>
  <c r="H97" i="6"/>
  <c r="H74" i="6"/>
  <c r="H81" i="6"/>
  <c r="H86" i="6"/>
  <c r="H70" i="6"/>
  <c r="H65" i="6"/>
  <c r="H80" i="6"/>
  <c r="H75" i="6"/>
  <c r="H57" i="6"/>
  <c r="H79" i="6"/>
  <c r="H77" i="6"/>
  <c r="H66" i="6"/>
  <c r="H71" i="6"/>
  <c r="H72" i="6"/>
  <c r="H90" i="6"/>
  <c r="H85" i="6"/>
  <c r="H88" i="6"/>
  <c r="H69" i="6"/>
  <c r="H78" i="6"/>
  <c r="H68" i="6"/>
  <c r="H84" i="6"/>
  <c r="H91" i="6"/>
  <c r="H89" i="6"/>
  <c r="H23" i="6"/>
  <c r="H43" i="6"/>
  <c r="H92" i="6"/>
  <c r="H82" i="6"/>
  <c r="H67" i="6"/>
  <c r="H48" i="6"/>
  <c r="H50" i="6"/>
  <c r="H47" i="6"/>
  <c r="H53" i="6"/>
  <c r="H26" i="6"/>
  <c r="I5" i="1" l="1"/>
  <c r="I7" i="1"/>
  <c r="I28" i="1"/>
  <c r="I3" i="1"/>
  <c r="I31" i="1"/>
  <c r="I36" i="1"/>
  <c r="P21" i="7" a="1"/>
  <c r="P21" i="7" s="1"/>
  <c r="J21" i="7" s="1"/>
  <c r="H22" i="7" a="1"/>
  <c r="H22" i="7" s="1"/>
  <c r="P23" i="7" a="1"/>
  <c r="P23" i="7" s="1"/>
  <c r="P14" i="7"/>
  <c r="P22" i="7" a="1"/>
  <c r="P22" i="7" s="1"/>
  <c r="I4" i="1"/>
  <c r="I44" i="1"/>
  <c r="H21" i="7" a="1"/>
  <c r="H21" i="7" s="1"/>
  <c r="B21" i="7" s="1"/>
  <c r="C21" i="7" s="1"/>
  <c r="P25" i="7" a="1"/>
  <c r="P25" i="7" s="1"/>
  <c r="P24" i="7" a="1"/>
  <c r="P24" i="7" s="1"/>
  <c r="H25" i="7" a="1"/>
  <c r="H25" i="7" s="1"/>
  <c r="H23" i="7" a="1"/>
  <c r="H23" i="7" s="1"/>
  <c r="H24" i="7" a="1"/>
  <c r="H24" i="7" s="1"/>
  <c r="I42" i="1"/>
  <c r="I8" i="1"/>
  <c r="I11" i="1"/>
  <c r="I38" i="1"/>
  <c r="I43" i="1"/>
  <c r="I21" i="1"/>
  <c r="I27" i="1"/>
  <c r="I14" i="1"/>
  <c r="I12" i="1"/>
  <c r="I18" i="1"/>
  <c r="I16" i="1"/>
  <c r="I2" i="1"/>
  <c r="I32" i="1"/>
  <c r="I19" i="1"/>
  <c r="I20" i="1"/>
  <c r="I26" i="1"/>
  <c r="I6" i="1"/>
  <c r="I17" i="1"/>
  <c r="I35" i="1"/>
  <c r="I13" i="1"/>
  <c r="I9" i="1"/>
  <c r="I29" i="1"/>
  <c r="I37" i="1"/>
  <c r="I24" i="1"/>
  <c r="I23" i="1"/>
  <c r="I34" i="1"/>
  <c r="I22" i="1"/>
  <c r="I30" i="1"/>
  <c r="I41" i="1"/>
  <c r="I25" i="1"/>
  <c r="I39" i="1"/>
  <c r="I33" i="1"/>
  <c r="I15" i="1"/>
  <c r="I40" i="1"/>
  <c r="I10" i="1"/>
  <c r="I45" i="1"/>
  <c r="I46" i="1"/>
  <c r="H13" i="7"/>
  <c r="P13" i="7"/>
  <c r="B16" i="7"/>
  <c r="D15" i="7"/>
  <c r="F15" i="7"/>
  <c r="G15" i="7"/>
  <c r="H15" i="7"/>
  <c r="N15" i="7"/>
  <c r="M15" i="7"/>
  <c r="O15" i="7"/>
  <c r="P15" i="7"/>
  <c r="J16" i="7"/>
  <c r="K16" i="7" s="1"/>
  <c r="P5" i="7" a="1"/>
  <c r="P5" i="7" s="1"/>
  <c r="J5" i="7" s="1"/>
  <c r="K5" i="7" s="1"/>
  <c r="H6" i="7" a="1"/>
  <c r="H6" i="7" s="1"/>
  <c r="H7" i="7" a="1"/>
  <c r="H7" i="7" s="1"/>
  <c r="P6" i="7" a="1"/>
  <c r="P6" i="7" s="1"/>
  <c r="H8" i="7" a="1"/>
  <c r="H8" i="7" s="1"/>
  <c r="P7" i="7" a="1"/>
  <c r="P7" i="7" s="1"/>
  <c r="H9" i="7" a="1"/>
  <c r="H9" i="7" s="1"/>
  <c r="P8" i="7" a="1"/>
  <c r="P8" i="7" s="1"/>
  <c r="P9" i="7" a="1"/>
  <c r="P9" i="7" s="1"/>
  <c r="H5" i="7" a="1"/>
  <c r="H5" i="7" s="1"/>
  <c r="B5" i="7" s="1"/>
  <c r="C5" i="7" s="1"/>
  <c r="B22" i="7" l="1"/>
  <c r="C22" i="7" s="1"/>
  <c r="J22" i="7"/>
  <c r="K22" i="7" s="1"/>
  <c r="K21" i="7"/>
  <c r="B17" i="7"/>
  <c r="C17" i="7" s="1"/>
  <c r="C16" i="7"/>
  <c r="E5" i="7"/>
  <c r="G5" i="7"/>
  <c r="D5" i="7"/>
  <c r="F5" i="7"/>
  <c r="O16" i="7"/>
  <c r="M16" i="7"/>
  <c r="P16" i="7"/>
  <c r="N16" i="7"/>
  <c r="O5" i="7"/>
  <c r="N5" i="7"/>
  <c r="M5" i="7"/>
  <c r="L5" i="7"/>
  <c r="J17" i="7"/>
  <c r="K17" i="7" s="1"/>
  <c r="J6" i="7"/>
  <c r="B6" i="7"/>
  <c r="C6" i="7" s="1"/>
  <c r="G16" i="7"/>
  <c r="H16" i="7"/>
  <c r="D16" i="7"/>
  <c r="F16" i="7"/>
  <c r="B23" i="7" l="1"/>
  <c r="C23" i="7" s="1"/>
  <c r="J23" i="7"/>
  <c r="K23" i="7" s="1"/>
  <c r="D17" i="7"/>
  <c r="F17" i="7"/>
  <c r="G17" i="7"/>
  <c r="H17" i="7"/>
  <c r="J7" i="7"/>
  <c r="K7" i="7" s="1"/>
  <c r="K6" i="7"/>
  <c r="O17" i="7"/>
  <c r="N17" i="7"/>
  <c r="P17" i="7"/>
  <c r="M17" i="7"/>
  <c r="G6" i="7"/>
  <c r="E6" i="7"/>
  <c r="F6" i="7"/>
  <c r="D6" i="7"/>
  <c r="B7" i="7"/>
  <c r="C7" i="7" s="1"/>
  <c r="O6" i="7"/>
  <c r="N6" i="7"/>
  <c r="M6" i="7"/>
  <c r="L6" i="7"/>
  <c r="B24" i="7" l="1"/>
  <c r="C24" i="7" s="1"/>
  <c r="J24" i="7"/>
  <c r="J8" i="7"/>
  <c r="M8" i="7" s="1"/>
  <c r="L7" i="7"/>
  <c r="N7" i="7"/>
  <c r="O7" i="7"/>
  <c r="M7" i="7"/>
  <c r="G7" i="7"/>
  <c r="F7" i="7"/>
  <c r="D7" i="7"/>
  <c r="E7" i="7"/>
  <c r="B8" i="7"/>
  <c r="C8" i="7" s="1"/>
  <c r="B25" i="7" l="1"/>
  <c r="C25" i="7" s="1"/>
  <c r="J25" i="7"/>
  <c r="K25" i="7" s="1"/>
  <c r="K24" i="7"/>
  <c r="O8" i="7"/>
  <c r="N8" i="7"/>
  <c r="L8" i="7"/>
  <c r="J9" i="7"/>
  <c r="K8" i="7"/>
  <c r="F8" i="7"/>
  <c r="G8" i="7"/>
  <c r="D8" i="7"/>
  <c r="E8" i="7"/>
  <c r="B9" i="7"/>
  <c r="C9" i="7" s="1"/>
  <c r="K9" i="7" l="1"/>
  <c r="N9" i="7"/>
  <c r="M9" i="7"/>
  <c r="O9" i="7"/>
  <c r="L9" i="7"/>
  <c r="G9" i="7"/>
  <c r="E9" i="7"/>
  <c r="D9" i="7"/>
  <c r="F9" i="7"/>
</calcChain>
</file>

<file path=xl/sharedStrings.xml><?xml version="1.0" encoding="utf-8"?>
<sst xmlns="http://schemas.openxmlformats.org/spreadsheetml/2006/main" count="505" uniqueCount="111">
  <si>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</si>
  <si>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</si>
  <si>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</si>
  <si>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</si>
  <si>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</si>
  <si>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</si>
  <si>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</si>
  <si>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</si>
  <si>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</si>
  <si>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</si>
  <si>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</si>
  <si>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</si>
  <si>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</si>
  <si>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</si>
  <si>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</si>
  <si>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</si>
  <si>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</si>
  <si>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</si>
  <si>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</si>
  <si>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</si>
  <si>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</si>
  <si>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</si>
  <si>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</si>
  <si>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n</t>
  </si>
  <si>
    <t>K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</si>
  <si>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</si>
  <si>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</si>
  <si>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</si>
  <si>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</si>
  <si>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</si>
  <si>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</si>
  <si>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</si>
  <si>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</si>
  <si>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</si>
  <si>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t>sum_tickets</t>
  </si>
  <si>
    <t>sum_prizes</t>
  </si>
  <si>
    <r>
      <t>sum_</t>
    </r>
    <r>
      <rPr>
        <sz val="11"/>
        <color theme="1"/>
        <rFont val="Calibri"/>
        <family val="2"/>
      </rPr>
      <t>μ</t>
    </r>
  </si>
  <si>
    <r>
      <t>σ</t>
    </r>
    <r>
      <rPr>
        <vertAlign val="superscript"/>
        <sz val="11"/>
        <color theme="1"/>
        <rFont val="Calibri"/>
        <family val="2"/>
      </rPr>
      <t>2</t>
    </r>
  </si>
  <si>
    <r>
      <t>sum_</t>
    </r>
    <r>
      <rPr>
        <sz val="11"/>
        <color theme="1"/>
        <rFont val="Calibri"/>
        <family val="2"/>
      </rPr>
      <t>σ</t>
    </r>
    <r>
      <rPr>
        <vertAlign val="superscript"/>
        <sz val="11"/>
        <color theme="1"/>
        <rFont val="Calibri"/>
        <family val="2"/>
      </rPr>
      <t>2</t>
    </r>
  </si>
  <si>
    <t>sigma</t>
  </si>
  <si>
    <t>Bjørnar</t>
  </si>
  <si>
    <t>Jon Einar</t>
  </si>
  <si>
    <t>Kristin</t>
  </si>
  <si>
    <t>Edel</t>
  </si>
  <si>
    <t>Magnus</t>
  </si>
  <si>
    <t>Asbjørn</t>
  </si>
  <si>
    <t>Eivind</t>
  </si>
  <si>
    <t>Martin</t>
  </si>
  <si>
    <t>Unlucky</t>
  </si>
  <si>
    <t>Lucky</t>
  </si>
  <si>
    <t>#</t>
  </si>
  <si>
    <t>After lottery</t>
  </si>
  <si>
    <r>
      <t xml:space="preserve">(pr - </t>
    </r>
    <r>
      <rPr>
        <sz val="11"/>
        <rFont val="Calibri"/>
        <family val="2"/>
      </rPr>
      <t>μ)/σ</t>
    </r>
  </si>
  <si>
    <t>(pr - μ)/σ</t>
  </si>
  <si>
    <t>Tickets</t>
  </si>
  <si>
    <t>luck_id</t>
  </si>
  <si>
    <t>Prizes</t>
  </si>
  <si>
    <t>N2</t>
  </si>
  <si>
    <r>
      <rPr>
        <sz val="11"/>
        <rFont val="Calibri"/>
        <family val="2"/>
      </rPr>
      <t>σ</t>
    </r>
    <r>
      <rPr>
        <vertAlign val="superscript"/>
        <sz val="11"/>
        <rFont val="Calibri"/>
        <family val="2"/>
      </rPr>
      <t>2</t>
    </r>
  </si>
  <si>
    <r>
      <t>σ</t>
    </r>
    <r>
      <rPr>
        <vertAlign val="superscript"/>
        <sz val="11"/>
        <rFont val="Calibri"/>
        <family val="2"/>
        <scheme val="minor"/>
      </rPr>
      <t>2</t>
    </r>
  </si>
  <si>
    <t>Anders J</t>
  </si>
  <si>
    <t>Anders W</t>
  </si>
  <si>
    <t>Asgeir</t>
  </si>
  <si>
    <t>Mathias</t>
  </si>
  <si>
    <t>Ingvild</t>
  </si>
  <si>
    <t>Ruben</t>
  </si>
  <si>
    <t>rank</t>
  </si>
  <si>
    <t>luck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</si>
  <si>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</si>
  <si>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</si>
  <si>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</si>
  <si>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</si>
  <si>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</si>
  <si>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</si>
  <si>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</si>
  <si>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</si>
  <si>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kr/vin</t>
  </si>
  <si>
    <t>Good investors</t>
  </si>
  <si>
    <t>Bad investors</t>
  </si>
  <si>
    <r>
      <t>cost/</t>
    </r>
    <r>
      <rPr>
        <sz val="11"/>
        <rFont val="Calibri"/>
        <family val="2"/>
      </rPr>
      <t>μ</t>
    </r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</si>
  <si>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</si>
  <si>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</si>
  <si>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</si>
  <si>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</si>
  <si>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</si>
  <si>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</si>
  <si>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</si>
  <si>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</si>
  <si>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</si>
  <si>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</si>
  <si>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</si>
  <si>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</si>
  <si>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</si>
  <si>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</si>
  <si>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</si>
  <si>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</si>
  <si>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</si>
  <si>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</si>
  <si>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</si>
  <si>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</si>
  <si>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Kevin</t>
  </si>
  <si>
    <t>Jan Arve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</si>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</sst>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vertAlign val="super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i/>
      <sz val="11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DFD96"/>
        <bgColor indexed="64"/>
      </patternFill>
    </fill>
    <fill>
      <patternFill patternType="solid">
        <fgColor rgb="FFFFB347"/>
        <bgColor indexed="64"/>
      </patternFill>
    </fill>
    <fill>
      <patternFill patternType="solid">
        <fgColor rgb="FFFF6961"/>
        <bgColor indexed="64"/>
      </patternFill>
    </fill>
    <fill>
      <patternFill patternType="solid">
        <fgColor rgb="FFAEC6CF"/>
        <bgColor indexed="64"/>
      </patternFill>
    </fill>
    <fill>
      <patternFill patternType="solid">
        <fgColor rgb="FF77DD77"/>
        <bgColor indexed="64"/>
      </patternFill>
    </fill>
    <fill>
      <patternFill patternType="solid">
        <fgColor rgb="FFCB99C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0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7" fillId="5" borderId="1" xfId="1" applyFont="1" applyFill="1" applyBorder="1"/>
    <xf numFmtId="0" fontId="7" fillId="5" borderId="1" xfId="1" applyFont="1" applyFill="1" applyBorder="1" applyAlignment="1">
      <alignment horizontal="center"/>
    </xf>
    <xf numFmtId="0" fontId="7" fillId="5" borderId="0" xfId="1" applyFont="1" applyFill="1"/>
    <xf numFmtId="164" fontId="7" fillId="5" borderId="0" xfId="1" applyNumberFormat="1" applyFont="1" applyFill="1"/>
    <xf numFmtId="0" fontId="7" fillId="6" borderId="1" xfId="3" applyFont="1" applyFill="1" applyBorder="1"/>
    <xf numFmtId="0" fontId="7" fillId="6" borderId="1" xfId="3" applyFont="1" applyFill="1" applyBorder="1" applyAlignment="1">
      <alignment horizontal="center"/>
    </xf>
    <xf numFmtId="0" fontId="7" fillId="6" borderId="0" xfId="3" applyFont="1" applyFill="1"/>
    <xf numFmtId="164" fontId="7" fillId="6" borderId="0" xfId="3" applyNumberFormat="1" applyFont="1" applyFill="1"/>
    <xf numFmtId="0" fontId="7" fillId="7" borderId="1" xfId="2" applyFont="1" applyFill="1" applyBorder="1"/>
    <xf numFmtId="0" fontId="7" fillId="7" borderId="1" xfId="2" applyFont="1" applyFill="1" applyBorder="1" applyAlignment="1">
      <alignment horizontal="center"/>
    </xf>
    <xf numFmtId="0" fontId="7" fillId="7" borderId="0" xfId="2" applyFont="1" applyFill="1"/>
    <xf numFmtId="164" fontId="7" fillId="7" borderId="0" xfId="2" applyNumberFormat="1" applyFont="1" applyFill="1"/>
    <xf numFmtId="0" fontId="7" fillId="8" borderId="1" xfId="1" applyFont="1" applyFill="1" applyBorder="1"/>
    <xf numFmtId="0" fontId="7" fillId="8" borderId="1" xfId="1" applyFont="1" applyFill="1" applyBorder="1" applyAlignment="1">
      <alignment horizontal="center"/>
    </xf>
    <xf numFmtId="0" fontId="7" fillId="8" borderId="0" xfId="1" applyFont="1" applyFill="1"/>
    <xf numFmtId="164" fontId="7" fillId="8" borderId="0" xfId="1" applyNumberFormat="1" applyFont="1" applyFill="1"/>
    <xf numFmtId="0" fontId="7" fillId="9" borderId="1" xfId="1" applyFont="1" applyFill="1" applyBorder="1"/>
    <xf numFmtId="0" fontId="7" fillId="9" borderId="1" xfId="1" applyFont="1" applyFill="1" applyBorder="1" applyAlignment="1">
      <alignment horizontal="center"/>
    </xf>
    <xf numFmtId="0" fontId="9" fillId="9" borderId="1" xfId="1" applyFont="1" applyFill="1" applyBorder="1" applyAlignment="1">
      <alignment horizontal="center"/>
    </xf>
    <xf numFmtId="0" fontId="7" fillId="9" borderId="0" xfId="1" applyFont="1" applyFill="1"/>
    <xf numFmtId="164" fontId="7" fillId="9" borderId="0" xfId="1" applyNumberFormat="1" applyFont="1" applyFill="1"/>
    <xf numFmtId="0" fontId="7" fillId="10" borderId="1" xfId="1" applyFont="1" applyFill="1" applyBorder="1"/>
    <xf numFmtId="0" fontId="7" fillId="10" borderId="1" xfId="1" applyFont="1" applyFill="1" applyBorder="1" applyAlignment="1">
      <alignment horizontal="center"/>
    </xf>
    <xf numFmtId="0" fontId="7" fillId="10" borderId="0" xfId="1" applyFont="1" applyFill="1"/>
    <xf numFmtId="164" fontId="7" fillId="10" borderId="0" xfId="1" applyNumberFormat="1" applyFont="1" applyFill="1"/>
    <xf numFmtId="0" fontId="13" fillId="0" borderId="0" xfId="0" applyFon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1" fontId="7" fillId="10" borderId="0" xfId="1" applyNumberFormat="1" applyFont="1" applyFill="1"/>
    <xf numFmtId="1" fontId="7" fillId="5" borderId="0" xfId="1" applyNumberFormat="1" applyFont="1" applyFill="1"/>
    <xf numFmtId="0" fontId="0" fillId="0" borderId="0" xfId="0" applyNumberFormat="1"/>
    <xf numFmtId="0" fontId="14" fillId="0" borderId="0" xfId="0" applyNumberFormat="1" applyFont="1"/>
    <xf numFmtId="164" fontId="14" fillId="0" borderId="0" xfId="0" applyNumberFormat="1" applyFont="1"/>
    <xf numFmtId="0" fontId="0" fillId="0" borderId="0" xfId="0" applyNumberFormat="1" applyFont="1"/>
    <xf numFmtId="0" fontId="15" fillId="0" borderId="0" xfId="0" applyFont="1"/>
    <xf numFmtId="0" fontId="0" fillId="0" borderId="0" xfId="0" applyAlignment="1"/>
    <xf numFmtId="0" fontId="10" fillId="10" borderId="0" xfId="1" applyFont="1" applyFill="1" applyBorder="1" applyAlignment="1">
      <alignment horizontal="center"/>
    </xf>
    <xf numFmtId="0" fontId="8" fillId="10" borderId="0" xfId="1" applyFont="1" applyFill="1" applyBorder="1" applyAlignment="1">
      <alignment horizontal="center"/>
    </xf>
    <xf numFmtId="0" fontId="10" fillId="5" borderId="0" xfId="1" applyFont="1" applyFill="1" applyBorder="1" applyAlignment="1">
      <alignment horizontal="center"/>
    </xf>
    <xf numFmtId="0" fontId="8" fillId="5" borderId="0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7" borderId="0" xfId="2" applyFont="1" applyFill="1" applyBorder="1" applyAlignment="1">
      <alignment horizontal="center"/>
    </xf>
    <xf numFmtId="0" fontId="8" fillId="8" borderId="0" xfId="1" applyFont="1" applyFill="1" applyBorder="1" applyAlignment="1">
      <alignment horizontal="center"/>
    </xf>
    <xf numFmtId="0" fontId="8" fillId="6" borderId="0" xfId="3" applyFont="1" applyFill="1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33"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0.000"/>
    </dxf>
    <dxf>
      <numFmt numFmtId="164" formatCode="0.000"/>
    </dxf>
    <dxf>
      <numFmt numFmtId="164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0.000"/>
    </dxf>
    <dxf>
      <numFmt numFmtId="164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FDFD96"/>
      <color rgb="FFCB99C9"/>
      <color rgb="FF77DD77"/>
      <color rgb="FFAEC6CF"/>
      <color rgb="FFFF6961"/>
      <color rgb="FFFFB347"/>
      <color rgb="FFE6E6FA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K46" totalsRowShown="0" headerRowDxfId="32" dataDxfId="31">
  <autoFilter ref="A1:K46"/>
  <sortState ref="A2:K46">
    <sortCondition ref="I1:I46"/>
  </sortState>
  <tableColumns count="11">
    <tableColumn id="1" name="id" dataDxfId="30"/>
    <tableColumn id="2" name="name" dataDxfId="29"/>
    <tableColumn id="3" name="active" dataDxfId="28"/>
    <tableColumn id="9" name="tickets" dataDxfId="27">
      <calculatedColumnFormula>INDEX(Luck!$D:$D,MATCH(1,INDEX((Luck!$B:$B=A2)*(Luck!$C:$C=MAX(Luck!$C:$C)),),0))</calculatedColumnFormula>
    </tableColumn>
    <tableColumn id="10" name="prizes" dataDxfId="26">
      <calculatedColumnFormula>INDEX(Luck!$E:$E,MATCH(1,INDEX((Luck!$B:$B=A2)*(Luck!$C:$C=MAX(Luck!$C:$C)),),0))</calculatedColumnFormula>
    </tableColumn>
    <tableColumn id="7" name="sum_μ" dataDxfId="25">
      <calculatedColumnFormula>INDEX(Luck!$F:$F,MATCH(1,INDEX((Luck!$B:$B=A2)*(Luck!$C:$C=MAX(Luck!$C:$C)),),0))</calculatedColumnFormula>
    </tableColumn>
    <tableColumn id="11" name="sum_σ2" dataDxfId="24">
      <calculatedColumnFormula>INDEX(Luck!$G:$G,MATCH(1,INDEX((Luck!$B:$B=A2)*(Luck!$C:$C=MAX(Luck!$C:$C)),),0))</calculatedColumnFormula>
    </tableColumn>
    <tableColumn id="5" name="luck" dataDxfId="23">
      <calculatedColumnFormula>INDEX(Luck!$H:$H,MATCH(1,INDEX((Luck!$B:$B=A2)*(Luck!$C:$C=MAX(Luck!$C:$C)),),0))</calculatedColumnFormula>
    </tableColumn>
    <tableColumn id="6" name="rank" dataDxfId="22">
      <calculatedColumnFormula>_xlfn.RANK.EQ(H2,H:H)</calculatedColumnFormula>
    </tableColumn>
    <tableColumn id="8" name="cost" dataDxfId="21">
      <calculatedColumnFormula>SUMIF(Sales!B:B,A2,Sales!E:E)</calculatedColumnFormula>
    </tableColumn>
    <tableColumn id="4" name="kr/vin" dataDxfId="20">
      <calculatedColumnFormula>J2/F2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F16" totalsRowShown="0">
  <autoFilter ref="A1:F16">
    <filterColumn colId="0" hiddenButton="1"/>
    <filterColumn colId="1" hiddenButton="1"/>
  </autoFilter>
  <tableColumns count="6">
    <tableColumn id="1" name="id"/>
    <tableColumn id="2" name="date" dataDxfId="4"/>
    <tableColumn id="4" name="cost" dataDxfId="3"/>
    <tableColumn id="3" name="sales" dataDxfId="2">
      <calculatedColumnFormula>SUMIFS(Sales!D:D,Sales!C:C,A2)</calculatedColumnFormula>
    </tableColumn>
    <tableColumn id="5" name="prizes" dataDxfId="1">
      <calculatedColumnFormula>SUMIFS(Prizes!D:D,Prizes!C:C,A2)</calculatedColumnFormula>
    </tableColumn>
    <tableColumn id="6" name="µ/ticket" dataDxfId="0">
      <calculatedColumnFormula>E2/D2</calculatedColumnFormula>
    </tableColumn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F274" totalsRowShown="0">
  <autoFilter ref="A1:F27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/>
    <tableColumn id="2" name="person_id"/>
    <tableColumn id="3" name="lottery_id" dataDxfId="19" totalsRowDxfId="18"/>
    <tableColumn id="4" name="tickets"/>
    <tableColumn id="5" name="cost" dataDxfId="17" totalsRowDxfId="16">
      <calculatedColumnFormula>INDEX(Lotteries!C:C,MATCH(C2,Lotteries!A:A,0))*D2</calculatedColumnFormula>
    </tableColumn>
    <tableColumn id="6" name="µ" dataDxfId="15">
      <calculatedColumnFormula>D2*INDEX(Lotteries!F:F,MATCH(C2,Lotteries!A:A,0))</calculatedColumnFormula>
    </tableColumn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85" totalsRowShown="0">
  <autoFilter ref="A1:D85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showFirstColumn="0" showLastColumn="0" showRowStripes="0" showColumnStripes="0"/>
</table>
</file>

<file path=xl/tables/table5.xml><?xml version="1.0" encoding="utf-8"?>
<table xmlns="http://schemas.openxmlformats.org/spreadsheetml/2006/main" id="2" name="Table2" displayName="Table2" ref="A1:H524" totalsRowShown="0" headerRowDxfId="14" dataDxfId="13">
  <autoFilter ref="A1:H5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/>
    <tableColumn id="2" name="person_id"/>
    <tableColumn id="3" name="lottery_id"/>
    <tableColumn id="4" name="μ" dataDxfId="12">
      <calculatedColumnFormula>F2*H2/G2</calculatedColumnFormula>
    </tableColumn>
    <tableColumn id="5" name="σ2" dataDxfId="11">
      <calculatedColumnFormula>F2*H2/G2*(G2-H2)/G2*(G2-F2)/(G2-1)</calculatedColumnFormula>
    </tableColumn>
    <tableColumn id="6" name="n" dataDxfId="10">
      <calculatedColumnFormula>SUMIFS(Prizes!D:D,Prizes!C:C,Probabilities!C2)</calculatedColumnFormula>
    </tableColumn>
    <tableColumn id="7" name="N2" dataDxfId="9">
      <calculatedColumnFormula>SUMIFS(Sales!D:D,Sales!C:C,Probabilities!C2)</calculatedColumnFormula>
    </tableColumn>
    <tableColumn id="8" name="K" dataDxfId="8">
      <calculatedColumnFormula>SUMIFS(Sales!D:D,Sales!C:C,Probabilities!C2,Sales!B:B,Probabilities!B2)</calculatedColumnFormula>
    </tableColumn>
  </tableColumns>
  <tableStyleInfo showFirstColumn="0" showLastColumn="0" showRowStripes="0" showColumnStripes="0"/>
</table>
</file>

<file path=xl/tables/table6.xml><?xml version="1.0" encoding="utf-8"?>
<table xmlns="http://schemas.openxmlformats.org/spreadsheetml/2006/main" id="1" name="Table1" displayName="Table1" ref="A1:H524" totalsRowShown="0">
  <autoFilter ref="A1:H52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ref="A2:H157">
    <sortCondition ref="A1:A157"/>
  </sortState>
  <tableColumns count="8">
    <tableColumn id="1" name="id"/>
    <tableColumn id="2" name="person_id"/>
    <tableColumn id="3" name="lottery_id"/>
    <tableColumn id="4" name="sum_tickets">
      <calculatedColumnFormula>SUMIFS(Sales!D:D,Sales!C:C,"&lt;="&amp;Luck!C2,Sales!B:B,Luck!B2)</calculatedColumnFormula>
    </tableColumn>
    <tableColumn id="5" name="sum_prizes">
      <calculatedColumnFormula>SUMIFS(Prizes!D:D,Prizes!C:C,"&lt;="&amp;Luck!C2,Prizes!B:B,Luck!B2)</calculatedColumnFormula>
    </tableColumn>
    <tableColumn id="6" name="sum_μ" dataDxfId="7">
      <calculatedColumnFormula>SUMIFS(Probabilities!D:D,Probabilities!C:C,"&lt;="&amp;Luck!C2,Probabilities!B:B,Luck!B2)</calculatedColumnFormula>
    </tableColumn>
    <tableColumn id="7" name="sum_σ2" dataDxfId="6">
      <calculatedColumnFormula>SUMIFS(Probabilities!E:E,Probabilities!C:C,"&lt;="&amp;Luck!C2,Probabilities!B:B,Luck!B2)</calculatedColumnFormula>
    </tableColumn>
    <tableColumn id="8" name="sigma" dataDxfId="5">
      <calculatedColumnFormula>(E2-F2)/SQRT(G2)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workbookViewId="0">
      <selection activeCell="E15" sqref="E15"/>
    </sheetView>
  </sheetViews>
  <sheetFormatPr defaultRowHeight="14.5" x14ac:dyDescent="0.35"/>
  <cols>
    <col min="3" max="3" width="10" customWidth="1"/>
    <col min="11" max="11" width="10" customWidth="1"/>
  </cols>
  <sheetData>
    <row r="1" spans="1:16" x14ac:dyDescent="0.35">
      <c r="A1" t="s">
        <v>51</v>
      </c>
      <c r="C1">
        <v>15</v>
      </c>
    </row>
    <row r="3" spans="1:16" x14ac:dyDescent="0.35">
      <c r="A3" s="46" t="s">
        <v>49</v>
      </c>
      <c r="B3" s="46"/>
      <c r="C3" s="46"/>
      <c r="D3" s="46"/>
      <c r="E3" s="46"/>
      <c r="F3" s="46"/>
      <c r="G3" s="46"/>
      <c r="H3" s="46"/>
      <c r="I3" s="47" t="s">
        <v>48</v>
      </c>
      <c r="J3" s="47"/>
      <c r="K3" s="47"/>
      <c r="L3" s="47"/>
      <c r="M3" s="47"/>
      <c r="N3" s="47"/>
      <c r="O3" s="47"/>
      <c r="P3" s="47"/>
    </row>
    <row r="4" spans="1:16" ht="16.5" x14ac:dyDescent="0.35">
      <c r="A4" s="21" t="s">
        <v>50</v>
      </c>
      <c r="B4" s="21" t="s">
        <v>55</v>
      </c>
      <c r="C4" s="21" t="s">
        <v>1</v>
      </c>
      <c r="D4" s="22" t="s">
        <v>20</v>
      </c>
      <c r="E4" s="22" t="s">
        <v>21</v>
      </c>
      <c r="F4" s="22" t="s">
        <v>22</v>
      </c>
      <c r="G4" s="23" t="s">
        <v>58</v>
      </c>
      <c r="H4" s="22" t="s">
        <v>52</v>
      </c>
      <c r="I4" s="13" t="s">
        <v>50</v>
      </c>
      <c r="J4" s="13" t="s">
        <v>55</v>
      </c>
      <c r="K4" s="13" t="s">
        <v>1</v>
      </c>
      <c r="L4" s="14" t="s">
        <v>20</v>
      </c>
      <c r="M4" s="14" t="s">
        <v>21</v>
      </c>
      <c r="N4" s="14" t="s">
        <v>22</v>
      </c>
      <c r="O4" s="14" t="s">
        <v>59</v>
      </c>
      <c r="P4" s="14" t="s">
        <v>53</v>
      </c>
    </row>
    <row r="5" spans="1:16" x14ac:dyDescent="0.35">
      <c r="A5" s="24">
        <v>1</v>
      </c>
      <c r="B5" s="24">
        <f>INDEX(Luck!$A:$A,MATCH(1,INDEX((Luck!$C:$C=$C$1)*(Luck!$H:$H=H5)*(COUNTIF(B$4:B4,Luck!$A:$A)=0),),0))</f>
        <v>488</v>
      </c>
      <c r="C5" s="24" t="str">
        <f>INDEX(Persons!$B:$B,MATCH(INDEX(Luck!$B:$B,B5+1),Persons!$A:$A,0))</f>
        <v>Morten T</v>
      </c>
      <c r="D5" s="24">
        <f>INDEX(Luck!$D:$D,B5+1)</f>
        <v>68</v>
      </c>
      <c r="E5" s="24">
        <f>INDEX(Luck!$E:$E,B5+1)</f>
        <v>7</v>
      </c>
      <c r="F5" s="25">
        <f>INDEX(Luck!$F:$F,B5+1)</f>
        <v>3.2402189600805986</v>
      </c>
      <c r="G5" s="25">
        <f>INDEX(Luck!$G:$G,B5+1)</f>
        <v>2.8574411080798878</v>
      </c>
      <c r="H5" s="25">
        <f t="array" ref="H5">LARGE(IF(Luck!$C:$C=$C$1,Luck!$H:$H),'Top 5'!A5)</f>
        <v>2.2242003732213176</v>
      </c>
      <c r="I5" s="15">
        <v>1</v>
      </c>
      <c r="J5" s="15">
        <f>INDEX(Luck!$A:$A,MATCH(1,INDEX((Luck!$C:$C=$C$1)*(Luck!$H:$H=P5)*(COUNTIF(J$4:J4,Luck!$A:$A)=0),),0))</f>
        <v>490</v>
      </c>
      <c r="K5" s="15" t="str">
        <f>INDEX(Persons!$B:$B,MATCH(INDEX(Luck!$B:$B,J5+1),Persons!$A:$A,0))</f>
        <v>Stein</v>
      </c>
      <c r="L5" s="15">
        <f>INDEX(Luck!$D:$D,J5+1)</f>
        <v>39</v>
      </c>
      <c r="M5" s="15">
        <f>INDEX(Luck!$E:$E,J5+1)</f>
        <v>0</v>
      </c>
      <c r="N5" s="16">
        <f>INDEX(Luck!$F:$F,J5+1)</f>
        <v>2.0278924229052588</v>
      </c>
      <c r="O5" s="16">
        <f>INDEX(Luck!$G:$G,J5+1)</f>
        <v>1.799663023524334</v>
      </c>
      <c r="P5" s="16">
        <f t="array" ref="P5">SMALL(IF(Luck!$C:$C=$C$1,Luck!$H:$H),'Top 5'!I5)</f>
        <v>-1.5116432729091189</v>
      </c>
    </row>
    <row r="6" spans="1:16" x14ac:dyDescent="0.35">
      <c r="A6" s="24">
        <v>2</v>
      </c>
      <c r="B6" s="24">
        <f>INDEX(Luck!$A:$A,MATCH(1,INDEX((Luck!$C:$C=$C$1)*(Luck!$H:$H=H6)*(COUNTIF(B$4:B5,Luck!$A:$A)=0),),0))</f>
        <v>520</v>
      </c>
      <c r="C6" s="24" t="str">
        <f>INDEX(Persons!$B:$B,MATCH(INDEX(Luck!$B:$B,B6+1),Persons!$A:$A,0))</f>
        <v>Ruben B</v>
      </c>
      <c r="D6" s="24">
        <f>INDEX(Luck!$D:$D,B6+1)</f>
        <v>15</v>
      </c>
      <c r="E6" s="24">
        <f>INDEX(Luck!$E:$E,B6+1)</f>
        <v>2</v>
      </c>
      <c r="F6" s="25">
        <f>INDEX(Luck!$F:$F,B6+1)</f>
        <v>0.59948542024013718</v>
      </c>
      <c r="G6" s="25">
        <f>INDEX(Luck!$G:$G,B6+1)</f>
        <v>0.5473464121539795</v>
      </c>
      <c r="H6" s="25">
        <f t="array" ref="H6">LARGE(IF(Luck!$C:$C=$C$1,Luck!$H:$H),'Top 5'!A6)</f>
        <v>1.8930256409135764</v>
      </c>
      <c r="I6" s="15">
        <v>2</v>
      </c>
      <c r="J6" s="15">
        <f>INDEX(Luck!$A:$A,MATCH(1,INDEX((Luck!$C:$C=$C$1)*(Luck!$H:$H=P6)*(COUNTIF(J$4:J5,Luck!$A:$A)=0),),0))</f>
        <v>503</v>
      </c>
      <c r="K6" s="15" t="str">
        <f>INDEX(Persons!$B:$B,MATCH(INDEX(Luck!$B:$B,J6+1),Persons!$A:$A,0))</f>
        <v>Terje</v>
      </c>
      <c r="L6" s="15">
        <f>INDEX(Luck!$D:$D,J6+1)</f>
        <v>66</v>
      </c>
      <c r="M6" s="15">
        <f>INDEX(Luck!$E:$E,J6+1)</f>
        <v>1</v>
      </c>
      <c r="N6" s="16">
        <f>INDEX(Luck!$F:$F,J6+1)</f>
        <v>2.7289515245114577</v>
      </c>
      <c r="O6" s="16">
        <f>INDEX(Luck!$G:$G,J6+1)</f>
        <v>2.4399747767702471</v>
      </c>
      <c r="P6" s="16">
        <f t="array" ref="P6">SMALL(IF(Luck!$C:$C=$C$1,Luck!$H:$H),'Top 5'!I6)</f>
        <v>-1.1068535147709484</v>
      </c>
    </row>
    <row r="7" spans="1:16" x14ac:dyDescent="0.35">
      <c r="A7" s="24">
        <v>3</v>
      </c>
      <c r="B7" s="24">
        <f>INDEX(Luck!$A:$A,MATCH(1,INDEX((Luck!$C:$C=$C$1)*(Luck!$H:$H=H7)*(COUNTIF(B$4:B6,Luck!$A:$A)=0),),0))</f>
        <v>517</v>
      </c>
      <c r="C7" s="24" t="str">
        <f>INDEX(Persons!$B:$B,MATCH(INDEX(Luck!$B:$B,B7+1),Persons!$A:$A,0))</f>
        <v>Ragnar</v>
      </c>
      <c r="D7" s="24">
        <f>INDEX(Luck!$D:$D,B7+1)</f>
        <v>37</v>
      </c>
      <c r="E7" s="24">
        <f>INDEX(Luck!$E:$E,B7+1)</f>
        <v>4</v>
      </c>
      <c r="F7" s="25">
        <f>INDEX(Luck!$F:$F,B7+1)</f>
        <v>1.7654362892118982</v>
      </c>
      <c r="G7" s="25">
        <f>INDEX(Luck!$G:$G,B7+1)</f>
        <v>1.5474360137130894</v>
      </c>
      <c r="H7" s="25">
        <f t="array" ref="H7">LARGE(IF(Luck!$C:$C=$C$1,Luck!$H:$H),'Top 5'!A7)</f>
        <v>1.7963311108174056</v>
      </c>
      <c r="I7" s="15">
        <v>3</v>
      </c>
      <c r="J7" s="15">
        <f>INDEX(Luck!$A:$A,MATCH(1,INDEX((Luck!$C:$C=$C$1)*(Luck!$H:$H=P7)*(COUNTIF(J$4:J6,Luck!$A:$A)=0),),0))</f>
        <v>479</v>
      </c>
      <c r="K7" s="15" t="str">
        <f>INDEX(Persons!$B:$B,MATCH(INDEX(Luck!$B:$B,J7+1),Persons!$A:$A,0))</f>
        <v>_NULL_</v>
      </c>
      <c r="L7" s="15">
        <f>INDEX(Luck!$D:$D,J7+1)</f>
        <v>12</v>
      </c>
      <c r="M7" s="15">
        <f>INDEX(Luck!$E:$E,J7+1)</f>
        <v>0</v>
      </c>
      <c r="N7" s="16">
        <f>INDEX(Luck!$F:$F,J7+1)</f>
        <v>0.98785425101214575</v>
      </c>
      <c r="O7" s="16">
        <f>INDEX(Luck!$G:$G,J7+1)</f>
        <v>0.80544688637592965</v>
      </c>
      <c r="P7" s="16">
        <f t="array" ref="P7">SMALL(IF(Luck!$C:$C=$C$1,Luck!$H:$H),'Top 5'!I7)</f>
        <v>-1.1007138207383234</v>
      </c>
    </row>
    <row r="8" spans="1:16" x14ac:dyDescent="0.35">
      <c r="A8" s="24">
        <v>4</v>
      </c>
      <c r="B8" s="24">
        <f>INDEX(Luck!$A:$A,MATCH(1,INDEX((Luck!$C:$C=$C$1)*(Luck!$H:$H=H8)*(COUNTIF(B$4:B7,Luck!$A:$A)=0),),0))</f>
        <v>523</v>
      </c>
      <c r="C8" s="24" t="str">
        <f>INDEX(Persons!$B:$B,MATCH(INDEX(Luck!$B:$B,B8+1),Persons!$A:$A,0))</f>
        <v>Jan</v>
      </c>
      <c r="D8" s="24">
        <f>INDEX(Luck!$D:$D,B8+1)</f>
        <v>5</v>
      </c>
      <c r="E8" s="24">
        <f>INDEX(Luck!$E:$E,B8+1)</f>
        <v>1</v>
      </c>
      <c r="F8" s="25">
        <f>INDEX(Luck!$F:$F,B8+1)</f>
        <v>0.32608695652173914</v>
      </c>
      <c r="G8" s="25">
        <f>INDEX(Luck!$G:$G,B8+1)</f>
        <v>0.29142171627993935</v>
      </c>
      <c r="H8" s="25">
        <f t="array" ref="H8">LARGE(IF(Luck!$C:$C=$C$1,Luck!$H:$H),'Top 5'!A8)</f>
        <v>1.2483688011309693</v>
      </c>
      <c r="I8" s="15">
        <v>4</v>
      </c>
      <c r="J8" s="15">
        <f>INDEX(Luck!$A:$A,MATCH(1,INDEX((Luck!$C:$C=$C$1)*(Luck!$H:$H=P8)*(COUNTIF(J$4:J7,Luck!$A:$A)=0),),0))</f>
        <v>489</v>
      </c>
      <c r="K8" s="15" t="str">
        <f>INDEX(Persons!$B:$B,MATCH(INDEX(Luck!$B:$B,J8+1),Persons!$A:$A,0))</f>
        <v>Odd</v>
      </c>
      <c r="L8" s="15">
        <f>INDEX(Luck!$D:$D,J8+1)</f>
        <v>120</v>
      </c>
      <c r="M8" s="15">
        <f>INDEX(Luck!$E:$E,J8+1)</f>
        <v>3</v>
      </c>
      <c r="N8" s="16">
        <f>INDEX(Luck!$F:$F,J8+1)</f>
        <v>5.3738881235615406</v>
      </c>
      <c r="O8" s="16">
        <f>INDEX(Luck!$G:$G,J8+1)</f>
        <v>4.7415746811763606</v>
      </c>
      <c r="P8" s="16">
        <f t="array" ref="P8">SMALL(IF(Luck!$C:$C=$C$1,Luck!$H:$H),'Top 5'!I8)</f>
        <v>-1.090181856868033</v>
      </c>
    </row>
    <row r="9" spans="1:16" x14ac:dyDescent="0.35">
      <c r="A9" s="24">
        <v>5</v>
      </c>
      <c r="B9" s="24">
        <f>INDEX(Luck!$A:$A,MATCH(1,INDEX((Luck!$C:$C=$C$1)*(Luck!$H:$H=H9)*(COUNTIF(B$4:B8,Luck!$A:$A)=0),),0))</f>
        <v>493</v>
      </c>
      <c r="C9" s="24" t="str">
        <f>INDEX(Persons!$B:$B,MATCH(INDEX(Luck!$B:$B,B9+1),Persons!$A:$A,0))</f>
        <v>Truls</v>
      </c>
      <c r="D9" s="24">
        <f>INDEX(Luck!$D:$D,B9+1)</f>
        <v>73</v>
      </c>
      <c r="E9" s="24">
        <f>INDEX(Luck!$E:$E,B9+1)</f>
        <v>5</v>
      </c>
      <c r="F9" s="25">
        <f>INDEX(Luck!$F:$F,B9+1)</f>
        <v>3.4840829499620702</v>
      </c>
      <c r="G9" s="25">
        <f>INDEX(Luck!$G:$G,B9+1)</f>
        <v>3.0730745041710636</v>
      </c>
      <c r="H9" s="25">
        <f t="array" ref="H9">LARGE(IF(Luck!$C:$C=$C$1,Luck!$H:$H),'Top 5'!A9)</f>
        <v>0.86474665925510508</v>
      </c>
      <c r="I9" s="15">
        <v>5</v>
      </c>
      <c r="J9" s="15">
        <f>INDEX(Luck!$A:$A,MATCH(1,INDEX((Luck!$C:$C=$C$1)*(Luck!$H:$H=P9)*(COUNTIF(J$4:J8,Luck!$A:$A)=0),),0))</f>
        <v>480</v>
      </c>
      <c r="K9" s="15" t="str">
        <f>INDEX(Persons!$B:$B,MATCH(INDEX(Luck!$B:$B,J9+1),Persons!$A:$A,0))</f>
        <v>Anders W</v>
      </c>
      <c r="L9" s="15">
        <f>INDEX(Luck!$D:$D,J9+1)</f>
        <v>102</v>
      </c>
      <c r="M9" s="15">
        <f>INDEX(Luck!$E:$E,J9+1)</f>
        <v>3</v>
      </c>
      <c r="N9" s="16">
        <f>INDEX(Luck!$F:$F,J9+1)</f>
        <v>5.0238575544420883</v>
      </c>
      <c r="O9" s="16">
        <f>INDEX(Luck!$G:$G,J9+1)</f>
        <v>4.302530692448995</v>
      </c>
      <c r="P9" s="16">
        <f t="array" ref="P9">SMALL(IF(Luck!$C:$C=$C$1,Luck!$H:$H),'Top 5'!I9)</f>
        <v>-0.97570370398080453</v>
      </c>
    </row>
    <row r="11" spans="1:16" x14ac:dyDescent="0.35">
      <c r="A11" s="48" t="s">
        <v>56</v>
      </c>
      <c r="B11" s="48"/>
      <c r="C11" s="48"/>
      <c r="D11" s="48"/>
      <c r="E11" s="48"/>
      <c r="F11" s="48"/>
      <c r="G11" s="48"/>
      <c r="H11" s="48"/>
      <c r="I11" s="49" t="s">
        <v>54</v>
      </c>
      <c r="J11" s="49"/>
      <c r="K11" s="49"/>
      <c r="L11" s="49"/>
      <c r="M11" s="49"/>
      <c r="N11" s="49"/>
      <c r="O11" s="49"/>
      <c r="P11" s="49"/>
    </row>
    <row r="12" spans="1:16" ht="16.5" x14ac:dyDescent="0.35">
      <c r="A12" s="17" t="s">
        <v>50</v>
      </c>
      <c r="B12" s="17" t="s">
        <v>55</v>
      </c>
      <c r="C12" s="17" t="s">
        <v>1</v>
      </c>
      <c r="D12" s="18" t="s">
        <v>20</v>
      </c>
      <c r="E12" s="18" t="s">
        <v>21</v>
      </c>
      <c r="F12" s="18" t="s">
        <v>22</v>
      </c>
      <c r="G12" s="18" t="s">
        <v>59</v>
      </c>
      <c r="H12" s="18" t="s">
        <v>52</v>
      </c>
      <c r="I12" s="9" t="s">
        <v>50</v>
      </c>
      <c r="J12" s="9" t="s">
        <v>55</v>
      </c>
      <c r="K12" s="9" t="s">
        <v>1</v>
      </c>
      <c r="L12" s="10" t="s">
        <v>20</v>
      </c>
      <c r="M12" s="10" t="s">
        <v>21</v>
      </c>
      <c r="N12" s="10" t="s">
        <v>22</v>
      </c>
      <c r="O12" s="10" t="s">
        <v>59</v>
      </c>
      <c r="P12" s="10" t="s">
        <v>53</v>
      </c>
    </row>
    <row r="13" spans="1:16" x14ac:dyDescent="0.35">
      <c r="A13" s="19">
        <v>1</v>
      </c>
      <c r="B13" s="19">
        <f>INDEX(Luck!$A:$A,MATCH(1,INDEX((Luck!$C:$C=$C$1)*(Luck!$E:$E=E13)*(COUNTIF(B$12:B12,Luck!$A:$A)=0),),0))</f>
        <v>487</v>
      </c>
      <c r="C13" s="19" t="str">
        <f>INDEX(Persons!$B:$B,MATCH(INDEX(Luck!$B:$B,B13+1),Persons!$A:$A,0))</f>
        <v>Marius</v>
      </c>
      <c r="D13" s="19">
        <f>INDEX(Luck!$D:$D,B13+1)</f>
        <v>157</v>
      </c>
      <c r="E13" s="19">
        <f t="array" ref="E13">LARGE(IF(Luck!$C:$C=$C$1,Luck!$E:$E),'Top 5'!A13)</f>
        <v>8</v>
      </c>
      <c r="F13" s="20">
        <f>INDEX(Luck!$F:$F,B13+1)</f>
        <v>7.2530579034546694</v>
      </c>
      <c r="G13" s="20">
        <f>INDEX(Luck!$G:$G,B13+1)</f>
        <v>6.1067733955421923</v>
      </c>
      <c r="H13" s="20">
        <f>INDEX(Luck!$H:$H,B13+1)</f>
        <v>0.30226024766922305</v>
      </c>
      <c r="I13" s="11">
        <v>1</v>
      </c>
      <c r="J13" s="11">
        <f>INDEX(Luck!$A:$A,MATCH(1,INDEX((Luck!$C:$C=$C$1)*(Luck!$D:$D=L13)*(COUNTIF(J$12:J12,Luck!$A:$A)=0),),0))</f>
        <v>487</v>
      </c>
      <c r="K13" s="11" t="str">
        <f>INDEX(Persons!$B:$B,MATCH(INDEX(Luck!$B:$B,J13+1),Persons!$A:$A,0))</f>
        <v>Marius</v>
      </c>
      <c r="L13" s="11">
        <f t="array" ref="L13">LARGE(IF(Luck!$C:$C=$C$1,Luck!$D:$D),'Top 5'!I13)</f>
        <v>157</v>
      </c>
      <c r="M13" s="11">
        <f>INDEX(Luck!$E:$E,J13+1)</f>
        <v>8</v>
      </c>
      <c r="N13" s="12">
        <f>INDEX(Luck!$F:$F,J13+1)</f>
        <v>7.2530579034546694</v>
      </c>
      <c r="O13" s="12">
        <f>INDEX(Luck!$G:$G,J13+1)</f>
        <v>6.1067733955421923</v>
      </c>
      <c r="P13" s="12">
        <f>INDEX(Luck!$H:$H,J13+1)</f>
        <v>0.30226024766922305</v>
      </c>
    </row>
    <row r="14" spans="1:16" x14ac:dyDescent="0.35">
      <c r="A14" s="19">
        <v>2</v>
      </c>
      <c r="B14" s="19">
        <f>INDEX(Luck!$A:$A,MATCH(1,INDEX((Luck!$C:$C=$C$1)*(Luck!$E:$E=E14)*(COUNTIF(B$12:B13,Luck!$A:$A)=0),),0))</f>
        <v>488</v>
      </c>
      <c r="C14" s="19" t="str">
        <f>INDEX(Persons!$B:$B,MATCH(INDEX(Luck!$B:$B,B14+1),Persons!$A:$A,0))</f>
        <v>Morten T</v>
      </c>
      <c r="D14" s="19">
        <f>INDEX(Luck!$D:$D,B14+1)</f>
        <v>68</v>
      </c>
      <c r="E14" s="19">
        <f t="array" ref="E14">LARGE(IF(Luck!$C:$C=$C$1,Luck!$E:$E),'Top 5'!A14)</f>
        <v>7</v>
      </c>
      <c r="F14" s="20">
        <f>INDEX(Luck!$F:$F,B14+1)</f>
        <v>3.2402189600805986</v>
      </c>
      <c r="G14" s="20">
        <f>INDEX(Luck!$G:$G,B14+1)</f>
        <v>2.8574411080798878</v>
      </c>
      <c r="H14" s="20">
        <f>INDEX(Luck!$H:$H,B14+1)</f>
        <v>2.2242003732213176</v>
      </c>
      <c r="I14" s="11">
        <v>2</v>
      </c>
      <c r="J14" s="11">
        <f>INDEX(Luck!$A:$A,MATCH(1,INDEX((Luck!$C:$C=$C$1)*(Luck!$D:$D=L14)*(COUNTIF(J$12:J13,Luck!$A:$A)=0),),0))</f>
        <v>498</v>
      </c>
      <c r="K14" s="11" t="str">
        <f>INDEX(Persons!$B:$B,MATCH(INDEX(Luck!$B:$B,J14+1),Persons!$A:$A,0))</f>
        <v>Kristoffer</v>
      </c>
      <c r="L14" s="11">
        <f t="array" ref="L14">LARGE(IF(Luck!$C:$C=$C$1,Luck!$D:$D),'Top 5'!I14)</f>
        <v>147</v>
      </c>
      <c r="M14" s="11">
        <f>INDEX(Luck!$E:$E,J14+1)</f>
        <v>4</v>
      </c>
      <c r="N14" s="12">
        <f>INDEX(Luck!$F:$F,J14+1)</f>
        <v>5.3872370398255951</v>
      </c>
      <c r="O14" s="12">
        <f>INDEX(Luck!$G:$G,J14+1)</f>
        <v>4.614036279068543</v>
      </c>
      <c r="P14" s="12">
        <f>INDEX(Luck!$H:$H,J14+1)</f>
        <v>-0.64581804210642324</v>
      </c>
    </row>
    <row r="15" spans="1:16" x14ac:dyDescent="0.35">
      <c r="A15" s="19">
        <v>3</v>
      </c>
      <c r="B15" s="19">
        <f>INDEX(Luck!$A:$A,MATCH(1,INDEX((Luck!$C:$C=$C$1)*(Luck!$E:$E=E15)*(COUNTIF(B$12:B14,Luck!$A:$A)=0),),0))</f>
        <v>493</v>
      </c>
      <c r="C15" s="19" t="str">
        <f>INDEX(Persons!$B:$B,MATCH(INDEX(Luck!$B:$B,B15+1),Persons!$A:$A,0))</f>
        <v>Truls</v>
      </c>
      <c r="D15" s="19">
        <f>INDEX(Luck!$D:$D,B15+1)</f>
        <v>73</v>
      </c>
      <c r="E15" s="19">
        <f t="array" ref="E15">LARGE(IF(Luck!$C:$C=$C$1,Luck!$E:$E),'Top 5'!A15)</f>
        <v>5</v>
      </c>
      <c r="F15" s="20">
        <f>INDEX(Luck!$F:$F,B15+1)</f>
        <v>3.4840829499620702</v>
      </c>
      <c r="G15" s="20">
        <f>INDEX(Luck!$G:$G,B15+1)</f>
        <v>3.0730745041710636</v>
      </c>
      <c r="H15" s="20">
        <f>INDEX(Luck!$H:$H,B15+1)</f>
        <v>0.86474665925510508</v>
      </c>
      <c r="I15" s="11">
        <v>3</v>
      </c>
      <c r="J15" s="11">
        <f>INDEX(Luck!$A:$A,MATCH(1,INDEX((Luck!$C:$C=$C$1)*(Luck!$D:$D=L15)*(COUNTIF(J$12:J14,Luck!$A:$A)=0),),0))</f>
        <v>489</v>
      </c>
      <c r="K15" s="11" t="str">
        <f>INDEX(Persons!$B:$B,MATCH(INDEX(Luck!$B:$B,J15+1),Persons!$A:$A,0))</f>
        <v>Odd</v>
      </c>
      <c r="L15" s="11">
        <f t="array" ref="L15">LARGE(IF(Luck!$C:$C=$C$1,Luck!$D:$D),'Top 5'!I15)</f>
        <v>120</v>
      </c>
      <c r="M15" s="11">
        <f>INDEX(Luck!$E:$E,J15+1)</f>
        <v>3</v>
      </c>
      <c r="N15" s="12">
        <f>INDEX(Luck!$F:$F,J15+1)</f>
        <v>5.3738881235615406</v>
      </c>
      <c r="O15" s="12">
        <f>INDEX(Luck!$G:$G,J15+1)</f>
        <v>4.7415746811763606</v>
      </c>
      <c r="P15" s="12">
        <f>INDEX(Luck!$H:$H,J15+1)</f>
        <v>-1.090181856868033</v>
      </c>
    </row>
    <row r="16" spans="1:16" x14ac:dyDescent="0.35">
      <c r="A16" s="19">
        <v>4</v>
      </c>
      <c r="B16" s="19">
        <f>INDEX(Luck!$A:$A,MATCH(1,INDEX((Luck!$C:$C=$C$1)*(Luck!$E:$E=E16)*(COUNTIF(B$12:B15,Luck!$A:$A)=0),),0))</f>
        <v>484</v>
      </c>
      <c r="C16" s="19" t="str">
        <f>INDEX(Persons!$B:$B,MATCH(INDEX(Luck!$B:$B,B16+1),Persons!$A:$A,0))</f>
        <v>Johanne</v>
      </c>
      <c r="D16" s="19">
        <f>INDEX(Luck!$D:$D,B16+1)</f>
        <v>64</v>
      </c>
      <c r="E16" s="19">
        <f t="array" ref="E16">LARGE(IF(Luck!$C:$C=$C$1,Luck!$E:$E),'Top 5'!A16)</f>
        <v>4</v>
      </c>
      <c r="F16" s="20">
        <f>INDEX(Luck!$F:$F,B16+1)</f>
        <v>2.9523340876001374</v>
      </c>
      <c r="G16" s="20">
        <f>INDEX(Luck!$G:$G,B16+1)</f>
        <v>2.6394415678343002</v>
      </c>
      <c r="H16" s="20">
        <f>INDEX(Luck!$H:$H,B16+1)</f>
        <v>0.64486200260527571</v>
      </c>
      <c r="I16" s="11">
        <v>4</v>
      </c>
      <c r="J16" s="11">
        <f>INDEX(Luck!$A:$A,MATCH(1,INDEX((Luck!$C:$C=$C$1)*(Luck!$D:$D=L16)*(COUNTIF(J$12:J15,Luck!$A:$A)=0),),0))</f>
        <v>480</v>
      </c>
      <c r="K16" s="11" t="str">
        <f>INDEX(Persons!$B:$B,MATCH(INDEX(Luck!$B:$B,J16+1),Persons!$A:$A,0))</f>
        <v>Anders W</v>
      </c>
      <c r="L16" s="11">
        <f t="array" ref="L16">LARGE(IF(Luck!$C:$C=$C$1,Luck!$D:$D),'Top 5'!I16)</f>
        <v>102</v>
      </c>
      <c r="M16" s="11">
        <f>INDEX(Luck!$E:$E,J16+1)</f>
        <v>3</v>
      </c>
      <c r="N16" s="12">
        <f>INDEX(Luck!$F:$F,J16+1)</f>
        <v>5.0238575544420883</v>
      </c>
      <c r="O16" s="12">
        <f>INDEX(Luck!$G:$G,J16+1)</f>
        <v>4.302530692448995</v>
      </c>
      <c r="P16" s="12">
        <f>INDEX(Luck!$H:$H,J16+1)</f>
        <v>-0.97570370398080453</v>
      </c>
    </row>
    <row r="17" spans="1:16" x14ac:dyDescent="0.35">
      <c r="A17" s="19">
        <v>5</v>
      </c>
      <c r="B17" s="19">
        <f>INDEX(Luck!$A:$A,MATCH(1,INDEX((Luck!$C:$C=$C$1)*(Luck!$E:$E=E17)*(COUNTIF(B$12:B16,Luck!$A:$A)=0),),0))</f>
        <v>486</v>
      </c>
      <c r="C17" s="19" t="str">
        <f>INDEX(Persons!$B:$B,MATCH(INDEX(Luck!$B:$B,B17+1),Persons!$A:$A,0))</f>
        <v>Kim</v>
      </c>
      <c r="D17" s="19">
        <f>INDEX(Luck!$D:$D,B17+1)</f>
        <v>75</v>
      </c>
      <c r="E17" s="19">
        <f t="array" ref="E17">LARGE(IF(Luck!$C:$C=$C$1,Luck!$E:$E),'Top 5'!A17)</f>
        <v>4</v>
      </c>
      <c r="F17" s="20">
        <f>INDEX(Luck!$F:$F,B17+1)</f>
        <v>3.0883035773743108</v>
      </c>
      <c r="G17" s="20">
        <f>INDEX(Luck!$G:$G,B17+1)</f>
        <v>2.7069782274709726</v>
      </c>
      <c r="H17" s="20">
        <f>INDEX(Luck!$H:$H,B17+1)</f>
        <v>0.55412515952783825</v>
      </c>
      <c r="I17" s="11">
        <v>5</v>
      </c>
      <c r="J17" s="11">
        <f>INDEX(Luck!$A:$A,MATCH(1,INDEX((Luck!$C:$C=$C$1)*(Luck!$D:$D=L17)*(COUNTIF(J$12:J16,Luck!$A:$A)=0),),0))</f>
        <v>516</v>
      </c>
      <c r="K17" s="11" t="str">
        <f>INDEX(Persons!$B:$B,MATCH(INDEX(Luck!$B:$B,J17+1),Persons!$A:$A,0))</f>
        <v>Ruben O</v>
      </c>
      <c r="L17" s="11">
        <f t="array" ref="L17">LARGE(IF(Luck!$C:$C=$C$1,Luck!$D:$D),'Top 5'!I17)</f>
        <v>91</v>
      </c>
      <c r="M17" s="11">
        <f>INDEX(Luck!$E:$E,J17+1)</f>
        <v>3</v>
      </c>
      <c r="N17" s="12">
        <f>INDEX(Luck!$F:$F,J17+1)</f>
        <v>4.1607621161309751</v>
      </c>
      <c r="O17" s="12">
        <f>INDEX(Luck!$G:$G,J17+1)</f>
        <v>3.6225474141789649</v>
      </c>
      <c r="P17" s="12">
        <f>INDEX(Luck!$H:$H,J17+1)</f>
        <v>-0.609868477383676</v>
      </c>
    </row>
    <row r="19" spans="1:16" x14ac:dyDescent="0.35">
      <c r="A19" s="44" t="s">
        <v>77</v>
      </c>
      <c r="B19" s="45"/>
      <c r="C19" s="45"/>
      <c r="D19" s="45"/>
      <c r="E19" s="45"/>
      <c r="F19" s="45"/>
      <c r="G19" s="45"/>
      <c r="H19" s="45"/>
      <c r="I19" s="42" t="s">
        <v>78</v>
      </c>
      <c r="J19" s="43"/>
      <c r="K19" s="43"/>
      <c r="L19" s="43"/>
      <c r="M19" s="43"/>
      <c r="N19" s="43"/>
      <c r="O19" s="43"/>
      <c r="P19" s="43"/>
    </row>
    <row r="20" spans="1:16" x14ac:dyDescent="0.35">
      <c r="A20" s="5" t="s">
        <v>50</v>
      </c>
      <c r="B20" s="5" t="s">
        <v>19</v>
      </c>
      <c r="C20" s="5" t="s">
        <v>1</v>
      </c>
      <c r="D20" s="6"/>
      <c r="E20" s="6"/>
      <c r="F20" s="6"/>
      <c r="G20" s="6"/>
      <c r="H20" s="6" t="s">
        <v>80</v>
      </c>
      <c r="I20" s="26" t="s">
        <v>50</v>
      </c>
      <c r="J20" s="26" t="s">
        <v>19</v>
      </c>
      <c r="K20" s="26" t="s">
        <v>1</v>
      </c>
      <c r="L20" s="27"/>
      <c r="M20" s="27"/>
      <c r="N20" s="27"/>
      <c r="O20" s="27"/>
      <c r="P20" s="27" t="s">
        <v>79</v>
      </c>
    </row>
    <row r="21" spans="1:16" x14ac:dyDescent="0.35">
      <c r="A21" s="7">
        <v>1</v>
      </c>
      <c r="B21" s="7">
        <f>INDEX(Persons!A:A,MATCH(1,INDEX((Persons!C:C=1)*(Persons!K:K=H21)*(COUNTIF(B$20:B20,Persons!A:A)=0),),0))</f>
        <v>40</v>
      </c>
      <c r="C21" s="7" t="str">
        <f>INDEX(Persons!$B:$B,MATCH(B21,Persons!A:A,0))</f>
        <v>Roy</v>
      </c>
      <c r="D21" s="7"/>
      <c r="E21" s="7"/>
      <c r="F21" s="8"/>
      <c r="G21" s="8"/>
      <c r="H21" s="35">
        <f t="array" ref="H21">SMALL(IF(Persons!C:C=1,Persons!K:K),'Top 5'!A21)</f>
        <v>0</v>
      </c>
      <c r="I21" s="28">
        <v>1</v>
      </c>
      <c r="J21" s="28">
        <f>INDEX(Persons!A:A,MATCH(1,INDEX((Persons!C:C=1)*(Persons!K:K=P21)*(COUNTIF(J$20:J20,Persons!A:A)=0),),0))</f>
        <v>25</v>
      </c>
      <c r="K21" s="28" t="str">
        <f>INDEX(Persons!$B:$B,MATCH(J21,Persons!A:A,0))</f>
        <v>Bjørnar</v>
      </c>
      <c r="L21" s="28"/>
      <c r="M21" s="28"/>
      <c r="N21" s="29"/>
      <c r="O21" s="29"/>
      <c r="P21" s="34">
        <f t="array" ref="P21">LARGE(IF(Persons!C:C=1,Persons!K:K),'Top 5'!I21)</f>
        <v>313.33333333333337</v>
      </c>
    </row>
    <row r="22" spans="1:16" x14ac:dyDescent="0.35">
      <c r="A22" s="7">
        <v>2</v>
      </c>
      <c r="B22" s="7">
        <f>INDEX(Persons!A:A,MATCH(1,INDEX((Persons!C:C=1)*(Persons!K:K=H22)*(COUNTIF(B$20:B21,Persons!A:A)=0),),0))</f>
        <v>39</v>
      </c>
      <c r="C22" s="7" t="str">
        <f>INDEX(Persons!$B:$B,MATCH(B22,Persons!A:A,0))</f>
        <v>Ivar</v>
      </c>
      <c r="D22" s="7"/>
      <c r="E22" s="7"/>
      <c r="F22" s="8"/>
      <c r="G22" s="8"/>
      <c r="H22" s="35">
        <f t="array" ref="H22">SMALL(IF(Persons!C:C=1,Persons!K:K),'Top 5'!A22)</f>
        <v>55.370370370370374</v>
      </c>
      <c r="I22" s="28">
        <v>2</v>
      </c>
      <c r="J22" s="28">
        <f>INDEX(Persons!A:A,MATCH(1,INDEX((Persons!C:C=1)*(Persons!K:K=P22)*(COUNTIF(J$20:J21,Persons!A:A)=0),),0))</f>
        <v>17</v>
      </c>
      <c r="K22" s="28" t="str">
        <f>INDEX(Persons!$B:$B,MATCH(J22,Persons!A:A,0))</f>
        <v>Hanne</v>
      </c>
      <c r="L22" s="28"/>
      <c r="M22" s="28"/>
      <c r="N22" s="29"/>
      <c r="O22" s="29"/>
      <c r="P22" s="34">
        <f t="array" ref="P22">LARGE(IF(Persons!C:C=1,Persons!K:K),'Top 5'!I22)</f>
        <v>293.33333333333331</v>
      </c>
    </row>
    <row r="23" spans="1:16" x14ac:dyDescent="0.35">
      <c r="A23" s="7">
        <v>3</v>
      </c>
      <c r="B23" s="7">
        <f>INDEX(Persons!A:A,MATCH(1,INDEX((Persons!C:C=1)*(Persons!K:K=H23)*(COUNTIF(B$20:B22,Persons!A:A)=0),),0))</f>
        <v>44</v>
      </c>
      <c r="C23" s="7" t="str">
        <f>INDEX(Persons!$B:$B,MATCH(B23,Persons!A:A,0))</f>
        <v>Jan</v>
      </c>
      <c r="D23" s="7"/>
      <c r="E23" s="7"/>
      <c r="F23" s="8"/>
      <c r="G23" s="8"/>
      <c r="H23" s="35">
        <f t="array" ref="H23">SMALL(IF(Persons!C:C=1,Persons!K:K),'Top 5'!A23)</f>
        <v>153.33333333333334</v>
      </c>
      <c r="I23" s="28">
        <v>3</v>
      </c>
      <c r="J23" s="28">
        <f>INDEX(Persons!A:A,MATCH(1,INDEX((Persons!C:C=1)*(Persons!K:K=P23)*(COUNTIF(J$20:J22,Persons!A:A)=0),),0))</f>
        <v>42</v>
      </c>
      <c r="K23" s="28" t="str">
        <f>INDEX(Persons!$B:$B,MATCH(J23,Persons!A:A,0))</f>
        <v>Magnus W</v>
      </c>
      <c r="L23" s="28"/>
      <c r="M23" s="28"/>
      <c r="N23" s="29"/>
      <c r="O23" s="29"/>
      <c r="P23" s="34">
        <f t="array" ref="P23">LARGE(IF(Persons!C:C=1,Persons!K:K),'Top 5'!I23)</f>
        <v>275</v>
      </c>
    </row>
    <row r="24" spans="1:16" x14ac:dyDescent="0.35">
      <c r="A24" s="7">
        <v>4</v>
      </c>
      <c r="B24" s="7">
        <f>INDEX(Persons!A:A,MATCH(1,INDEX((Persons!C:C=1)*(Persons!K:K=H24)*(COUNTIF(B$20:B23,Persons!A:A)=0),),0))</f>
        <v>27</v>
      </c>
      <c r="C24" s="7" t="str">
        <f>INDEX(Persons!$B:$B,MATCH(B24,Persons!A:A,0))</f>
        <v>Kristin</v>
      </c>
      <c r="D24" s="7"/>
      <c r="E24" s="7"/>
      <c r="F24" s="8"/>
      <c r="G24" s="8"/>
      <c r="H24" s="35">
        <f t="array" ref="H24">SMALL(IF(Persons!C:C=1,Persons!K:K),'Top 5'!A24)</f>
        <v>170.60147957542617</v>
      </c>
      <c r="I24" s="28">
        <v>4</v>
      </c>
      <c r="J24" s="28">
        <f>INDEX(Persons!A:A,MATCH(1,INDEX((Persons!C:C=1)*(Persons!K:K=P24)*(COUNTIF(J$20:J23,Persons!A:A)=0),),0))</f>
        <v>16</v>
      </c>
      <c r="K24" s="28" t="str">
        <f>INDEX(Persons!$B:$B,MATCH(J24,Persons!A:A,0))</f>
        <v>Bjarke</v>
      </c>
      <c r="L24" s="28"/>
      <c r="M24" s="28"/>
      <c r="N24" s="29"/>
      <c r="O24" s="29"/>
      <c r="P24" s="34">
        <f t="array" ref="P24">LARGE(IF(Persons!C:C=1,Persons!K:K),'Top 5'!I24)</f>
        <v>260.54133138258959</v>
      </c>
    </row>
    <row r="25" spans="1:16" x14ac:dyDescent="0.35">
      <c r="A25" s="7">
        <v>5</v>
      </c>
      <c r="B25" s="7">
        <f>INDEX(Persons!A:A,MATCH(1,INDEX((Persons!C:C=1)*(Persons!K:K=H25)*(COUNTIF(B$20:B24,Persons!A:A)=0),),0))</f>
        <v>22</v>
      </c>
      <c r="C25" s="7" t="str">
        <f>INDEX(Persons!$B:$B,MATCH(B25,Persons!A:A,0))</f>
        <v>Morten F</v>
      </c>
      <c r="D25" s="7"/>
      <c r="E25" s="7"/>
      <c r="F25" s="8"/>
      <c r="G25" s="8"/>
      <c r="H25" s="35">
        <f t="array" ref="H25">SMALL(IF(Persons!C:C=1,Persons!K:K),'Top 5'!A25)</f>
        <v>184.07079646017698</v>
      </c>
      <c r="I25" s="28">
        <v>5</v>
      </c>
      <c r="J25" s="28">
        <f>INDEX(Persons!A:A,MATCH(1,INDEX((Persons!C:C=1)*(Persons!K:K=P25)*(COUNTIF(J$20:J24,Persons!A:A)=0),),0))</f>
        <v>7</v>
      </c>
      <c r="K25" s="28" t="str">
        <f>INDEX(Persons!$B:$B,MATCH(J25,Persons!A:A,0))</f>
        <v>Kim</v>
      </c>
      <c r="L25" s="28"/>
      <c r="M25" s="28"/>
      <c r="N25" s="29"/>
      <c r="O25" s="29"/>
      <c r="P25" s="34">
        <f t="array" ref="P25">LARGE(IF(Persons!C:C=1,Persons!K:K),'Top 5'!I25)</f>
        <v>259.04189143224175</v>
      </c>
    </row>
  </sheetData>
  <mergeCells count="6">
    <mergeCell ref="I19:P19"/>
    <mergeCell ref="A19:H19"/>
    <mergeCell ref="A3:H3"/>
    <mergeCell ref="I3:P3"/>
    <mergeCell ref="A11:H11"/>
    <mergeCell ref="I11:P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selection activeCell="D12" sqref="D12"/>
    </sheetView>
  </sheetViews>
  <sheetFormatPr defaultColWidth="8.90625" defaultRowHeight="14.5" x14ac:dyDescent="0.35"/>
  <cols>
    <col min="1" max="1" width="8.90625" style="31"/>
    <col min="2" max="2" width="10" style="31" bestFit="1" customWidth="1"/>
    <col min="3" max="5" width="8.90625" style="31"/>
    <col min="6" max="7" width="8.90625" style="32"/>
    <col min="8" max="9" width="8.90625" style="31"/>
    <col min="10" max="10" width="8.7265625"/>
    <col min="11" max="11" width="8.90625" style="31"/>
    <col min="12" max="12" width="8.90625" style="33"/>
    <col min="13" max="16384" width="8.90625" style="31"/>
  </cols>
  <sheetData>
    <row r="1" spans="1:12" ht="16.5" x14ac:dyDescent="0.35">
      <c r="A1" s="31" t="s">
        <v>0</v>
      </c>
      <c r="B1" s="31" t="s">
        <v>1</v>
      </c>
      <c r="C1" s="31" t="s">
        <v>2</v>
      </c>
      <c r="D1" s="31" t="s">
        <v>20</v>
      </c>
      <c r="E1" s="31" t="s">
        <v>21</v>
      </c>
      <c r="F1" s="4" t="s">
        <v>36</v>
      </c>
      <c r="G1" t="s">
        <v>38</v>
      </c>
      <c r="H1" s="31" t="s">
        <v>67</v>
      </c>
      <c r="I1" s="31" t="s">
        <v>66</v>
      </c>
      <c r="J1" t="s">
        <v>69</v>
      </c>
      <c r="K1" s="33" t="s">
        <v>76</v>
      </c>
      <c r="L1" s="31"/>
    </row>
    <row r="2" spans="1:12" x14ac:dyDescent="0.35">
      <c r="A2" s="31">
        <v>9</v>
      </c>
      <c r="B2" s="31" t="s">
        <v>10</v>
      </c>
      <c r="C2" s="31">
        <v>0</v>
      </c>
      <c r="D2" s="31">
        <f>INDEX(Luck!$D:$D,MATCH(1,INDEX((Luck!$B:$B=A2)*(Luck!$C:$C=MAX(Luck!$C:$C)),),0))</f>
        <v>68</v>
      </c>
      <c r="E2" s="31">
        <f>INDEX(Luck!$E:$E,MATCH(1,INDEX((Luck!$B:$B=A2)*(Luck!$C:$C=MAX(Luck!$C:$C)),),0))</f>
        <v>7</v>
      </c>
      <c r="F2" s="32">
        <f>INDEX(Luck!$F:$F,MATCH(1,INDEX((Luck!$B:$B=A2)*(Luck!$C:$C=MAX(Luck!$C:$C)),),0))</f>
        <v>3.2402189600805986</v>
      </c>
      <c r="G2" s="32">
        <f>INDEX(Luck!$G:$G,MATCH(1,INDEX((Luck!$B:$B=A2)*(Luck!$C:$C=MAX(Luck!$C:$C)),),0))</f>
        <v>2.8574411080798878</v>
      </c>
      <c r="H2" s="32">
        <f>INDEX(Luck!$H:$H,MATCH(1,INDEX((Luck!$B:$B=A2)*(Luck!$C:$C=MAX(Luck!$C:$C)),),0))</f>
        <v>2.2242003732213176</v>
      </c>
      <c r="I2" s="31">
        <f t="shared" ref="I2:I46" si="0">_xlfn.RANK.EQ(H2,H:H)</f>
        <v>1</v>
      </c>
      <c r="J2" s="31">
        <f>SUMIF(Sales!B:B,A2,Sales!E:E)</f>
        <v>720</v>
      </c>
      <c r="K2" s="33">
        <f t="shared" ref="K2:K46" si="1">J2/F2</f>
        <v>222.20720539888774</v>
      </c>
      <c r="L2" s="31"/>
    </row>
    <row r="3" spans="1:12" x14ac:dyDescent="0.35">
      <c r="A3" s="31">
        <v>41</v>
      </c>
      <c r="B3" s="31" t="s">
        <v>104</v>
      </c>
      <c r="C3" s="31">
        <v>1</v>
      </c>
      <c r="D3" s="37">
        <f>INDEX(Luck!$D:$D,MATCH(1,INDEX((Luck!$B:$B=A3)*(Luck!$C:$C=MAX(Luck!$C:$C)),),0))</f>
        <v>15</v>
      </c>
      <c r="E3" s="37">
        <f>INDEX(Luck!$E:$E,MATCH(1,INDEX((Luck!$B:$B=A3)*(Luck!$C:$C=MAX(Luck!$C:$C)),),0))</f>
        <v>2</v>
      </c>
      <c r="F3" s="38">
        <f>INDEX(Luck!$F:$F,MATCH(1,INDEX((Luck!$B:$B=A3)*(Luck!$C:$C=MAX(Luck!$C:$C)),),0))</f>
        <v>0.59948542024013718</v>
      </c>
      <c r="G3" s="38">
        <f>INDEX(Luck!$G:$G,MATCH(1,INDEX((Luck!$B:$B=A3)*(Luck!$C:$C=MAX(Luck!$C:$C)),),0))</f>
        <v>0.5473464121539795</v>
      </c>
      <c r="H3" s="38">
        <f>INDEX(Luck!$H:$H,MATCH(1,INDEX((Luck!$B:$B=A3)*(Luck!$C:$C=MAX(Luck!$C:$C)),),0))</f>
        <v>1.8930256409135764</v>
      </c>
      <c r="I3" s="39">
        <f t="shared" si="0"/>
        <v>2</v>
      </c>
      <c r="J3" s="37">
        <f>SUMIF(Sales!B:B,A3,Sales!E:E)</f>
        <v>150</v>
      </c>
      <c r="K3" s="33">
        <f t="shared" si="1"/>
        <v>250.21459227467813</v>
      </c>
      <c r="L3" s="31"/>
    </row>
    <row r="4" spans="1:12" x14ac:dyDescent="0.35">
      <c r="A4" s="31">
        <v>38</v>
      </c>
      <c r="B4" s="31" t="s">
        <v>81</v>
      </c>
      <c r="C4" s="31">
        <v>1</v>
      </c>
      <c r="D4" s="37">
        <f>INDEX(Luck!$D:$D,MATCH(1,INDEX((Luck!$B:$B=A4)*(Luck!$C:$C=MAX(Luck!$C:$C)),),0))</f>
        <v>37</v>
      </c>
      <c r="E4" s="37">
        <f>INDEX(Luck!$E:$E,MATCH(1,INDEX((Luck!$B:$B=A4)*(Luck!$C:$C=MAX(Luck!$C:$C)),),0))</f>
        <v>4</v>
      </c>
      <c r="F4" s="38">
        <f>INDEX(Luck!$F:$F,MATCH(1,INDEX((Luck!$B:$B=A4)*(Luck!$C:$C=MAX(Luck!$C:$C)),),0))</f>
        <v>1.7654362892118982</v>
      </c>
      <c r="G4" s="38">
        <f>INDEX(Luck!$G:$G,MATCH(1,INDEX((Luck!$B:$B=A4)*(Luck!$C:$C=MAX(Luck!$C:$C)),),0))</f>
        <v>1.5474360137130894</v>
      </c>
      <c r="H4" s="38">
        <f>INDEX(Luck!$H:$H,MATCH(1,INDEX((Luck!$B:$B=A4)*(Luck!$C:$C=MAX(Luck!$C:$C)),),0))</f>
        <v>1.7963311108174056</v>
      </c>
      <c r="I4" s="39">
        <f t="shared" si="0"/>
        <v>3</v>
      </c>
      <c r="J4" s="37">
        <f>SUMIF(Sales!B:B,A4,Sales!E:E)</f>
        <v>360</v>
      </c>
      <c r="K4" s="33">
        <f t="shared" si="1"/>
        <v>203.9155999000713</v>
      </c>
      <c r="L4" s="31"/>
    </row>
    <row r="5" spans="1:12" x14ac:dyDescent="0.35">
      <c r="A5" s="31">
        <v>44</v>
      </c>
      <c r="B5" s="31" t="s">
        <v>108</v>
      </c>
      <c r="C5" s="31">
        <v>1</v>
      </c>
      <c r="D5" s="37">
        <f>INDEX(Luck!$D:$D,MATCH(1,INDEX((Luck!$B:$B=A5)*(Luck!$C:$C=MAX(Luck!$C:$C)),),0))</f>
        <v>5</v>
      </c>
      <c r="E5" s="37">
        <f>INDEX(Luck!$E:$E,MATCH(1,INDEX((Luck!$B:$B=A5)*(Luck!$C:$C=MAX(Luck!$C:$C)),),0))</f>
        <v>1</v>
      </c>
      <c r="F5" s="38">
        <f>INDEX(Luck!$F:$F,MATCH(1,INDEX((Luck!$B:$B=A5)*(Luck!$C:$C=MAX(Luck!$C:$C)),),0))</f>
        <v>0.32608695652173914</v>
      </c>
      <c r="G5" s="38">
        <f>INDEX(Luck!$G:$G,MATCH(1,INDEX((Luck!$B:$B=A5)*(Luck!$C:$C=MAX(Luck!$C:$C)),),0))</f>
        <v>0.29142171627993935</v>
      </c>
      <c r="H5" s="38">
        <f>INDEX(Luck!$H:$H,MATCH(1,INDEX((Luck!$B:$B=A5)*(Luck!$C:$C=MAX(Luck!$C:$C)),),0))</f>
        <v>1.2483688011309693</v>
      </c>
      <c r="I5" s="39">
        <f t="shared" si="0"/>
        <v>4</v>
      </c>
      <c r="J5" s="37">
        <f>SUMIF(Sales!B:B,A5,Sales!E:E)</f>
        <v>50</v>
      </c>
      <c r="K5" s="33">
        <f t="shared" si="1"/>
        <v>153.33333333333334</v>
      </c>
      <c r="L5" s="31"/>
    </row>
    <row r="6" spans="1:12" x14ac:dyDescent="0.35">
      <c r="A6" s="31">
        <v>14</v>
      </c>
      <c r="B6" s="31" t="s">
        <v>15</v>
      </c>
      <c r="C6" s="31">
        <v>1</v>
      </c>
      <c r="D6" s="31">
        <f>INDEX(Luck!$D:$D,MATCH(1,INDEX((Luck!$B:$B=A6)*(Luck!$C:$C=MAX(Luck!$C:$C)),),0))</f>
        <v>73</v>
      </c>
      <c r="E6" s="31">
        <f>INDEX(Luck!$E:$E,MATCH(1,INDEX((Luck!$B:$B=A6)*(Luck!$C:$C=MAX(Luck!$C:$C)),),0))</f>
        <v>5</v>
      </c>
      <c r="F6" s="32">
        <f>INDEX(Luck!$F:$F,MATCH(1,INDEX((Luck!$B:$B=A6)*(Luck!$C:$C=MAX(Luck!$C:$C)),),0))</f>
        <v>3.4840829499620702</v>
      </c>
      <c r="G6" s="32">
        <f>INDEX(Luck!$G:$G,MATCH(1,INDEX((Luck!$B:$B=A6)*(Luck!$C:$C=MAX(Luck!$C:$C)),),0))</f>
        <v>3.0730745041710636</v>
      </c>
      <c r="H6" s="32">
        <f>INDEX(Luck!$H:$H,MATCH(1,INDEX((Luck!$B:$B=A6)*(Luck!$C:$C=MAX(Luck!$C:$C)),),0))</f>
        <v>0.86474665925510508</v>
      </c>
      <c r="I6" s="31">
        <f t="shared" si="0"/>
        <v>5</v>
      </c>
      <c r="J6" s="31">
        <f>SUMIF(Sales!B:B,A6,Sales!E:E)</f>
        <v>770</v>
      </c>
      <c r="K6" s="33">
        <f t="shared" si="1"/>
        <v>221.00507107856967</v>
      </c>
      <c r="L6" s="31"/>
    </row>
    <row r="7" spans="1:12" x14ac:dyDescent="0.35">
      <c r="A7" s="31">
        <v>43</v>
      </c>
      <c r="B7" s="31" t="s">
        <v>107</v>
      </c>
      <c r="C7" s="31">
        <v>1</v>
      </c>
      <c r="D7" s="37">
        <f>INDEX(Luck!$D:$D,MATCH(1,INDEX((Luck!$B:$B=A7)*(Luck!$C:$C=MAX(Luck!$C:$C)),),0))</f>
        <v>10</v>
      </c>
      <c r="E7" s="37">
        <f>INDEX(Luck!$E:$E,MATCH(1,INDEX((Luck!$B:$B=A7)*(Luck!$C:$C=MAX(Luck!$C:$C)),),0))</f>
        <v>1</v>
      </c>
      <c r="F7" s="38">
        <f>INDEX(Luck!$F:$F,MATCH(1,INDEX((Luck!$B:$B=A7)*(Luck!$C:$C=MAX(Luck!$C:$C)),),0))</f>
        <v>0.5079051383399209</v>
      </c>
      <c r="G7" s="38">
        <f>INDEX(Luck!$G:$G,MATCH(1,INDEX((Luck!$B:$B=A7)*(Luck!$C:$C=MAX(Luck!$C:$C)),),0))</f>
        <v>0.46235499586066903</v>
      </c>
      <c r="H7" s="38">
        <f>INDEX(Luck!$H:$H,MATCH(1,INDEX((Luck!$B:$B=A7)*(Luck!$C:$C=MAX(Luck!$C:$C)),),0))</f>
        <v>0.72370413314432125</v>
      </c>
      <c r="I7" s="39">
        <f t="shared" si="0"/>
        <v>6</v>
      </c>
      <c r="J7" s="37">
        <f>SUMIF(Sales!B:B,A7,Sales!E:E)</f>
        <v>100</v>
      </c>
      <c r="K7" s="33">
        <f t="shared" si="1"/>
        <v>196.88715953307394</v>
      </c>
      <c r="L7" s="31"/>
    </row>
    <row r="8" spans="1:12" x14ac:dyDescent="0.35">
      <c r="A8" s="31">
        <v>22</v>
      </c>
      <c r="B8" s="31" t="s">
        <v>31</v>
      </c>
      <c r="C8" s="31">
        <v>1</v>
      </c>
      <c r="D8" s="31">
        <f>INDEX(Luck!$D:$D,MATCH(1,INDEX((Luck!$B:$B=A8)*(Luck!$C:$C=MAX(Luck!$C:$C)),),0))</f>
        <v>6</v>
      </c>
      <c r="E8" s="31">
        <f>INDEX(Luck!$E:$E,MATCH(1,INDEX((Luck!$B:$B=A8)*(Luck!$C:$C=MAX(Luck!$C:$C)),),0))</f>
        <v>1</v>
      </c>
      <c r="F8" s="32">
        <f>INDEX(Luck!$F:$F,MATCH(1,INDEX((Luck!$B:$B=A8)*(Luck!$C:$C=MAX(Luck!$C:$C)),),0))</f>
        <v>0.54326923076923084</v>
      </c>
      <c r="G8" s="32">
        <f>INDEX(Luck!$G:$G,MATCH(1,INDEX((Luck!$B:$B=A8)*(Luck!$C:$C=MAX(Luck!$C:$C)),),0))</f>
        <v>0.45814801658361881</v>
      </c>
      <c r="H8" s="32">
        <f>INDEX(Luck!$H:$H,MATCH(1,INDEX((Luck!$B:$B=A8)*(Luck!$C:$C=MAX(Luck!$C:$C)),),0))</f>
        <v>0.67477248464120332</v>
      </c>
      <c r="I8" s="31">
        <f t="shared" si="0"/>
        <v>7</v>
      </c>
      <c r="J8" s="31">
        <f>SUMIF(Sales!B:B,A8,Sales!E:E)</f>
        <v>100</v>
      </c>
      <c r="K8" s="33">
        <f t="shared" si="1"/>
        <v>184.07079646017698</v>
      </c>
      <c r="L8" s="31"/>
    </row>
    <row r="9" spans="1:12" x14ac:dyDescent="0.35">
      <c r="A9" s="31">
        <v>5</v>
      </c>
      <c r="B9" s="31" t="s">
        <v>6</v>
      </c>
      <c r="C9" s="31">
        <v>1</v>
      </c>
      <c r="D9" s="31">
        <f>INDEX(Luck!$D:$D,MATCH(1,INDEX((Luck!$B:$B=A9)*(Luck!$C:$C=MAX(Luck!$C:$C)),),0))</f>
        <v>64</v>
      </c>
      <c r="E9" s="31">
        <f>INDEX(Luck!$E:$E,MATCH(1,INDEX((Luck!$B:$B=A9)*(Luck!$C:$C=MAX(Luck!$C:$C)),),0))</f>
        <v>4</v>
      </c>
      <c r="F9" s="32">
        <f>INDEX(Luck!$F:$F,MATCH(1,INDEX((Luck!$B:$B=A9)*(Luck!$C:$C=MAX(Luck!$C:$C)),),0))</f>
        <v>2.9523340876001374</v>
      </c>
      <c r="G9" s="32">
        <f>INDEX(Luck!$G:$G,MATCH(1,INDEX((Luck!$B:$B=A9)*(Luck!$C:$C=MAX(Luck!$C:$C)),),0))</f>
        <v>2.6394415678343002</v>
      </c>
      <c r="H9" s="32">
        <f>INDEX(Luck!$H:$H,MATCH(1,INDEX((Luck!$B:$B=A9)*(Luck!$C:$C=MAX(Luck!$C:$C)),),0))</f>
        <v>0.64486200260527571</v>
      </c>
      <c r="I9" s="31">
        <f t="shared" si="0"/>
        <v>8</v>
      </c>
      <c r="J9" s="31">
        <f>SUMIF(Sales!B:B,A9,Sales!E:E)</f>
        <v>740</v>
      </c>
      <c r="K9" s="33">
        <f t="shared" si="1"/>
        <v>250.64913998317971</v>
      </c>
      <c r="L9" s="31"/>
    </row>
    <row r="10" spans="1:12" x14ac:dyDescent="0.35">
      <c r="A10" s="31">
        <v>23</v>
      </c>
      <c r="B10" s="31" t="s">
        <v>32</v>
      </c>
      <c r="C10" s="31">
        <v>0</v>
      </c>
      <c r="D10" s="31">
        <f>INDEX(Luck!$D:$D,MATCH(1,INDEX((Luck!$B:$B=A10)*(Luck!$C:$C=MAX(Luck!$C:$C)),),0))</f>
        <v>75</v>
      </c>
      <c r="E10" s="31">
        <f>INDEX(Luck!$E:$E,MATCH(1,INDEX((Luck!$B:$B=A10)*(Luck!$C:$C=MAX(Luck!$C:$C)),),0))</f>
        <v>4</v>
      </c>
      <c r="F10" s="32">
        <f>INDEX(Luck!$F:$F,MATCH(1,INDEX((Luck!$B:$B=A10)*(Luck!$C:$C=MAX(Luck!$C:$C)),),0))</f>
        <v>2.9991021425331783</v>
      </c>
      <c r="G10" s="32">
        <f>INDEX(Luck!$G:$G,MATCH(1,INDEX((Luck!$B:$B=A10)*(Luck!$C:$C=MAX(Luck!$C:$C)),),0))</f>
        <v>2.6922037778817822</v>
      </c>
      <c r="H10" s="32">
        <f>INDEX(Luck!$H:$H,MATCH(1,INDEX((Luck!$B:$B=A10)*(Luck!$C:$C=MAX(Luck!$C:$C)),),0))</f>
        <v>0.61000837120979057</v>
      </c>
      <c r="I10" s="31">
        <f t="shared" si="0"/>
        <v>9</v>
      </c>
      <c r="J10" s="31">
        <f>SUMIF(Sales!B:B,A10,Sales!E:E)</f>
        <v>800</v>
      </c>
      <c r="K10" s="33">
        <f t="shared" si="1"/>
        <v>266.74650011229147</v>
      </c>
      <c r="L10" s="31"/>
    </row>
    <row r="11" spans="1:12" x14ac:dyDescent="0.35">
      <c r="A11" s="31">
        <v>12</v>
      </c>
      <c r="B11" s="31" t="s">
        <v>13</v>
      </c>
      <c r="C11" s="31">
        <v>0</v>
      </c>
      <c r="D11" s="31">
        <f>INDEX(Luck!$D:$D,MATCH(1,INDEX((Luck!$B:$B=A11)*(Luck!$C:$C=MAX(Luck!$C:$C)),),0))</f>
        <v>48</v>
      </c>
      <c r="E11" s="31">
        <f>INDEX(Luck!$E:$E,MATCH(1,INDEX((Luck!$B:$B=A11)*(Luck!$C:$C=MAX(Luck!$C:$C)),),0))</f>
        <v>3</v>
      </c>
      <c r="F11" s="32">
        <f>INDEX(Luck!$F:$F,MATCH(1,INDEX((Luck!$B:$B=A11)*(Luck!$C:$C=MAX(Luck!$C:$C)),),0))</f>
        <v>2.1645166106756251</v>
      </c>
      <c r="G11" s="32">
        <f>INDEX(Luck!$G:$G,MATCH(1,INDEX((Luck!$B:$B=A11)*(Luck!$C:$C=MAX(Luck!$C:$C)),),0))</f>
        <v>1.9505675531744411</v>
      </c>
      <c r="H11" s="32">
        <f>INDEX(Luck!$H:$H,MATCH(1,INDEX((Luck!$B:$B=A11)*(Luck!$C:$C=MAX(Luck!$C:$C)),),0))</f>
        <v>0.59821503232865181</v>
      </c>
      <c r="I11" s="31">
        <f t="shared" si="0"/>
        <v>10</v>
      </c>
      <c r="J11" s="31">
        <f>SUMIF(Sales!B:B,A11,Sales!E:E)</f>
        <v>530</v>
      </c>
      <c r="K11" s="33">
        <f t="shared" si="1"/>
        <v>244.85836578291148</v>
      </c>
      <c r="L11" s="31"/>
    </row>
    <row r="12" spans="1:12" x14ac:dyDescent="0.35">
      <c r="A12" s="31">
        <v>7</v>
      </c>
      <c r="B12" s="31" t="s">
        <v>8</v>
      </c>
      <c r="C12" s="31">
        <v>1</v>
      </c>
      <c r="D12" s="31">
        <f>INDEX(Luck!$D:$D,MATCH(1,INDEX((Luck!$B:$B=A12)*(Luck!$C:$C=MAX(Luck!$C:$C)),),0))</f>
        <v>75</v>
      </c>
      <c r="E12" s="31">
        <f>INDEX(Luck!$E:$E,MATCH(1,INDEX((Luck!$B:$B=A12)*(Luck!$C:$C=MAX(Luck!$C:$C)),),0))</f>
        <v>4</v>
      </c>
      <c r="F12" s="32">
        <f>INDEX(Luck!$F:$F,MATCH(1,INDEX((Luck!$B:$B=A12)*(Luck!$C:$C=MAX(Luck!$C:$C)),),0))</f>
        <v>3.0883035773743108</v>
      </c>
      <c r="G12" s="32">
        <f>INDEX(Luck!$G:$G,MATCH(1,INDEX((Luck!$B:$B=A12)*(Luck!$C:$C=MAX(Luck!$C:$C)),),0))</f>
        <v>2.7069782274709726</v>
      </c>
      <c r="H12" s="32">
        <f>INDEX(Luck!$H:$H,MATCH(1,INDEX((Luck!$B:$B=A12)*(Luck!$C:$C=MAX(Luck!$C:$C)),),0))</f>
        <v>0.55412515952783825</v>
      </c>
      <c r="I12" s="31">
        <f t="shared" si="0"/>
        <v>11</v>
      </c>
      <c r="J12" s="31">
        <f>SUMIF(Sales!B:B,A12,Sales!E:E)</f>
        <v>800</v>
      </c>
      <c r="K12" s="33">
        <f t="shared" si="1"/>
        <v>259.04189143224175</v>
      </c>
      <c r="L12" s="31"/>
    </row>
    <row r="13" spans="1:12" x14ac:dyDescent="0.35">
      <c r="A13" s="31">
        <v>21</v>
      </c>
      <c r="B13" s="31" t="s">
        <v>30</v>
      </c>
      <c r="C13" s="31">
        <v>0</v>
      </c>
      <c r="D13" s="31">
        <f>INDEX(Luck!$D:$D,MATCH(1,INDEX((Luck!$B:$B=A13)*(Luck!$C:$C=MAX(Luck!$C:$C)),),0))</f>
        <v>15</v>
      </c>
      <c r="E13" s="31">
        <f>INDEX(Luck!$E:$E,MATCH(1,INDEX((Luck!$B:$B=A13)*(Luck!$C:$C=MAX(Luck!$C:$C)),),0))</f>
        <v>1</v>
      </c>
      <c r="F13" s="32">
        <f>INDEX(Luck!$F:$F,MATCH(1,INDEX((Luck!$B:$B=A13)*(Luck!$C:$C=MAX(Luck!$C:$C)),),0))</f>
        <v>0.63164893617021278</v>
      </c>
      <c r="G13" s="32">
        <f>INDEX(Luck!$G:$G,MATCH(1,INDEX((Luck!$B:$B=A13)*(Luck!$C:$C=MAX(Luck!$C:$C)),),0))</f>
        <v>0.57472666253306171</v>
      </c>
      <c r="H13" s="32">
        <f>INDEX(Luck!$H:$H,MATCH(1,INDEX((Luck!$B:$B=A13)*(Luck!$C:$C=MAX(Luck!$C:$C)),),0))</f>
        <v>0.48588249827785779</v>
      </c>
      <c r="I13" s="31">
        <f t="shared" si="0"/>
        <v>12</v>
      </c>
      <c r="J13" s="31">
        <f>SUMIF(Sales!B:B,A13,Sales!E:E)</f>
        <v>200</v>
      </c>
      <c r="K13" s="33">
        <f t="shared" si="1"/>
        <v>316.63157894736844</v>
      </c>
      <c r="L13" s="31"/>
    </row>
    <row r="14" spans="1:12" x14ac:dyDescent="0.35">
      <c r="A14" s="31">
        <v>4</v>
      </c>
      <c r="B14" s="31" t="s">
        <v>5</v>
      </c>
      <c r="C14" s="31">
        <v>0</v>
      </c>
      <c r="D14" s="31">
        <f>INDEX(Luck!$D:$D,MATCH(1,INDEX((Luck!$B:$B=A14)*(Luck!$C:$C=MAX(Luck!$C:$C)),),0))</f>
        <v>55</v>
      </c>
      <c r="E14" s="31">
        <f>INDEX(Luck!$E:$E,MATCH(1,INDEX((Luck!$B:$B=A14)*(Luck!$C:$C=MAX(Luck!$C:$C)),),0))</f>
        <v>3</v>
      </c>
      <c r="F14" s="32">
        <f>INDEX(Luck!$F:$F,MATCH(1,INDEX((Luck!$B:$B=A14)*(Luck!$C:$C=MAX(Luck!$C:$C)),),0))</f>
        <v>2.3740803347134869</v>
      </c>
      <c r="G14" s="32">
        <f>INDEX(Luck!$G:$G,MATCH(1,INDEX((Luck!$B:$B=A14)*(Luck!$C:$C=MAX(Luck!$C:$C)),),0))</f>
        <v>2.1339918940026701</v>
      </c>
      <c r="H14" s="32">
        <f>INDEX(Luck!$H:$H,MATCH(1,INDEX((Luck!$B:$B=A14)*(Luck!$C:$C=MAX(Luck!$C:$C)),),0))</f>
        <v>0.42847177024759042</v>
      </c>
      <c r="I14" s="31">
        <f t="shared" si="0"/>
        <v>13</v>
      </c>
      <c r="J14" s="31">
        <f>SUMIF(Sales!B:B,A14,Sales!E:E)</f>
        <v>580</v>
      </c>
      <c r="K14" s="33">
        <f t="shared" si="1"/>
        <v>244.30512797706007</v>
      </c>
      <c r="L14" s="31"/>
    </row>
    <row r="15" spans="1:12" x14ac:dyDescent="0.35">
      <c r="A15" s="31">
        <v>31</v>
      </c>
      <c r="B15" s="31" t="s">
        <v>46</v>
      </c>
      <c r="C15" s="31">
        <v>0</v>
      </c>
      <c r="D15" s="31">
        <f>INDEX(Luck!$D:$D,MATCH(1,INDEX((Luck!$B:$B=A15)*(Luck!$C:$C=MAX(Luck!$C:$C)),),0))</f>
        <v>16</v>
      </c>
      <c r="E15" s="31">
        <f>INDEX(Luck!$E:$E,MATCH(1,INDEX((Luck!$B:$B=A15)*(Luck!$C:$C=MAX(Luck!$C:$C)),),0))</f>
        <v>1</v>
      </c>
      <c r="F15" s="32">
        <f>INDEX(Luck!$F:$F,MATCH(1,INDEX((Luck!$B:$B=A15)*(Luck!$C:$C=MAX(Luck!$C:$C)),),0))</f>
        <v>0.68315789473684219</v>
      </c>
      <c r="G15" s="32">
        <f>INDEX(Luck!$G:$G,MATCH(1,INDEX((Luck!$B:$B=A15)*(Luck!$C:$C=MAX(Luck!$C:$C)),),0))</f>
        <v>0.63196321395379162</v>
      </c>
      <c r="H15" s="32">
        <f>INDEX(Luck!$H:$H,MATCH(1,INDEX((Luck!$B:$B=A15)*(Luck!$C:$C=MAX(Luck!$C:$C)),),0))</f>
        <v>0.39856301064268529</v>
      </c>
      <c r="I15" s="31">
        <f t="shared" si="0"/>
        <v>14</v>
      </c>
      <c r="J15" s="31">
        <f>SUMIF(Sales!B:B,A15,Sales!E:E)</f>
        <v>160</v>
      </c>
      <c r="K15" s="33">
        <f t="shared" si="1"/>
        <v>234.20647149460706</v>
      </c>
      <c r="L15" s="31"/>
    </row>
    <row r="16" spans="1:12" x14ac:dyDescent="0.35">
      <c r="A16" s="31">
        <v>18</v>
      </c>
      <c r="B16" s="31" t="s">
        <v>27</v>
      </c>
      <c r="C16" s="31">
        <v>1</v>
      </c>
      <c r="D16" s="31">
        <f>INDEX(Luck!$D:$D,MATCH(1,INDEX((Luck!$B:$B=A16)*(Luck!$C:$C=MAX(Luck!$C:$C)),),0))</f>
        <v>11</v>
      </c>
      <c r="E16" s="31">
        <f>INDEX(Luck!$E:$E,MATCH(1,INDEX((Luck!$B:$B=A16)*(Luck!$C:$C=MAX(Luck!$C:$C)),),0))</f>
        <v>1</v>
      </c>
      <c r="F16" s="32">
        <f>INDEX(Luck!$F:$F,MATCH(1,INDEX((Luck!$B:$B=A16)*(Luck!$C:$C=MAX(Luck!$C:$C)),),0))</f>
        <v>0.70284369885433717</v>
      </c>
      <c r="G16" s="32">
        <f>INDEX(Luck!$G:$G,MATCH(1,INDEX((Luck!$B:$B=A16)*(Luck!$C:$C=MAX(Luck!$C:$C)),),0))</f>
        <v>0.60932526183457325</v>
      </c>
      <c r="H16" s="32">
        <f>INDEX(Luck!$H:$H,MATCH(1,INDEX((Luck!$B:$B=A16)*(Luck!$C:$C=MAX(Luck!$C:$C)),),0))</f>
        <v>0.38068025533573507</v>
      </c>
      <c r="I16" s="31">
        <f t="shared" si="0"/>
        <v>15</v>
      </c>
      <c r="J16" s="31">
        <f>SUMIF(Sales!B:B,A16,Sales!E:E)</f>
        <v>150</v>
      </c>
      <c r="K16" s="33">
        <f t="shared" si="1"/>
        <v>213.41871634405473</v>
      </c>
      <c r="L16" s="31"/>
    </row>
    <row r="17" spans="1:12" x14ac:dyDescent="0.35">
      <c r="A17" s="31">
        <v>20</v>
      </c>
      <c r="B17" s="31" t="s">
        <v>29</v>
      </c>
      <c r="C17" s="31">
        <v>1</v>
      </c>
      <c r="D17" s="31">
        <f>INDEX(Luck!$D:$D,MATCH(1,INDEX((Luck!$B:$B=A17)*(Luck!$C:$C=MAX(Luck!$C:$C)),),0))</f>
        <v>55</v>
      </c>
      <c r="E17" s="31">
        <f>INDEX(Luck!$E:$E,MATCH(1,INDEX((Luck!$B:$B=A17)*(Luck!$C:$C=MAX(Luck!$C:$C)),),0))</f>
        <v>3</v>
      </c>
      <c r="F17" s="32">
        <f>INDEX(Luck!$F:$F,MATCH(1,INDEX((Luck!$B:$B=A17)*(Luck!$C:$C=MAX(Luck!$C:$C)),),0))</f>
        <v>2.5135103448196174</v>
      </c>
      <c r="G17" s="32">
        <f>INDEX(Luck!$G:$G,MATCH(1,INDEX((Luck!$B:$B=A17)*(Luck!$C:$C=MAX(Luck!$C:$C)),),0))</f>
        <v>2.2965397356122015</v>
      </c>
      <c r="H17" s="32">
        <f>INDEX(Luck!$H:$H,MATCH(1,INDEX((Luck!$B:$B=A17)*(Luck!$C:$C=MAX(Luck!$C:$C)),),0))</f>
        <v>0.32102335387251679</v>
      </c>
      <c r="I17" s="31">
        <f t="shared" si="0"/>
        <v>16</v>
      </c>
      <c r="J17" s="31">
        <f>SUMIF(Sales!B:B,A17,Sales!E:E)</f>
        <v>560</v>
      </c>
      <c r="K17" s="33">
        <f t="shared" si="1"/>
        <v>222.79597979541578</v>
      </c>
      <c r="L17" s="31"/>
    </row>
    <row r="18" spans="1:12" x14ac:dyDescent="0.35">
      <c r="A18" s="31">
        <v>8</v>
      </c>
      <c r="B18" s="31" t="s">
        <v>9</v>
      </c>
      <c r="C18" s="31">
        <v>1</v>
      </c>
      <c r="D18" s="31">
        <f>INDEX(Luck!$D:$D,MATCH(1,INDEX((Luck!$B:$B=A18)*(Luck!$C:$C=MAX(Luck!$C:$C)),),0))</f>
        <v>157</v>
      </c>
      <c r="E18" s="31">
        <f>INDEX(Luck!$E:$E,MATCH(1,INDEX((Luck!$B:$B=A18)*(Luck!$C:$C=MAX(Luck!$C:$C)),),0))</f>
        <v>8</v>
      </c>
      <c r="F18" s="32">
        <f>INDEX(Luck!$F:$F,MATCH(1,INDEX((Luck!$B:$B=A18)*(Luck!$C:$C=MAX(Luck!$C:$C)),),0))</f>
        <v>7.2530579034546694</v>
      </c>
      <c r="G18" s="32">
        <f>INDEX(Luck!$G:$G,MATCH(1,INDEX((Luck!$B:$B=A18)*(Luck!$C:$C=MAX(Luck!$C:$C)),),0))</f>
        <v>6.1067733955421923</v>
      </c>
      <c r="H18" s="32">
        <f>INDEX(Luck!$H:$H,MATCH(1,INDEX((Luck!$B:$B=A18)*(Luck!$C:$C=MAX(Luck!$C:$C)),),0))</f>
        <v>0.30226024766922305</v>
      </c>
      <c r="I18" s="31">
        <f t="shared" si="0"/>
        <v>17</v>
      </c>
      <c r="J18" s="31">
        <f>SUMIF(Sales!B:B,A18,Sales!E:E)</f>
        <v>1740</v>
      </c>
      <c r="K18" s="33">
        <f t="shared" si="1"/>
        <v>239.89881552872049</v>
      </c>
      <c r="L18" s="31"/>
    </row>
    <row r="19" spans="1:12" x14ac:dyDescent="0.35">
      <c r="A19" s="31">
        <v>6</v>
      </c>
      <c r="B19" s="31" t="s">
        <v>7</v>
      </c>
      <c r="C19" s="31">
        <v>0</v>
      </c>
      <c r="D19" s="31">
        <f>INDEX(Luck!$D:$D,MATCH(1,INDEX((Luck!$B:$B=A19)*(Luck!$C:$C=MAX(Luck!$C:$C)),),0))</f>
        <v>25</v>
      </c>
      <c r="E19" s="31">
        <f>INDEX(Luck!$E:$E,MATCH(1,INDEX((Luck!$B:$B=A19)*(Luck!$C:$C=MAX(Luck!$C:$C)),),0))</f>
        <v>2</v>
      </c>
      <c r="F19" s="32">
        <f>INDEX(Luck!$F:$F,MATCH(1,INDEX((Luck!$B:$B=A19)*(Luck!$C:$C=MAX(Luck!$C:$C)),),0))</f>
        <v>1.6521803371363966</v>
      </c>
      <c r="G19" s="32">
        <f>INDEX(Luck!$G:$G,MATCH(1,INDEX((Luck!$B:$B=A19)*(Luck!$C:$C=MAX(Luck!$C:$C)),),0))</f>
        <v>1.4304524128940306</v>
      </c>
      <c r="H19" s="32">
        <f>INDEX(Luck!$H:$H,MATCH(1,INDEX((Luck!$B:$B=A19)*(Luck!$C:$C=MAX(Luck!$C:$C)),),0))</f>
        <v>0.29081541460884652</v>
      </c>
      <c r="I19" s="31">
        <f t="shared" si="0"/>
        <v>18</v>
      </c>
      <c r="J19" s="31">
        <f>SUMIF(Sales!B:B,A19,Sales!E:E)</f>
        <v>350</v>
      </c>
      <c r="K19" s="33">
        <f t="shared" si="1"/>
        <v>211.84128156774304</v>
      </c>
      <c r="L19" s="31"/>
    </row>
    <row r="20" spans="1:12" x14ac:dyDescent="0.35">
      <c r="A20" s="31">
        <v>15</v>
      </c>
      <c r="B20" s="31" t="s">
        <v>16</v>
      </c>
      <c r="C20" s="31">
        <v>1</v>
      </c>
      <c r="D20" s="31">
        <f>INDEX(Luck!$D:$D,MATCH(1,INDEX((Luck!$B:$B=A20)*(Luck!$C:$C=MAX(Luck!$C:$C)),),0))</f>
        <v>64</v>
      </c>
      <c r="E20" s="31">
        <f>INDEX(Luck!$E:$E,MATCH(1,INDEX((Luck!$B:$B=A20)*(Luck!$C:$C=MAX(Luck!$C:$C)),),0))</f>
        <v>4</v>
      </c>
      <c r="F20" s="32">
        <f>INDEX(Luck!$F:$F,MATCH(1,INDEX((Luck!$B:$B=A20)*(Luck!$C:$C=MAX(Luck!$C:$C)),),0))</f>
        <v>3.5729121587717425</v>
      </c>
      <c r="G20" s="32">
        <f>INDEX(Luck!$G:$G,MATCH(1,INDEX((Luck!$B:$B=A20)*(Luck!$C:$C=MAX(Luck!$C:$C)),),0))</f>
        <v>3.1295826295726257</v>
      </c>
      <c r="H20" s="32">
        <f>INDEX(Luck!$H:$H,MATCH(1,INDEX((Luck!$B:$B=A20)*(Luck!$C:$C=MAX(Luck!$C:$C)),),0))</f>
        <v>0.24142041734861824</v>
      </c>
      <c r="I20" s="31">
        <f t="shared" si="0"/>
        <v>19</v>
      </c>
      <c r="J20" s="31">
        <f>SUMIF(Sales!B:B,A20,Sales!E:E)</f>
        <v>740</v>
      </c>
      <c r="K20" s="33">
        <f t="shared" si="1"/>
        <v>207.11396393646277</v>
      </c>
      <c r="L20" s="31"/>
    </row>
    <row r="21" spans="1:12" x14ac:dyDescent="0.35">
      <c r="A21" s="31">
        <v>3</v>
      </c>
      <c r="B21" s="31" t="s">
        <v>4</v>
      </c>
      <c r="C21" s="31">
        <v>1</v>
      </c>
      <c r="D21" s="31">
        <f>INDEX(Luck!$D:$D,MATCH(1,INDEX((Luck!$B:$B=A21)*(Luck!$C:$C=MAX(Luck!$C:$C)),),0))</f>
        <v>26</v>
      </c>
      <c r="E21" s="31">
        <f>INDEX(Luck!$E:$E,MATCH(1,INDEX((Luck!$B:$B=A21)*(Luck!$C:$C=MAX(Luck!$C:$C)),),0))</f>
        <v>2</v>
      </c>
      <c r="F21" s="32">
        <f>INDEX(Luck!$F:$F,MATCH(1,INDEX((Luck!$B:$B=A21)*(Luck!$C:$C=MAX(Luck!$C:$C)),),0))</f>
        <v>1.73868079320207</v>
      </c>
      <c r="G21" s="32">
        <f>INDEX(Luck!$G:$G,MATCH(1,INDEX((Luck!$B:$B=A21)*(Luck!$C:$C=MAX(Luck!$C:$C)),),0))</f>
        <v>1.4874787690942293</v>
      </c>
      <c r="H21" s="32">
        <f>INDEX(Luck!$H:$H,MATCH(1,INDEX((Luck!$B:$B=A21)*(Luck!$C:$C=MAX(Luck!$C:$C)),),0))</f>
        <v>0.21426238923465504</v>
      </c>
      <c r="I21" s="31">
        <f t="shared" si="0"/>
        <v>20</v>
      </c>
      <c r="J21" s="31">
        <f>SUMIF(Sales!B:B,A21,Sales!E:E)</f>
        <v>350</v>
      </c>
      <c r="K21" s="33">
        <f t="shared" si="1"/>
        <v>201.30204541767367</v>
      </c>
      <c r="L21" s="31"/>
    </row>
    <row r="22" spans="1:12" x14ac:dyDescent="0.35">
      <c r="A22" s="31">
        <v>32</v>
      </c>
      <c r="B22" s="31" t="s">
        <v>47</v>
      </c>
      <c r="C22" s="31">
        <v>1</v>
      </c>
      <c r="D22" s="31">
        <f>INDEX(Luck!$D:$D,MATCH(1,INDEX((Luck!$B:$B=A22)*(Luck!$C:$C=MAX(Luck!$C:$C)),),0))</f>
        <v>41</v>
      </c>
      <c r="E22" s="31">
        <f>INDEX(Luck!$E:$E,MATCH(1,INDEX((Luck!$B:$B=A22)*(Luck!$C:$C=MAX(Luck!$C:$C)),),0))</f>
        <v>2</v>
      </c>
      <c r="F22" s="32">
        <f>INDEX(Luck!$F:$F,MATCH(1,INDEX((Luck!$B:$B=A22)*(Luck!$C:$C=MAX(Luck!$C:$C)),),0))</f>
        <v>1.751323901682182</v>
      </c>
      <c r="G22" s="32">
        <f>INDEX(Luck!$G:$G,MATCH(1,INDEX((Luck!$B:$B=A22)*(Luck!$C:$C=MAX(Luck!$C:$C)),),0))</f>
        <v>1.5500685464079937</v>
      </c>
      <c r="H22" s="32">
        <f>INDEX(Luck!$H:$H,MATCH(1,INDEX((Luck!$B:$B=A22)*(Luck!$C:$C=MAX(Luck!$C:$C)),),0))</f>
        <v>0.19973703231952852</v>
      </c>
      <c r="I22" s="31">
        <f t="shared" si="0"/>
        <v>21</v>
      </c>
      <c r="J22" s="31">
        <f>SUMIF(Sales!B:B,A22,Sales!E:E)</f>
        <v>400</v>
      </c>
      <c r="K22" s="33">
        <f t="shared" si="1"/>
        <v>228.39864151673595</v>
      </c>
      <c r="L22" s="31"/>
    </row>
    <row r="23" spans="1:12" x14ac:dyDescent="0.35">
      <c r="A23" s="31">
        <v>35</v>
      </c>
      <c r="B23" s="31" t="s">
        <v>63</v>
      </c>
      <c r="C23" s="31">
        <v>1</v>
      </c>
      <c r="D23" s="31">
        <f>INDEX(Luck!$D:$D,MATCH(1,INDEX((Luck!$B:$B=A23)*(Luck!$C:$C=MAX(Luck!$C:$C)),),0))</f>
        <v>36</v>
      </c>
      <c r="E23" s="31">
        <f>INDEX(Luck!$E:$E,MATCH(1,INDEX((Luck!$B:$B=A23)*(Luck!$C:$C=MAX(Luck!$C:$C)),),0))</f>
        <v>2</v>
      </c>
      <c r="F23" s="32">
        <f>INDEX(Luck!$F:$F,MATCH(1,INDEX((Luck!$B:$B=A23)*(Luck!$C:$C=MAX(Luck!$C:$C)),),0))</f>
        <v>1.8312919892395763</v>
      </c>
      <c r="G23" s="32">
        <f>INDEX(Luck!$G:$G,MATCH(1,INDEX((Luck!$B:$B=A23)*(Luck!$C:$C=MAX(Luck!$C:$C)),),0))</f>
        <v>1.6519362279840033</v>
      </c>
      <c r="H23" s="32">
        <f>INDEX(Luck!$H:$H,MATCH(1,INDEX((Luck!$B:$B=A23)*(Luck!$C:$C=MAX(Luck!$C:$C)),),0))</f>
        <v>0.1312620147123815</v>
      </c>
      <c r="I23" s="31">
        <f t="shared" si="0"/>
        <v>22</v>
      </c>
      <c r="J23" s="31">
        <f>SUMIF(Sales!B:B,A23,Sales!E:E)</f>
        <v>350</v>
      </c>
      <c r="K23" s="33">
        <f t="shared" si="1"/>
        <v>191.12189757643927</v>
      </c>
      <c r="L23" s="31"/>
    </row>
    <row r="24" spans="1:12" x14ac:dyDescent="0.35">
      <c r="A24" s="31">
        <v>36</v>
      </c>
      <c r="B24" s="31" t="s">
        <v>64</v>
      </c>
      <c r="C24" s="31">
        <v>1</v>
      </c>
      <c r="D24" s="31">
        <f>INDEX(Luck!$D:$D,MATCH(1,INDEX((Luck!$B:$B=A24)*(Luck!$C:$C=MAX(Luck!$C:$C)),),0))</f>
        <v>41</v>
      </c>
      <c r="E24" s="31">
        <f>INDEX(Luck!$E:$E,MATCH(1,INDEX((Luck!$B:$B=A24)*(Luck!$C:$C=MAX(Luck!$C:$C)),),0))</f>
        <v>2</v>
      </c>
      <c r="F24" s="32">
        <f>INDEX(Luck!$F:$F,MATCH(1,INDEX((Luck!$B:$B=A24)*(Luck!$C:$C=MAX(Luck!$C:$C)),),0))</f>
        <v>1.9957656734501028</v>
      </c>
      <c r="G24" s="32">
        <f>INDEX(Luck!$G:$G,MATCH(1,INDEX((Luck!$B:$B=A24)*(Luck!$C:$C=MAX(Luck!$C:$C)),),0))</f>
        <v>1.806785994544881</v>
      </c>
      <c r="H24" s="32">
        <f>INDEX(Luck!$H:$H,MATCH(1,INDEX((Luck!$B:$B=A24)*(Luck!$C:$C=MAX(Luck!$C:$C)),),0))</f>
        <v>3.1501482295870731E-3</v>
      </c>
      <c r="I24" s="31">
        <f t="shared" si="0"/>
        <v>23</v>
      </c>
      <c r="J24" s="31">
        <f>SUMIF(Sales!B:B,A24,Sales!E:E)</f>
        <v>400</v>
      </c>
      <c r="K24" s="33">
        <f t="shared" si="1"/>
        <v>200.42433103306936</v>
      </c>
      <c r="L24" s="31"/>
    </row>
    <row r="25" spans="1:12" x14ac:dyDescent="0.35">
      <c r="A25" s="31">
        <v>29</v>
      </c>
      <c r="B25" s="31" t="s">
        <v>44</v>
      </c>
      <c r="C25" s="31">
        <v>1</v>
      </c>
      <c r="D25" s="31">
        <f>INDEX(Luck!$D:$D,MATCH(1,INDEX((Luck!$B:$B=A25)*(Luck!$C:$C=MAX(Luck!$C:$C)),),0))</f>
        <v>51</v>
      </c>
      <c r="E25" s="31">
        <f>INDEX(Luck!$E:$E,MATCH(1,INDEX((Luck!$B:$B=A25)*(Luck!$C:$C=MAX(Luck!$C:$C)),),0))</f>
        <v>2</v>
      </c>
      <c r="F25" s="32">
        <f>INDEX(Luck!$F:$F,MATCH(1,INDEX((Luck!$B:$B=A25)*(Luck!$C:$C=MAX(Luck!$C:$C)),),0))</f>
        <v>2.1392509129157737</v>
      </c>
      <c r="G25" s="32">
        <f>INDEX(Luck!$G:$G,MATCH(1,INDEX((Luck!$B:$B=A25)*(Luck!$C:$C=MAX(Luck!$C:$C)),),0))</f>
        <v>1.8953049288333335</v>
      </c>
      <c r="H25" s="32">
        <f>INDEX(Luck!$H:$H,MATCH(1,INDEX((Luck!$B:$B=A25)*(Luck!$C:$C=MAX(Luck!$C:$C)),),0))</f>
        <v>-0.10114828068400734</v>
      </c>
      <c r="I25" s="31">
        <f t="shared" si="0"/>
        <v>24</v>
      </c>
      <c r="J25" s="31">
        <f>SUMIF(Sales!B:B,A25,Sales!E:E)</f>
        <v>500</v>
      </c>
      <c r="K25" s="33">
        <f t="shared" si="1"/>
        <v>233.7266736600364</v>
      </c>
      <c r="L25" s="31"/>
    </row>
    <row r="26" spans="1:12" x14ac:dyDescent="0.35">
      <c r="A26" s="31">
        <v>2</v>
      </c>
      <c r="B26" s="31" t="s">
        <v>3</v>
      </c>
      <c r="C26" s="31">
        <v>1</v>
      </c>
      <c r="D26" s="31">
        <f>INDEX(Luck!$D:$D,MATCH(1,INDEX((Luck!$B:$B=A26)*(Luck!$C:$C=MAX(Luck!$C:$C)),),0))</f>
        <v>45</v>
      </c>
      <c r="E26" s="31">
        <f>INDEX(Luck!$E:$E,MATCH(1,INDEX((Luck!$B:$B=A26)*(Luck!$C:$C=MAX(Luck!$C:$C)),),0))</f>
        <v>2</v>
      </c>
      <c r="F26" s="32">
        <f>INDEX(Luck!$F:$F,MATCH(1,INDEX((Luck!$B:$B=A26)*(Luck!$C:$C=MAX(Luck!$C:$C)),),0))</f>
        <v>2.3237303641958817</v>
      </c>
      <c r="G26" s="32">
        <f>INDEX(Luck!$G:$G,MATCH(1,INDEX((Luck!$B:$B=A26)*(Luck!$C:$C=MAX(Luck!$C:$C)),),0))</f>
        <v>2.0751785886858025</v>
      </c>
      <c r="H26" s="32">
        <f>INDEX(Luck!$H:$H,MATCH(1,INDEX((Luck!$B:$B=A26)*(Luck!$C:$C=MAX(Luck!$C:$C)),),0))</f>
        <v>-0.2247272290975878</v>
      </c>
      <c r="I26" s="31">
        <f t="shared" si="0"/>
        <v>25</v>
      </c>
      <c r="J26" s="31">
        <f>SUMIF(Sales!B:B,A26,Sales!E:E)</f>
        <v>550</v>
      </c>
      <c r="K26" s="33">
        <f t="shared" si="1"/>
        <v>236.6883905613229</v>
      </c>
      <c r="L26" s="31"/>
    </row>
    <row r="27" spans="1:12" x14ac:dyDescent="0.35">
      <c r="A27" s="31">
        <v>25</v>
      </c>
      <c r="B27" s="31" t="s">
        <v>40</v>
      </c>
      <c r="C27" s="31">
        <v>1</v>
      </c>
      <c r="D27" s="31">
        <f>INDEX(Luck!$D:$D,MATCH(1,INDEX((Luck!$B:$B=A27)*(Luck!$C:$C=MAX(Luck!$C:$C)),),0))</f>
        <v>2</v>
      </c>
      <c r="E27" s="31">
        <f>INDEX(Luck!$E:$E,MATCH(1,INDEX((Luck!$B:$B=A27)*(Luck!$C:$C=MAX(Luck!$C:$C)),),0))</f>
        <v>0</v>
      </c>
      <c r="F27" s="32">
        <f>INDEX(Luck!$F:$F,MATCH(1,INDEX((Luck!$B:$B=A27)*(Luck!$C:$C=MAX(Luck!$C:$C)),),0))</f>
        <v>6.3829787234042548E-2</v>
      </c>
      <c r="G27" s="32">
        <f>INDEX(Luck!$G:$G,MATCH(1,INDEX((Luck!$B:$B=A27)*(Luck!$C:$C=MAX(Luck!$C:$C)),),0))</f>
        <v>6.1462224298748667E-2</v>
      </c>
      <c r="H27" s="32">
        <f>INDEX(Luck!$H:$H,MATCH(1,INDEX((Luck!$B:$B=A27)*(Luck!$C:$C=MAX(Luck!$C:$C)),),0))</f>
        <v>-0.25746562908380199</v>
      </c>
      <c r="I27" s="31">
        <f t="shared" si="0"/>
        <v>26</v>
      </c>
      <c r="J27" s="31">
        <f>SUMIF(Sales!B:B,A27,Sales!E:E)</f>
        <v>20</v>
      </c>
      <c r="K27" s="33">
        <f t="shared" si="1"/>
        <v>313.33333333333337</v>
      </c>
      <c r="L27" s="31"/>
    </row>
    <row r="28" spans="1:12" x14ac:dyDescent="0.35">
      <c r="A28" s="31">
        <v>42</v>
      </c>
      <c r="B28" s="31" t="s">
        <v>106</v>
      </c>
      <c r="C28" s="31">
        <v>1</v>
      </c>
      <c r="D28" s="37">
        <f>INDEX(Luck!$D:$D,MATCH(1,INDEX((Luck!$B:$B=A28)*(Luck!$C:$C=MAX(Luck!$C:$C)),),0))</f>
        <v>4</v>
      </c>
      <c r="E28" s="37">
        <f>INDEX(Luck!$E:$E,MATCH(1,INDEX((Luck!$B:$B=A28)*(Luck!$C:$C=MAX(Luck!$C:$C)),),0))</f>
        <v>0</v>
      </c>
      <c r="F28" s="38">
        <f>INDEX(Luck!$F:$F,MATCH(1,INDEX((Luck!$B:$B=A28)*(Luck!$C:$C=MAX(Luck!$C:$C)),),0))</f>
        <v>0.14545454545454545</v>
      </c>
      <c r="G28" s="38">
        <f>INDEX(Luck!$G:$G,MATCH(1,INDEX((Luck!$B:$B=A28)*(Luck!$C:$C=MAX(Luck!$C:$C)),),0))</f>
        <v>0.13760129006248742</v>
      </c>
      <c r="H28" s="38">
        <f>INDEX(Luck!$H:$H,MATCH(1,INDEX((Luck!$B:$B=A28)*(Luck!$C:$C=MAX(Luck!$C:$C)),),0))</f>
        <v>-0.39211733715048613</v>
      </c>
      <c r="I28" s="39">
        <f t="shared" si="0"/>
        <v>27</v>
      </c>
      <c r="J28" s="37">
        <f>SUMIF(Sales!B:B,A28,Sales!E:E)</f>
        <v>40</v>
      </c>
      <c r="K28" s="33">
        <f t="shared" si="1"/>
        <v>275</v>
      </c>
      <c r="L28" s="31"/>
    </row>
    <row r="29" spans="1:12" x14ac:dyDescent="0.35">
      <c r="A29" s="31">
        <v>33</v>
      </c>
      <c r="B29" s="31" t="s">
        <v>99</v>
      </c>
      <c r="C29" s="31">
        <v>1</v>
      </c>
      <c r="D29" s="31">
        <f>INDEX(Luck!$D:$D,MATCH(1,INDEX((Luck!$B:$B=A29)*(Luck!$C:$C=MAX(Luck!$C:$C)),),0))</f>
        <v>82</v>
      </c>
      <c r="E29" s="31">
        <f>INDEX(Luck!$E:$E,MATCH(1,INDEX((Luck!$B:$B=A29)*(Luck!$C:$C=MAX(Luck!$C:$C)),),0))</f>
        <v>3</v>
      </c>
      <c r="F29" s="32">
        <f>INDEX(Luck!$F:$F,MATCH(1,INDEX((Luck!$B:$B=A29)*(Luck!$C:$C=MAX(Luck!$C:$C)),),0))</f>
        <v>3.7971257524946109</v>
      </c>
      <c r="G29" s="32">
        <f>INDEX(Luck!$G:$G,MATCH(1,INDEX((Luck!$B:$B=A29)*(Luck!$C:$C=MAX(Luck!$C:$C)),),0))</f>
        <v>3.3333154045034967</v>
      </c>
      <c r="H29" s="32">
        <f>INDEX(Luck!$H:$H,MATCH(1,INDEX((Luck!$B:$B=A29)*(Luck!$C:$C=MAX(Luck!$C:$C)),),0))</f>
        <v>-0.43660492998348149</v>
      </c>
      <c r="I29" s="31">
        <f t="shared" si="0"/>
        <v>28</v>
      </c>
      <c r="J29" s="31">
        <f>SUMIF(Sales!B:B,A29,Sales!E:E)</f>
        <v>810</v>
      </c>
      <c r="K29" s="33">
        <f t="shared" si="1"/>
        <v>213.31924534441649</v>
      </c>
      <c r="L29" s="31"/>
    </row>
    <row r="30" spans="1:12" x14ac:dyDescent="0.35">
      <c r="A30" s="31">
        <v>30</v>
      </c>
      <c r="B30" s="31" t="s">
        <v>45</v>
      </c>
      <c r="C30" s="31">
        <v>0</v>
      </c>
      <c r="D30" s="31">
        <f>INDEX(Luck!$D:$D,MATCH(1,INDEX((Luck!$B:$B=A30)*(Luck!$C:$C=MAX(Luck!$C:$C)),),0))</f>
        <v>5</v>
      </c>
      <c r="E30" s="31">
        <f>INDEX(Luck!$E:$E,MATCH(1,INDEX((Luck!$B:$B=A30)*(Luck!$C:$C=MAX(Luck!$C:$C)),),0))</f>
        <v>0</v>
      </c>
      <c r="F30" s="32">
        <f>INDEX(Luck!$F:$F,MATCH(1,INDEX((Luck!$B:$B=A30)*(Luck!$C:$C=MAX(Luck!$C:$C)),),0))</f>
        <v>0.20833333333333334</v>
      </c>
      <c r="G30" s="32">
        <f>INDEX(Luck!$G:$G,MATCH(1,INDEX((Luck!$B:$B=A30)*(Luck!$C:$C=MAX(Luck!$C:$C)),),0))</f>
        <v>0.19294176003734828</v>
      </c>
      <c r="H30" s="32">
        <f>INDEX(Luck!$H:$H,MATCH(1,INDEX((Luck!$B:$B=A30)*(Luck!$C:$C=MAX(Luck!$C:$C)),),0))</f>
        <v>-0.474291831071118</v>
      </c>
      <c r="I30" s="31">
        <f t="shared" si="0"/>
        <v>29</v>
      </c>
      <c r="J30" s="31">
        <f>SUMIF(Sales!B:B,A30,Sales!E:E)</f>
        <v>50</v>
      </c>
      <c r="K30" s="33">
        <f t="shared" si="1"/>
        <v>240</v>
      </c>
      <c r="L30" s="31"/>
    </row>
    <row r="31" spans="1:12" x14ac:dyDescent="0.35">
      <c r="A31" s="31">
        <v>40</v>
      </c>
      <c r="B31" s="31" t="s">
        <v>103</v>
      </c>
      <c r="C31" s="31">
        <v>1</v>
      </c>
      <c r="D31" s="37">
        <f>INDEX(Luck!$D:$D,MATCH(1,INDEX((Luck!$B:$B=A31)*(Luck!$C:$C=MAX(Luck!$C:$C)),),0))</f>
        <v>1</v>
      </c>
      <c r="E31" s="37">
        <f>INDEX(Luck!$E:$E,MATCH(1,INDEX((Luck!$B:$B=A31)*(Luck!$C:$C=MAX(Luck!$C:$C)),),0))</f>
        <v>0</v>
      </c>
      <c r="F31" s="38">
        <f>INDEX(Luck!$F:$F,MATCH(1,INDEX((Luck!$B:$B=A31)*(Luck!$C:$C=MAX(Luck!$C:$C)),),0))</f>
        <v>0.23076923076923078</v>
      </c>
      <c r="G31" s="38">
        <f>INDEX(Luck!$G:$G,MATCH(1,INDEX((Luck!$B:$B=A31)*(Luck!$C:$C=MAX(Luck!$C:$C)),),0))</f>
        <v>0.17751479289940827</v>
      </c>
      <c r="H31" s="38">
        <f>INDEX(Luck!$H:$H,MATCH(1,INDEX((Luck!$B:$B=A31)*(Luck!$C:$C=MAX(Luck!$C:$C)),),0))</f>
        <v>-0.54772255750516619</v>
      </c>
      <c r="I31" s="39">
        <f t="shared" si="0"/>
        <v>30</v>
      </c>
      <c r="J31" s="37">
        <f>SUMIF(Sales!B:B,A31,Sales!E:E)</f>
        <v>0</v>
      </c>
      <c r="K31" s="33">
        <f t="shared" si="1"/>
        <v>0</v>
      </c>
      <c r="L31" s="31"/>
    </row>
    <row r="32" spans="1:12" x14ac:dyDescent="0.35">
      <c r="A32" s="31">
        <v>17</v>
      </c>
      <c r="B32" s="31" t="s">
        <v>26</v>
      </c>
      <c r="C32" s="31">
        <v>1</v>
      </c>
      <c r="D32" s="31">
        <f>INDEX(Luck!$D:$D,MATCH(1,INDEX((Luck!$B:$B=A32)*(Luck!$C:$C=MAX(Luck!$C:$C)),),0))</f>
        <v>7</v>
      </c>
      <c r="E32" s="31">
        <f>INDEX(Luck!$E:$E,MATCH(1,INDEX((Luck!$B:$B=A32)*(Luck!$C:$C=MAX(Luck!$C:$C)),),0))</f>
        <v>0</v>
      </c>
      <c r="F32" s="32">
        <f>INDEX(Luck!$F:$F,MATCH(1,INDEX((Luck!$B:$B=A32)*(Luck!$C:$C=MAX(Luck!$C:$C)),),0))</f>
        <v>0.30681818181818182</v>
      </c>
      <c r="G32" s="32">
        <f>INDEX(Luck!$G:$G,MATCH(1,INDEX((Luck!$B:$B=A32)*(Luck!$C:$C=MAX(Luck!$C:$C)),),0))</f>
        <v>0.28688722694915075</v>
      </c>
      <c r="H32" s="32">
        <f>INDEX(Luck!$H:$H,MATCH(1,INDEX((Luck!$B:$B=A32)*(Luck!$C:$C=MAX(Luck!$C:$C)),),0))</f>
        <v>-0.57282964535113001</v>
      </c>
      <c r="I32" s="31">
        <f t="shared" si="0"/>
        <v>31</v>
      </c>
      <c r="J32" s="31">
        <f>SUMIF(Sales!B:B,A32,Sales!E:E)</f>
        <v>90</v>
      </c>
      <c r="K32" s="33">
        <f t="shared" si="1"/>
        <v>293.33333333333331</v>
      </c>
      <c r="L32" s="31"/>
    </row>
    <row r="33" spans="1:12" x14ac:dyDescent="0.35">
      <c r="A33" s="31">
        <v>26</v>
      </c>
      <c r="B33" s="31" t="s">
        <v>41</v>
      </c>
      <c r="C33" s="31">
        <v>0</v>
      </c>
      <c r="D33" s="31">
        <f>INDEX(Luck!$D:$D,MATCH(1,INDEX((Luck!$B:$B=A33)*(Luck!$C:$C=MAX(Luck!$C:$C)),),0))</f>
        <v>10</v>
      </c>
      <c r="E33" s="31">
        <f>INDEX(Luck!$E:$E,MATCH(1,INDEX((Luck!$B:$B=A33)*(Luck!$C:$C=MAX(Luck!$C:$C)),),0))</f>
        <v>0</v>
      </c>
      <c r="F33" s="32">
        <f>INDEX(Luck!$F:$F,MATCH(1,INDEX((Luck!$B:$B=A33)*(Luck!$C:$C=MAX(Luck!$C:$C)),),0))</f>
        <v>0.31914893617021278</v>
      </c>
      <c r="G33" s="32">
        <f>INDEX(Luck!$G:$G,MATCH(1,INDEX((Luck!$B:$B=A33)*(Luck!$C:$C=MAX(Luck!$C:$C)),),0))</f>
        <v>0.2940934388488512</v>
      </c>
      <c r="H33" s="32">
        <f>INDEX(Luck!$H:$H,MATCH(1,INDEX((Luck!$B:$B=A33)*(Luck!$C:$C=MAX(Luck!$C:$C)),),0))</f>
        <v>-0.58850578094375827</v>
      </c>
      <c r="I33" s="31">
        <f t="shared" si="0"/>
        <v>32</v>
      </c>
      <c r="J33" s="31">
        <f>SUMIF(Sales!B:B,A33,Sales!E:E)</f>
        <v>100</v>
      </c>
      <c r="K33" s="33">
        <f t="shared" si="1"/>
        <v>313.33333333333331</v>
      </c>
      <c r="L33" s="31"/>
    </row>
    <row r="34" spans="1:12" x14ac:dyDescent="0.35">
      <c r="A34" s="31">
        <v>37</v>
      </c>
      <c r="B34" s="31" t="s">
        <v>105</v>
      </c>
      <c r="C34" s="31">
        <v>1</v>
      </c>
      <c r="D34" s="31">
        <f>INDEX(Luck!$D:$D,MATCH(1,INDEX((Luck!$B:$B=A34)*(Luck!$C:$C=MAX(Luck!$C:$C)),),0))</f>
        <v>91</v>
      </c>
      <c r="E34" s="31">
        <f>INDEX(Luck!$E:$E,MATCH(1,INDEX((Luck!$B:$B=A34)*(Luck!$C:$C=MAX(Luck!$C:$C)),),0))</f>
        <v>3</v>
      </c>
      <c r="F34" s="32">
        <f>INDEX(Luck!$F:$F,MATCH(1,INDEX((Luck!$B:$B=A34)*(Luck!$C:$C=MAX(Luck!$C:$C)),),0))</f>
        <v>4.1607621161309751</v>
      </c>
      <c r="G34" s="32">
        <f>INDEX(Luck!$G:$G,MATCH(1,INDEX((Luck!$B:$B=A34)*(Luck!$C:$C=MAX(Luck!$C:$C)),),0))</f>
        <v>3.6225474141789649</v>
      </c>
      <c r="H34" s="32">
        <f>INDEX(Luck!$H:$H,MATCH(1,INDEX((Luck!$B:$B=A34)*(Luck!$C:$C=MAX(Luck!$C:$C)),),0))</f>
        <v>-0.609868477383676</v>
      </c>
      <c r="I34" s="31">
        <f t="shared" si="0"/>
        <v>33</v>
      </c>
      <c r="J34" s="31">
        <f>SUMIF(Sales!B:B,A34,Sales!E:E)</f>
        <v>900</v>
      </c>
      <c r="K34" s="33">
        <f t="shared" si="1"/>
        <v>216.30652627574281</v>
      </c>
      <c r="L34" s="31"/>
    </row>
    <row r="35" spans="1:12" x14ac:dyDescent="0.35">
      <c r="A35" s="31">
        <v>19</v>
      </c>
      <c r="B35" s="31" t="s">
        <v>28</v>
      </c>
      <c r="C35" s="31">
        <v>0</v>
      </c>
      <c r="D35" s="31">
        <f>INDEX(Luck!$D:$D,MATCH(1,INDEX((Luck!$B:$B=A35)*(Luck!$C:$C=MAX(Luck!$C:$C)),),0))</f>
        <v>147</v>
      </c>
      <c r="E35" s="31">
        <f>INDEX(Luck!$E:$E,MATCH(1,INDEX((Luck!$B:$B=A35)*(Luck!$C:$C=MAX(Luck!$C:$C)),),0))</f>
        <v>4</v>
      </c>
      <c r="F35" s="32">
        <f>INDEX(Luck!$F:$F,MATCH(1,INDEX((Luck!$B:$B=A35)*(Luck!$C:$C=MAX(Luck!$C:$C)),),0))</f>
        <v>5.3872370398255951</v>
      </c>
      <c r="G35" s="32">
        <f>INDEX(Luck!$G:$G,MATCH(1,INDEX((Luck!$B:$B=A35)*(Luck!$C:$C=MAX(Luck!$C:$C)),),0))</f>
        <v>4.614036279068543</v>
      </c>
      <c r="H35" s="32">
        <f>INDEX(Luck!$H:$H,MATCH(1,INDEX((Luck!$B:$B=A35)*(Luck!$C:$C=MAX(Luck!$C:$C)),),0))</f>
        <v>-0.64581804210642324</v>
      </c>
      <c r="I35" s="31">
        <f t="shared" si="0"/>
        <v>34</v>
      </c>
      <c r="J35" s="31">
        <f>SUMIF(Sales!B:B,A35,Sales!E:E)</f>
        <v>1570</v>
      </c>
      <c r="K35" s="33">
        <f t="shared" si="1"/>
        <v>291.4295377006145</v>
      </c>
      <c r="L35" s="31"/>
    </row>
    <row r="36" spans="1:12" x14ac:dyDescent="0.35">
      <c r="A36" s="31">
        <v>39</v>
      </c>
      <c r="B36" s="31" t="s">
        <v>102</v>
      </c>
      <c r="C36" s="31">
        <v>1</v>
      </c>
      <c r="D36" s="37">
        <f>INDEX(Luck!$D:$D,MATCH(1,INDEX((Luck!$B:$B=A36)*(Luck!$C:$C=MAX(Luck!$C:$C)),),0))</f>
        <v>3</v>
      </c>
      <c r="E36" s="37">
        <f>INDEX(Luck!$E:$E,MATCH(1,INDEX((Luck!$B:$B=A36)*(Luck!$C:$C=MAX(Luck!$C:$C)),),0))</f>
        <v>0</v>
      </c>
      <c r="F36" s="38">
        <f>INDEX(Luck!$F:$F,MATCH(1,INDEX((Luck!$B:$B=A36)*(Luck!$C:$C=MAX(Luck!$C:$C)),),0))</f>
        <v>0.3612040133779264</v>
      </c>
      <c r="G36" s="38">
        <f>INDEX(Luck!$G:$G,MATCH(1,INDEX((Luck!$B:$B=A36)*(Luck!$C:$C=MAX(Luck!$C:$C)),),0))</f>
        <v>0.29810308929110729</v>
      </c>
      <c r="H36" s="38">
        <f>INDEX(Luck!$H:$H,MATCH(1,INDEX((Luck!$B:$B=A36)*(Luck!$C:$C=MAX(Luck!$C:$C)),),0))</f>
        <v>-0.66156013751613985</v>
      </c>
      <c r="I36" s="39">
        <f t="shared" si="0"/>
        <v>35</v>
      </c>
      <c r="J36" s="37">
        <f>SUMIF(Sales!B:B,A36,Sales!E:E)</f>
        <v>20</v>
      </c>
      <c r="K36" s="33">
        <f t="shared" si="1"/>
        <v>55.370370370370374</v>
      </c>
      <c r="L36" s="31"/>
    </row>
    <row r="37" spans="1:12" x14ac:dyDescent="0.35">
      <c r="A37" s="31">
        <v>34</v>
      </c>
      <c r="B37" s="31" t="s">
        <v>62</v>
      </c>
      <c r="C37" s="31">
        <v>1</v>
      </c>
      <c r="D37" s="31">
        <f>INDEX(Luck!$D:$D,MATCH(1,INDEX((Luck!$B:$B=A37)*(Luck!$C:$C=MAX(Luck!$C:$C)),),0))</f>
        <v>41</v>
      </c>
      <c r="E37" s="31">
        <f>INDEX(Luck!$E:$E,MATCH(1,INDEX((Luck!$B:$B=A37)*(Luck!$C:$C=MAX(Luck!$C:$C)),),0))</f>
        <v>1</v>
      </c>
      <c r="F37" s="32">
        <f>INDEX(Luck!$F:$F,MATCH(1,INDEX((Luck!$B:$B=A37)*(Luck!$C:$C=MAX(Luck!$C:$C)),),0))</f>
        <v>1.9957656734501028</v>
      </c>
      <c r="G37" s="32">
        <f>INDEX(Luck!$G:$G,MATCH(1,INDEX((Luck!$B:$B=A37)*(Luck!$C:$C=MAX(Luck!$C:$C)),),0))</f>
        <v>1.806785994544881</v>
      </c>
      <c r="H37" s="32">
        <f>INDEX(Luck!$H:$H,MATCH(1,INDEX((Luck!$B:$B=A37)*(Luck!$C:$C=MAX(Luck!$C:$C)),),0))</f>
        <v>-0.74080480953425287</v>
      </c>
      <c r="I37" s="31">
        <f t="shared" si="0"/>
        <v>36</v>
      </c>
      <c r="J37" s="31">
        <f>SUMIF(Sales!B:B,A37,Sales!E:E)</f>
        <v>400</v>
      </c>
      <c r="K37" s="33">
        <f t="shared" si="1"/>
        <v>200.42433103306936</v>
      </c>
      <c r="L37" s="31"/>
    </row>
    <row r="38" spans="1:12" x14ac:dyDescent="0.35">
      <c r="A38" s="31">
        <v>16</v>
      </c>
      <c r="B38" s="31" t="s">
        <v>25</v>
      </c>
      <c r="C38" s="31">
        <v>1</v>
      </c>
      <c r="D38" s="31">
        <f>INDEX(Luck!$D:$D,MATCH(1,INDEX((Luck!$B:$B=A38)*(Luck!$C:$C=MAX(Luck!$C:$C)),),0))</f>
        <v>11</v>
      </c>
      <c r="E38" s="31">
        <f>INDEX(Luck!$E:$E,MATCH(1,INDEX((Luck!$B:$B=A38)*(Luck!$C:$C=MAX(Luck!$C:$C)),),0))</f>
        <v>0</v>
      </c>
      <c r="F38" s="32">
        <f>INDEX(Luck!$F:$F,MATCH(1,INDEX((Luck!$B:$B=A38)*(Luck!$C:$C=MAX(Luck!$C:$C)),),0))</f>
        <v>0.53734276729559749</v>
      </c>
      <c r="G38" s="32">
        <f>INDEX(Luck!$G:$G,MATCH(1,INDEX((Luck!$B:$B=A38)*(Luck!$C:$C=MAX(Luck!$C:$C)),),0))</f>
        <v>0.49728853736358486</v>
      </c>
      <c r="H38" s="32">
        <f>INDEX(Luck!$H:$H,MATCH(1,INDEX((Luck!$B:$B=A38)*(Luck!$C:$C=MAX(Luck!$C:$C)),),0))</f>
        <v>-0.76198633532411619</v>
      </c>
      <c r="I38" s="31">
        <f t="shared" si="0"/>
        <v>37</v>
      </c>
      <c r="J38" s="31">
        <f>SUMIF(Sales!B:B,A38,Sales!E:E)</f>
        <v>140</v>
      </c>
      <c r="K38" s="33">
        <f t="shared" si="1"/>
        <v>260.54133138258959</v>
      </c>
      <c r="L38" s="31"/>
    </row>
    <row r="39" spans="1:12" x14ac:dyDescent="0.35">
      <c r="A39" s="31">
        <v>27</v>
      </c>
      <c r="B39" s="31" t="s">
        <v>42</v>
      </c>
      <c r="C39" s="31">
        <v>1</v>
      </c>
      <c r="D39" s="31">
        <f>INDEX(Luck!$D:$D,MATCH(1,INDEX((Luck!$B:$B=A39)*(Luck!$C:$C=MAX(Luck!$C:$C)),),0))</f>
        <v>11</v>
      </c>
      <c r="E39" s="31">
        <f>INDEX(Luck!$E:$E,MATCH(1,INDEX((Luck!$B:$B=A39)*(Luck!$C:$C=MAX(Luck!$C:$C)),),0))</f>
        <v>0</v>
      </c>
      <c r="F39" s="32">
        <f>INDEX(Luck!$F:$F,MATCH(1,INDEX((Luck!$B:$B=A39)*(Luck!$C:$C=MAX(Luck!$C:$C)),),0))</f>
        <v>0.58616138763197589</v>
      </c>
      <c r="G39" s="32">
        <f>INDEX(Luck!$G:$G,MATCH(1,INDEX((Luck!$B:$B=A39)*(Luck!$C:$C=MAX(Luck!$C:$C)),),0))</f>
        <v>0.50981180774316925</v>
      </c>
      <c r="H39" s="32">
        <f>INDEX(Luck!$H:$H,MATCH(1,INDEX((Luck!$B:$B=A39)*(Luck!$C:$C=MAX(Luck!$C:$C)),),0))</f>
        <v>-0.82094159664369948</v>
      </c>
      <c r="I39" s="31">
        <f t="shared" si="0"/>
        <v>38</v>
      </c>
      <c r="J39" s="31">
        <f>SUMIF(Sales!B:B,A39,Sales!E:E)</f>
        <v>100</v>
      </c>
      <c r="K39" s="33">
        <f t="shared" si="1"/>
        <v>170.60147957542617</v>
      </c>
      <c r="L39" s="31"/>
    </row>
    <row r="40" spans="1:12" x14ac:dyDescent="0.35">
      <c r="A40" s="31">
        <v>13</v>
      </c>
      <c r="B40" s="31" t="s">
        <v>14</v>
      </c>
      <c r="C40" s="31">
        <v>1</v>
      </c>
      <c r="D40" s="31">
        <f>INDEX(Luck!$D:$D,MATCH(1,INDEX((Luck!$B:$B=A40)*(Luck!$C:$C=MAX(Luck!$C:$C)),),0))</f>
        <v>38</v>
      </c>
      <c r="E40" s="31">
        <f>INDEX(Luck!$E:$E,MATCH(1,INDEX((Luck!$B:$B=A40)*(Luck!$C:$C=MAX(Luck!$C:$C)),),0))</f>
        <v>1</v>
      </c>
      <c r="F40" s="32">
        <f>INDEX(Luck!$F:$F,MATCH(1,INDEX((Luck!$B:$B=A40)*(Luck!$C:$C=MAX(Luck!$C:$C)),),0))</f>
        <v>2.1292839623966007</v>
      </c>
      <c r="G40" s="32">
        <f>INDEX(Luck!$G:$G,MATCH(1,INDEX((Luck!$B:$B=A40)*(Luck!$C:$C=MAX(Luck!$C:$C)),),0))</f>
        <v>1.8374415933816806</v>
      </c>
      <c r="H40" s="32">
        <f>INDEX(Luck!$H:$H,MATCH(1,INDEX((Luck!$B:$B=A40)*(Luck!$C:$C=MAX(Luck!$C:$C)),),0))</f>
        <v>-0.83309856993406151</v>
      </c>
      <c r="I40" s="31">
        <f t="shared" si="0"/>
        <v>39</v>
      </c>
      <c r="J40" s="31">
        <f>SUMIF(Sales!B:B,A40,Sales!E:E)</f>
        <v>420</v>
      </c>
      <c r="K40" s="33">
        <f t="shared" si="1"/>
        <v>197.2494075084621</v>
      </c>
    </row>
    <row r="41" spans="1:12" x14ac:dyDescent="0.35">
      <c r="A41" s="31">
        <v>28</v>
      </c>
      <c r="B41" s="31" t="s">
        <v>43</v>
      </c>
      <c r="C41" s="31">
        <v>0</v>
      </c>
      <c r="D41" s="31">
        <f>INDEX(Luck!$D:$D,MATCH(1,INDEX((Luck!$B:$B=A41)*(Luck!$C:$C=MAX(Luck!$C:$C)),),0))</f>
        <v>24</v>
      </c>
      <c r="E41" s="31">
        <f>INDEX(Luck!$E:$E,MATCH(1,INDEX((Luck!$B:$B=A41)*(Luck!$C:$C=MAX(Luck!$C:$C)),),0))</f>
        <v>0</v>
      </c>
      <c r="F41" s="32">
        <f>INDEX(Luck!$F:$F,MATCH(1,INDEX((Luck!$B:$B=A41)*(Luck!$C:$C=MAX(Luck!$C:$C)),),0))</f>
        <v>0.7941427895328429</v>
      </c>
      <c r="G41" s="32">
        <f>INDEX(Luck!$G:$G,MATCH(1,INDEX((Luck!$B:$B=A41)*(Luck!$C:$C=MAX(Luck!$C:$C)),),0))</f>
        <v>0.74063394841795605</v>
      </c>
      <c r="H41" s="32">
        <f>INDEX(Luck!$H:$H,MATCH(1,INDEX((Luck!$B:$B=A41)*(Luck!$C:$C=MAX(Luck!$C:$C)),),0))</f>
        <v>-0.92277706012539296</v>
      </c>
      <c r="I41" s="31">
        <f t="shared" si="0"/>
        <v>40</v>
      </c>
      <c r="J41" s="31">
        <f>SUMIF(Sales!B:B,A41,Sales!E:E)</f>
        <v>240</v>
      </c>
      <c r="K41" s="33">
        <f t="shared" si="1"/>
        <v>302.21265389966049</v>
      </c>
    </row>
    <row r="42" spans="1:12" x14ac:dyDescent="0.35">
      <c r="A42" s="31">
        <v>1</v>
      </c>
      <c r="B42" s="31" t="s">
        <v>61</v>
      </c>
      <c r="C42" s="31">
        <v>1</v>
      </c>
      <c r="D42" s="31">
        <f>INDEX(Luck!$D:$D,MATCH(1,INDEX((Luck!$B:$B=A42)*(Luck!$C:$C=MAX(Luck!$C:$C)),),0))</f>
        <v>102</v>
      </c>
      <c r="E42" s="31">
        <f>INDEX(Luck!$E:$E,MATCH(1,INDEX((Luck!$B:$B=A42)*(Luck!$C:$C=MAX(Luck!$C:$C)),),0))</f>
        <v>3</v>
      </c>
      <c r="F42" s="32">
        <f>INDEX(Luck!$F:$F,MATCH(1,INDEX((Luck!$B:$B=A42)*(Luck!$C:$C=MAX(Luck!$C:$C)),),0))</f>
        <v>5.0238575544420883</v>
      </c>
      <c r="G42" s="32">
        <f>INDEX(Luck!$G:$G,MATCH(1,INDEX((Luck!$B:$B=A42)*(Luck!$C:$C=MAX(Luck!$C:$C)),),0))</f>
        <v>4.302530692448995</v>
      </c>
      <c r="H42" s="32">
        <f>INDEX(Luck!$H:$H,MATCH(1,INDEX((Luck!$B:$B=A42)*(Luck!$C:$C=MAX(Luck!$C:$C)),),0))</f>
        <v>-0.97570370398080453</v>
      </c>
      <c r="I42" s="31">
        <f t="shared" si="0"/>
        <v>41</v>
      </c>
      <c r="J42" s="31">
        <f>SUMIF(Sales!B:B,A42,Sales!E:E)</f>
        <v>1110</v>
      </c>
      <c r="K42" s="33">
        <f t="shared" si="1"/>
        <v>220.94575492462749</v>
      </c>
    </row>
    <row r="43" spans="1:12" x14ac:dyDescent="0.35">
      <c r="A43" s="31">
        <v>10</v>
      </c>
      <c r="B43" s="31" t="s">
        <v>11</v>
      </c>
      <c r="C43" s="31">
        <v>1</v>
      </c>
      <c r="D43" s="31">
        <f>INDEX(Luck!$D:$D,MATCH(1,INDEX((Luck!$B:$B=A43)*(Luck!$C:$C=MAX(Luck!$C:$C)),),0))</f>
        <v>120</v>
      </c>
      <c r="E43" s="31">
        <f>INDEX(Luck!$E:$E,MATCH(1,INDEX((Luck!$B:$B=A43)*(Luck!$C:$C=MAX(Luck!$C:$C)),),0))</f>
        <v>3</v>
      </c>
      <c r="F43" s="32">
        <f>INDEX(Luck!$F:$F,MATCH(1,INDEX((Luck!$B:$B=A43)*(Luck!$C:$C=MAX(Luck!$C:$C)),),0))</f>
        <v>5.3738881235615406</v>
      </c>
      <c r="G43" s="32">
        <f>INDEX(Luck!$G:$G,MATCH(1,INDEX((Luck!$B:$B=A43)*(Luck!$C:$C=MAX(Luck!$C:$C)),),0))</f>
        <v>4.7415746811763606</v>
      </c>
      <c r="H43" s="32">
        <f>INDEX(Luck!$H:$H,MATCH(1,INDEX((Luck!$B:$B=A43)*(Luck!$C:$C=MAX(Luck!$C:$C)),),0))</f>
        <v>-1.090181856868033</v>
      </c>
      <c r="I43" s="31">
        <f t="shared" si="0"/>
        <v>42</v>
      </c>
      <c r="J43" s="31">
        <f>SUMIF(Sales!B:B,A43,Sales!E:E)</f>
        <v>1300</v>
      </c>
      <c r="K43" s="33">
        <f t="shared" si="1"/>
        <v>241.91050690099331</v>
      </c>
    </row>
    <row r="44" spans="1:12" x14ac:dyDescent="0.35">
      <c r="A44" s="31">
        <v>0</v>
      </c>
      <c r="B44" s="31" t="s">
        <v>82</v>
      </c>
      <c r="C44" s="31">
        <v>0</v>
      </c>
      <c r="D44" s="37">
        <f>INDEX(Luck!$D:$D,MATCH(1,INDEX((Luck!$B:$B=A44)*(Luck!$C:$C=MAX(Luck!$C:$C)),),0))</f>
        <v>12</v>
      </c>
      <c r="E44" s="37">
        <f>INDEX(Luck!$E:$E,MATCH(1,INDEX((Luck!$B:$B=A44)*(Luck!$C:$C=MAX(Luck!$C:$C)),),0))</f>
        <v>0</v>
      </c>
      <c r="F44" s="38">
        <f>INDEX(Luck!$F:$F,MATCH(1,INDEX((Luck!$B:$B=A44)*(Luck!$C:$C=MAX(Luck!$C:$C)),),0))</f>
        <v>0.98785425101214575</v>
      </c>
      <c r="G44" s="38">
        <f>INDEX(Luck!$G:$G,MATCH(1,INDEX((Luck!$B:$B=A44)*(Luck!$C:$C=MAX(Luck!$C:$C)),),0))</f>
        <v>0.80544688637592965</v>
      </c>
      <c r="H44" s="38">
        <f>INDEX(Luck!$H:$H,MATCH(1,INDEX((Luck!$B:$B=A44)*(Luck!$C:$C=MAX(Luck!$C:$C)),),0))</f>
        <v>-1.1007138207383234</v>
      </c>
      <c r="I44" s="39">
        <f t="shared" si="0"/>
        <v>43</v>
      </c>
      <c r="J44" s="37">
        <f>SUMIF(Sales!B:B,A44,Sales!E:E)</f>
        <v>100</v>
      </c>
      <c r="K44" s="33">
        <f t="shared" si="1"/>
        <v>101.22950819672131</v>
      </c>
    </row>
    <row r="45" spans="1:12" x14ac:dyDescent="0.35">
      <c r="A45" s="31">
        <v>24</v>
      </c>
      <c r="B45" s="31" t="s">
        <v>33</v>
      </c>
      <c r="C45" s="31">
        <v>1</v>
      </c>
      <c r="D45" s="31">
        <f>INDEX(Luck!$D:$D,MATCH(1,INDEX((Luck!$B:$B=A45)*(Luck!$C:$C=MAX(Luck!$C:$C)),),0))</f>
        <v>66</v>
      </c>
      <c r="E45" s="31">
        <f>INDEX(Luck!$E:$E,MATCH(1,INDEX((Luck!$B:$B=A45)*(Luck!$C:$C=MAX(Luck!$C:$C)),),0))</f>
        <v>1</v>
      </c>
      <c r="F45" s="32">
        <f>INDEX(Luck!$F:$F,MATCH(1,INDEX((Luck!$B:$B=A45)*(Luck!$C:$C=MAX(Luck!$C:$C)),),0))</f>
        <v>2.7289515245114577</v>
      </c>
      <c r="G45" s="32">
        <f>INDEX(Luck!$G:$G,MATCH(1,INDEX((Luck!$B:$B=A45)*(Luck!$C:$C=MAX(Luck!$C:$C)),),0))</f>
        <v>2.4399747767702471</v>
      </c>
      <c r="H45" s="32">
        <f>INDEX(Luck!$H:$H,MATCH(1,INDEX((Luck!$B:$B=A45)*(Luck!$C:$C=MAX(Luck!$C:$C)),),0))</f>
        <v>-1.1068535147709484</v>
      </c>
      <c r="I45" s="31">
        <f t="shared" si="0"/>
        <v>44</v>
      </c>
      <c r="J45" s="31">
        <f>SUMIF(Sales!B:B,A45,Sales!E:E)</f>
        <v>700</v>
      </c>
      <c r="K45" s="33">
        <f t="shared" si="1"/>
        <v>256.50877038767311</v>
      </c>
    </row>
    <row r="46" spans="1:12" x14ac:dyDescent="0.35">
      <c r="A46" s="31">
        <v>11</v>
      </c>
      <c r="B46" s="31" t="s">
        <v>12</v>
      </c>
      <c r="C46" s="31">
        <v>1</v>
      </c>
      <c r="D46" s="31">
        <f>INDEX(Luck!$D:$D,MATCH(1,INDEX((Luck!$B:$B=A46)*(Luck!$C:$C=MAX(Luck!$C:$C)),),0))</f>
        <v>39</v>
      </c>
      <c r="E46" s="31">
        <f>INDEX(Luck!$E:$E,MATCH(1,INDEX((Luck!$B:$B=A46)*(Luck!$C:$C=MAX(Luck!$C:$C)),),0))</f>
        <v>0</v>
      </c>
      <c r="F46" s="32">
        <f>INDEX(Luck!$F:$F,MATCH(1,INDEX((Luck!$B:$B=A46)*(Luck!$C:$C=MAX(Luck!$C:$C)),),0))</f>
        <v>2.0278924229052588</v>
      </c>
      <c r="G46" s="32">
        <f>INDEX(Luck!$G:$G,MATCH(1,INDEX((Luck!$B:$B=A46)*(Luck!$C:$C=MAX(Luck!$C:$C)),),0))</f>
        <v>1.799663023524334</v>
      </c>
      <c r="H46" s="32">
        <f>INDEX(Luck!$H:$H,MATCH(1,INDEX((Luck!$B:$B=A46)*(Luck!$C:$C=MAX(Luck!$C:$C)),),0))</f>
        <v>-1.5116432729091189</v>
      </c>
      <c r="I46" s="31">
        <f t="shared" si="0"/>
        <v>45</v>
      </c>
      <c r="J46" s="31">
        <f>SUMIF(Sales!B:B,A46,Sales!E:E)</f>
        <v>460</v>
      </c>
      <c r="K46" s="33">
        <f t="shared" si="1"/>
        <v>226.83649034053852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"/>
    </sheetView>
  </sheetViews>
  <sheetFormatPr defaultRowHeight="14.5" x14ac:dyDescent="0.35"/>
  <cols>
    <col min="2" max="2" width="9.90625" bestFit="1" customWidth="1"/>
    <col min="6" max="6" width="9.453125" bestFit="1" customWidth="1"/>
  </cols>
  <sheetData>
    <row r="1" spans="1:6" x14ac:dyDescent="0.35">
      <c r="A1" t="s">
        <v>0</v>
      </c>
      <c r="B1" t="s">
        <v>17</v>
      </c>
      <c r="C1" t="s">
        <v>69</v>
      </c>
      <c r="D1" t="s">
        <v>68</v>
      </c>
      <c r="E1" t="s">
        <v>21</v>
      </c>
      <c r="F1" t="s">
        <v>110</v>
      </c>
    </row>
    <row r="2" spans="1:6" x14ac:dyDescent="0.35">
      <c r="A2">
        <v>1</v>
      </c>
      <c r="B2" s="1">
        <v>42293</v>
      </c>
      <c r="C2" s="36">
        <v>20</v>
      </c>
      <c r="D2">
        <f>SUMIFS(Sales!D:D,Sales!C:C,A2)</f>
        <v>72</v>
      </c>
      <c r="E2">
        <f>SUMIFS(Prizes!D:D,Prizes!C:C,A2)</f>
        <v>10</v>
      </c>
      <c r="F2" s="4">
        <f t="shared" ref="F2:F16" si="0">E2/D2</f>
        <v>0.1388888888888889</v>
      </c>
    </row>
    <row r="3" spans="1:6" x14ac:dyDescent="0.35">
      <c r="A3">
        <v>2</v>
      </c>
      <c r="B3" s="1">
        <v>42405</v>
      </c>
      <c r="C3" s="36">
        <v>20</v>
      </c>
      <c r="D3">
        <f>SUMIFS(Sales!D:D,Sales!C:C,A3)</f>
        <v>96</v>
      </c>
      <c r="E3">
        <f>SUMIFS(Prizes!D:D,Prizes!C:C,A3)</f>
        <v>6</v>
      </c>
      <c r="F3" s="4">
        <f t="shared" si="0"/>
        <v>6.25E-2</v>
      </c>
    </row>
    <row r="4" spans="1:6" x14ac:dyDescent="0.35">
      <c r="A4">
        <v>3</v>
      </c>
      <c r="B4" s="1">
        <v>42482</v>
      </c>
      <c r="C4" s="36">
        <v>10</v>
      </c>
      <c r="D4">
        <f>SUMIFS(Sales!D:D,Sales!C:C,A4)</f>
        <v>188</v>
      </c>
      <c r="E4">
        <f>SUMIFS(Prizes!D:D,Prizes!C:C,A4)</f>
        <v>6</v>
      </c>
      <c r="F4" s="4">
        <f t="shared" si="0"/>
        <v>3.1914893617021274E-2</v>
      </c>
    </row>
    <row r="5" spans="1:6" x14ac:dyDescent="0.35">
      <c r="A5">
        <v>4</v>
      </c>
      <c r="B5" s="1">
        <v>43175</v>
      </c>
      <c r="C5" s="36">
        <v>10</v>
      </c>
      <c r="D5">
        <f>SUMIFS(Sales!D:D,Sales!C:C,A5)</f>
        <v>170</v>
      </c>
      <c r="E5">
        <f>SUMIFS(Prizes!D:D,Prizes!C:C,A5)</f>
        <v>5</v>
      </c>
      <c r="F5" s="4">
        <f t="shared" si="0"/>
        <v>2.9411764705882353E-2</v>
      </c>
    </row>
    <row r="6" spans="1:6" x14ac:dyDescent="0.35">
      <c r="A6">
        <v>5</v>
      </c>
      <c r="B6" s="1">
        <v>43224</v>
      </c>
      <c r="C6" s="36">
        <v>10</v>
      </c>
      <c r="D6">
        <f>SUMIFS(Sales!D:D,Sales!C:C,A6)</f>
        <v>120</v>
      </c>
      <c r="E6">
        <f>SUMIFS(Prizes!D:D,Prizes!C:C,A6)</f>
        <v>5</v>
      </c>
      <c r="F6" s="4">
        <f t="shared" si="0"/>
        <v>4.1666666666666664E-2</v>
      </c>
    </row>
    <row r="7" spans="1:6" x14ac:dyDescent="0.35">
      <c r="A7">
        <v>6</v>
      </c>
      <c r="B7" s="1">
        <v>43259</v>
      </c>
      <c r="C7" s="36">
        <v>10</v>
      </c>
      <c r="D7">
        <f>SUMIFS(Sales!D:D,Sales!C:C,A7)</f>
        <v>150</v>
      </c>
      <c r="E7">
        <f>SUMIFS(Prizes!D:D,Prizes!C:C,A7)</f>
        <v>5</v>
      </c>
      <c r="F7" s="4">
        <f t="shared" si="0"/>
        <v>3.3333333333333333E-2</v>
      </c>
    </row>
    <row r="8" spans="1:6" x14ac:dyDescent="0.35">
      <c r="A8">
        <v>7</v>
      </c>
      <c r="B8" s="1">
        <v>43322</v>
      </c>
      <c r="C8" s="36">
        <v>10</v>
      </c>
      <c r="D8">
        <f>SUMIFS(Sales!D:D,Sales!C:C,A8)</f>
        <v>175</v>
      </c>
      <c r="E8">
        <f>SUMIFS(Prizes!D:D,Prizes!C:C,A8)</f>
        <v>7</v>
      </c>
      <c r="F8" s="4">
        <f t="shared" si="0"/>
        <v>0.04</v>
      </c>
    </row>
    <row r="9" spans="1:6" x14ac:dyDescent="0.35">
      <c r="A9">
        <v>8</v>
      </c>
      <c r="B9" s="1">
        <v>43357</v>
      </c>
      <c r="C9" s="36">
        <v>10</v>
      </c>
      <c r="D9" s="36">
        <f>SUMIFS(Sales!D:D,Sales!C:C,A9)</f>
        <v>133</v>
      </c>
      <c r="E9">
        <f>SUMIFS(Prizes!D:D,Prizes!C:C,A9)</f>
        <v>7</v>
      </c>
      <c r="F9" s="4">
        <f t="shared" si="0"/>
        <v>5.2631578947368418E-2</v>
      </c>
    </row>
    <row r="10" spans="1:6" x14ac:dyDescent="0.35">
      <c r="A10">
        <v>9</v>
      </c>
      <c r="B10" s="1">
        <v>43385</v>
      </c>
      <c r="C10" s="36">
        <v>10</v>
      </c>
      <c r="D10" s="36">
        <f>SUMIFS(Sales!D:D,Sales!C:C,A10)</f>
        <v>152</v>
      </c>
      <c r="E10">
        <f>SUMIFS(Prizes!D:D,Prizes!C:C,A10)</f>
        <v>5</v>
      </c>
      <c r="F10" s="4">
        <f t="shared" si="0"/>
        <v>3.2894736842105261E-2</v>
      </c>
    </row>
    <row r="11" spans="1:6" x14ac:dyDescent="0.35">
      <c r="A11">
        <v>10</v>
      </c>
      <c r="B11" s="1">
        <v>43427</v>
      </c>
      <c r="C11" s="36">
        <v>10</v>
      </c>
      <c r="D11" s="36">
        <f>SUMIFS(Sales!D:D,Sales!C:C,A11)</f>
        <v>157</v>
      </c>
      <c r="E11">
        <f>SUMIFS(Prizes!D:D,Prizes!C:C,A11)</f>
        <v>5</v>
      </c>
      <c r="F11" s="4">
        <f t="shared" si="0"/>
        <v>3.1847133757961783E-2</v>
      </c>
    </row>
    <row r="12" spans="1:6" x14ac:dyDescent="0.35">
      <c r="A12">
        <v>11</v>
      </c>
      <c r="B12" s="1">
        <v>43454</v>
      </c>
      <c r="C12" s="36">
        <v>0</v>
      </c>
      <c r="D12" s="36">
        <f>SUMIFS(Sales!D:D,Sales!C:C,A12)</f>
        <v>26</v>
      </c>
      <c r="E12">
        <f>SUMIFS(Prizes!D:D,Prizes!C:C,A12)</f>
        <v>6</v>
      </c>
      <c r="F12" s="4">
        <f t="shared" si="0"/>
        <v>0.23076923076923078</v>
      </c>
    </row>
    <row r="13" spans="1:6" x14ac:dyDescent="0.35">
      <c r="A13">
        <v>12</v>
      </c>
      <c r="B13" s="1">
        <v>43483</v>
      </c>
      <c r="C13" s="36">
        <v>10</v>
      </c>
      <c r="D13" s="36">
        <f>SUMIFS(Sales!D:D,Sales!C:C,A13)</f>
        <v>128</v>
      </c>
      <c r="E13">
        <f>SUMIFS(Prizes!D:D,Prizes!C:C,A13)</f>
        <v>6</v>
      </c>
      <c r="F13" s="4">
        <f t="shared" si="0"/>
        <v>4.6875E-2</v>
      </c>
    </row>
    <row r="14" spans="1:6" x14ac:dyDescent="0.35">
      <c r="A14">
        <v>13</v>
      </c>
      <c r="B14" s="1">
        <v>43532</v>
      </c>
      <c r="C14" s="36">
        <v>10</v>
      </c>
      <c r="D14" s="36">
        <f>SUMIFS(Sales!D:D,Sales!C:C,A14)</f>
        <v>106</v>
      </c>
      <c r="E14">
        <f>SUMIFS(Prizes!D:D,Prizes!C:C,A14)</f>
        <v>5</v>
      </c>
      <c r="F14" s="4">
        <f t="shared" si="0"/>
        <v>4.716981132075472E-2</v>
      </c>
    </row>
    <row r="15" spans="1:6" x14ac:dyDescent="0.35">
      <c r="A15">
        <v>14</v>
      </c>
      <c r="B15" s="1">
        <v>43601</v>
      </c>
      <c r="C15" s="36">
        <v>10</v>
      </c>
      <c r="D15" s="36">
        <f>SUMIFS(Sales!D:D,Sales!C:C,A15)</f>
        <v>165</v>
      </c>
      <c r="E15">
        <f>SUMIFS(Prizes!D:D,Prizes!C:C,A15)</f>
        <v>6</v>
      </c>
      <c r="F15" s="4">
        <f t="shared" si="0"/>
        <v>3.6363636363636362E-2</v>
      </c>
    </row>
    <row r="16" spans="1:6" x14ac:dyDescent="0.35">
      <c r="A16">
        <v>15</v>
      </c>
      <c r="B16" s="1">
        <v>43686</v>
      </c>
      <c r="C16" s="36">
        <v>10</v>
      </c>
      <c r="D16" s="36">
        <f>SUMIFS(Sales!D:D,Sales!C:C,A16)</f>
        <v>92</v>
      </c>
      <c r="E16">
        <f>SUMIFS(Prizes!D:D,Prizes!C:C,A16)</f>
        <v>6</v>
      </c>
      <c r="F16" s="4">
        <f t="shared" si="0"/>
        <v>6.5217391304347824E-2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workbookViewId="0">
      <selection activeCell="F9" sqref="F9"/>
    </sheetView>
  </sheetViews>
  <sheetFormatPr defaultRowHeight="14.5" x14ac:dyDescent="0.35"/>
  <cols>
    <col min="2" max="2" width="11.1796875" customWidth="1"/>
    <col min="3" max="3" width="11" customWidth="1"/>
    <col min="7" max="7" width="8.90625" style="2"/>
  </cols>
  <sheetData>
    <row r="1" spans="1:7" x14ac:dyDescent="0.35">
      <c r="A1" t="s">
        <v>0</v>
      </c>
      <c r="B1" t="s">
        <v>19</v>
      </c>
      <c r="C1" s="41" t="s">
        <v>18</v>
      </c>
      <c r="D1" t="s">
        <v>20</v>
      </c>
      <c r="E1" t="s">
        <v>69</v>
      </c>
      <c r="F1" t="s">
        <v>109</v>
      </c>
    </row>
    <row r="2" spans="1:7" x14ac:dyDescent="0.35">
      <c r="A2">
        <v>1</v>
      </c>
      <c r="B2">
        <v>1</v>
      </c>
      <c r="C2" s="41">
        <v>1</v>
      </c>
      <c r="D2">
        <v>5</v>
      </c>
      <c r="E2">
        <f>INDEX(Lotteries!C:C,MATCH(C2,Lotteries!A:A,0))*D2</f>
        <v>100</v>
      </c>
      <c r="F2" s="4">
        <f>D2*INDEX(Lotteries!F:F,MATCH(C2,Lotteries!A:A,0))</f>
        <v>0.69444444444444442</v>
      </c>
      <c r="G2" s="2" t="s">
        <v>61</v>
      </c>
    </row>
    <row r="3" spans="1:7" x14ac:dyDescent="0.35">
      <c r="A3">
        <v>2</v>
      </c>
      <c r="B3">
        <v>2</v>
      </c>
      <c r="C3" s="41">
        <v>1</v>
      </c>
      <c r="D3">
        <v>5</v>
      </c>
      <c r="E3">
        <f>INDEX(Lotteries!C:C,MATCH(C3,Lotteries!A:A,0))*D3</f>
        <v>100</v>
      </c>
      <c r="F3" s="4">
        <f>D3*INDEX(Lotteries!F:F,MATCH(C3,Lotteries!A:A,0))</f>
        <v>0.69444444444444442</v>
      </c>
      <c r="G3" s="2" t="s">
        <v>3</v>
      </c>
    </row>
    <row r="4" spans="1:7" x14ac:dyDescent="0.35">
      <c r="A4">
        <v>3</v>
      </c>
      <c r="B4">
        <v>3</v>
      </c>
      <c r="C4" s="41">
        <v>1</v>
      </c>
      <c r="D4">
        <v>5</v>
      </c>
      <c r="E4">
        <f>INDEX(Lotteries!C:C,MATCH(C4,Lotteries!A:A,0))*D4</f>
        <v>100</v>
      </c>
      <c r="F4" s="4">
        <f>D4*INDEX(Lotteries!F:F,MATCH(C4,Lotteries!A:A,0))</f>
        <v>0.69444444444444442</v>
      </c>
      <c r="G4" s="2" t="s">
        <v>4</v>
      </c>
    </row>
    <row r="5" spans="1:7" x14ac:dyDescent="0.35">
      <c r="A5">
        <v>4</v>
      </c>
      <c r="B5">
        <v>4</v>
      </c>
      <c r="C5" s="41">
        <v>1</v>
      </c>
      <c r="D5">
        <v>2</v>
      </c>
      <c r="E5">
        <f>INDEX(Lotteries!C:C,MATCH(C5,Lotteries!A:A,0))*D5</f>
        <v>40</v>
      </c>
      <c r="F5" s="4">
        <f>D5*INDEX(Lotteries!F:F,MATCH(C5,Lotteries!A:A,0))</f>
        <v>0.27777777777777779</v>
      </c>
      <c r="G5" s="2" t="s">
        <v>5</v>
      </c>
    </row>
    <row r="6" spans="1:7" x14ac:dyDescent="0.35">
      <c r="A6">
        <v>5</v>
      </c>
      <c r="B6">
        <v>5</v>
      </c>
      <c r="C6" s="41">
        <v>1</v>
      </c>
      <c r="D6">
        <v>5</v>
      </c>
      <c r="E6">
        <f>INDEX(Lotteries!C:C,MATCH(C6,Lotteries!A:A,0))*D6</f>
        <v>100</v>
      </c>
      <c r="F6" s="4">
        <f>D6*INDEX(Lotteries!F:F,MATCH(C6,Lotteries!A:A,0))</f>
        <v>0.69444444444444442</v>
      </c>
      <c r="G6" s="2" t="s">
        <v>6</v>
      </c>
    </row>
    <row r="7" spans="1:7" x14ac:dyDescent="0.35">
      <c r="A7">
        <v>6</v>
      </c>
      <c r="B7">
        <v>6</v>
      </c>
      <c r="C7" s="41">
        <v>1</v>
      </c>
      <c r="D7">
        <v>5</v>
      </c>
      <c r="E7">
        <f>INDEX(Lotteries!C:C,MATCH(C7,Lotteries!A:A,0))*D7</f>
        <v>100</v>
      </c>
      <c r="F7" s="4">
        <f>D7*INDEX(Lotteries!F:F,MATCH(C7,Lotteries!A:A,0))</f>
        <v>0.69444444444444442</v>
      </c>
      <c r="G7" s="2" t="s">
        <v>7</v>
      </c>
    </row>
    <row r="8" spans="1:7" x14ac:dyDescent="0.35">
      <c r="A8">
        <v>7</v>
      </c>
      <c r="B8">
        <v>7</v>
      </c>
      <c r="C8" s="41">
        <v>1</v>
      </c>
      <c r="D8">
        <v>5</v>
      </c>
      <c r="E8">
        <f>INDEX(Lotteries!C:C,MATCH(C8,Lotteries!A:A,0))*D8</f>
        <v>100</v>
      </c>
      <c r="F8" s="4">
        <f>D8*INDEX(Lotteries!F:F,MATCH(C8,Lotteries!A:A,0))</f>
        <v>0.69444444444444442</v>
      </c>
      <c r="G8" s="2" t="s">
        <v>8</v>
      </c>
    </row>
    <row r="9" spans="1:7" x14ac:dyDescent="0.35">
      <c r="A9">
        <v>8</v>
      </c>
      <c r="B9">
        <v>8</v>
      </c>
      <c r="C9" s="41">
        <v>1</v>
      </c>
      <c r="D9">
        <v>8</v>
      </c>
      <c r="E9">
        <f>INDEX(Lotteries!C:C,MATCH(C9,Lotteries!A:A,0))*D9</f>
        <v>160</v>
      </c>
      <c r="F9" s="4">
        <f>D9*INDEX(Lotteries!F:F,MATCH(C9,Lotteries!A:A,0))</f>
        <v>1.1111111111111112</v>
      </c>
      <c r="G9" s="2" t="s">
        <v>9</v>
      </c>
    </row>
    <row r="10" spans="1:7" x14ac:dyDescent="0.35">
      <c r="A10">
        <v>9</v>
      </c>
      <c r="B10">
        <v>9</v>
      </c>
      <c r="C10" s="41">
        <v>1</v>
      </c>
      <c r="D10">
        <v>5</v>
      </c>
      <c r="E10">
        <f>INDEX(Lotteries!C:C,MATCH(C10,Lotteries!A:A,0))*D10</f>
        <v>100</v>
      </c>
      <c r="F10" s="4">
        <f>D10*INDEX(Lotteries!F:F,MATCH(C10,Lotteries!A:A,0))</f>
        <v>0.69444444444444442</v>
      </c>
      <c r="G10" s="2" t="s">
        <v>10</v>
      </c>
    </row>
    <row r="11" spans="1:7" x14ac:dyDescent="0.35">
      <c r="A11">
        <v>10</v>
      </c>
      <c r="B11">
        <v>10</v>
      </c>
      <c r="C11" s="41">
        <v>1</v>
      </c>
      <c r="D11">
        <v>5</v>
      </c>
      <c r="E11">
        <f>INDEX(Lotteries!C:C,MATCH(C11,Lotteries!A:A,0))*D11</f>
        <v>100</v>
      </c>
      <c r="F11" s="4">
        <f>D11*INDEX(Lotteries!F:F,MATCH(C11,Lotteries!A:A,0))</f>
        <v>0.69444444444444442</v>
      </c>
      <c r="G11" s="2" t="s">
        <v>11</v>
      </c>
    </row>
    <row r="12" spans="1:7" x14ac:dyDescent="0.35">
      <c r="A12">
        <v>11</v>
      </c>
      <c r="B12">
        <v>11</v>
      </c>
      <c r="C12" s="41">
        <v>1</v>
      </c>
      <c r="D12">
        <v>3</v>
      </c>
      <c r="E12">
        <f>INDEX(Lotteries!C:C,MATCH(C12,Lotteries!A:A,0))*D12</f>
        <v>60</v>
      </c>
      <c r="F12" s="4">
        <f>D12*INDEX(Lotteries!F:F,MATCH(C12,Lotteries!A:A,0))</f>
        <v>0.41666666666666669</v>
      </c>
      <c r="G12" s="2" t="s">
        <v>12</v>
      </c>
    </row>
    <row r="13" spans="1:7" x14ac:dyDescent="0.35">
      <c r="A13">
        <v>12</v>
      </c>
      <c r="B13">
        <v>12</v>
      </c>
      <c r="C13" s="41">
        <v>1</v>
      </c>
      <c r="D13">
        <v>3</v>
      </c>
      <c r="E13">
        <f>INDEX(Lotteries!C:C,MATCH(C13,Lotteries!A:A,0))*D13</f>
        <v>60</v>
      </c>
      <c r="F13" s="4">
        <f>D13*INDEX(Lotteries!F:F,MATCH(C13,Lotteries!A:A,0))</f>
        <v>0.41666666666666669</v>
      </c>
      <c r="G13" s="2" t="s">
        <v>13</v>
      </c>
    </row>
    <row r="14" spans="1:7" x14ac:dyDescent="0.35">
      <c r="A14">
        <v>13</v>
      </c>
      <c r="B14">
        <v>13</v>
      </c>
      <c r="C14" s="41">
        <v>1</v>
      </c>
      <c r="D14">
        <v>5</v>
      </c>
      <c r="E14">
        <f>INDEX(Lotteries!C:C,MATCH(C14,Lotteries!A:A,0))*D14</f>
        <v>100</v>
      </c>
      <c r="F14" s="4">
        <f>D14*INDEX(Lotteries!F:F,MATCH(C14,Lotteries!A:A,0))</f>
        <v>0.69444444444444442</v>
      </c>
      <c r="G14" s="2" t="s">
        <v>14</v>
      </c>
    </row>
    <row r="15" spans="1:7" x14ac:dyDescent="0.35">
      <c r="A15">
        <v>14</v>
      </c>
      <c r="B15">
        <v>14</v>
      </c>
      <c r="C15" s="41">
        <v>1</v>
      </c>
      <c r="D15">
        <v>5</v>
      </c>
      <c r="E15">
        <f>INDEX(Lotteries!C:C,MATCH(C15,Lotteries!A:A,0))*D15</f>
        <v>100</v>
      </c>
      <c r="F15" s="4">
        <f>D15*INDEX(Lotteries!F:F,MATCH(C15,Lotteries!A:A,0))</f>
        <v>0.69444444444444442</v>
      </c>
      <c r="G15" s="2" t="s">
        <v>15</v>
      </c>
    </row>
    <row r="16" spans="1:7" x14ac:dyDescent="0.35">
      <c r="A16">
        <v>15</v>
      </c>
      <c r="B16">
        <v>15</v>
      </c>
      <c r="C16" s="41">
        <v>1</v>
      </c>
      <c r="D16">
        <v>6</v>
      </c>
      <c r="E16">
        <f>INDEX(Lotteries!C:C,MATCH(C16,Lotteries!A:A,0))*D16</f>
        <v>120</v>
      </c>
      <c r="F16" s="4">
        <f>D16*INDEX(Lotteries!F:F,MATCH(C16,Lotteries!A:A,0))</f>
        <v>0.83333333333333337</v>
      </c>
      <c r="G16" s="2" t="s">
        <v>16</v>
      </c>
    </row>
    <row r="17" spans="1:7" x14ac:dyDescent="0.35">
      <c r="A17">
        <v>16</v>
      </c>
      <c r="B17">
        <v>1</v>
      </c>
      <c r="C17" s="41">
        <v>2</v>
      </c>
      <c r="D17">
        <v>5</v>
      </c>
      <c r="E17">
        <f>INDEX(Lotteries!C:C,MATCH(C17,Lotteries!A:A,0))*D17</f>
        <v>100</v>
      </c>
      <c r="F17" s="4">
        <f>D17*INDEX(Lotteries!F:F,MATCH(C17,Lotteries!A:A,0))</f>
        <v>0.3125</v>
      </c>
      <c r="G17" s="2" t="s">
        <v>61</v>
      </c>
    </row>
    <row r="18" spans="1:7" x14ac:dyDescent="0.35">
      <c r="A18">
        <v>17</v>
      </c>
      <c r="B18">
        <v>16</v>
      </c>
      <c r="C18" s="41">
        <v>2</v>
      </c>
      <c r="D18">
        <v>3</v>
      </c>
      <c r="E18">
        <f>INDEX(Lotteries!C:C,MATCH(C18,Lotteries!A:A,0))*D18</f>
        <v>60</v>
      </c>
      <c r="F18" s="4">
        <f>D18*INDEX(Lotteries!F:F,MATCH(C18,Lotteries!A:A,0))</f>
        <v>0.1875</v>
      </c>
      <c r="G18" s="2" t="s">
        <v>25</v>
      </c>
    </row>
    <row r="19" spans="1:7" x14ac:dyDescent="0.35">
      <c r="A19">
        <v>18</v>
      </c>
      <c r="B19">
        <v>2</v>
      </c>
      <c r="C19" s="41">
        <v>2</v>
      </c>
      <c r="D19">
        <v>5</v>
      </c>
      <c r="E19">
        <f>INDEX(Lotteries!C:C,MATCH(C19,Lotteries!A:A,0))*D19</f>
        <v>100</v>
      </c>
      <c r="F19" s="4">
        <f>D19*INDEX(Lotteries!F:F,MATCH(C19,Lotteries!A:A,0))</f>
        <v>0.3125</v>
      </c>
      <c r="G19" s="2" t="s">
        <v>3</v>
      </c>
    </row>
    <row r="20" spans="1:7" x14ac:dyDescent="0.35">
      <c r="A20">
        <v>19</v>
      </c>
      <c r="B20">
        <v>3</v>
      </c>
      <c r="C20" s="41">
        <v>2</v>
      </c>
      <c r="D20">
        <v>5</v>
      </c>
      <c r="E20">
        <f>INDEX(Lotteries!C:C,MATCH(C20,Lotteries!A:A,0))*D20</f>
        <v>100</v>
      </c>
      <c r="F20" s="4">
        <f>D20*INDEX(Lotteries!F:F,MATCH(C20,Lotteries!A:A,0))</f>
        <v>0.3125</v>
      </c>
      <c r="G20" s="2" t="s">
        <v>4</v>
      </c>
    </row>
    <row r="21" spans="1:7" x14ac:dyDescent="0.35">
      <c r="A21">
        <v>20</v>
      </c>
      <c r="B21">
        <v>4</v>
      </c>
      <c r="C21" s="41">
        <v>2</v>
      </c>
      <c r="D21">
        <v>2</v>
      </c>
      <c r="E21">
        <f>INDEX(Lotteries!C:C,MATCH(C21,Lotteries!A:A,0))*D21</f>
        <v>40</v>
      </c>
      <c r="F21" s="4">
        <f>D21*INDEX(Lotteries!F:F,MATCH(C21,Lotteries!A:A,0))</f>
        <v>0.125</v>
      </c>
      <c r="G21" s="2" t="s">
        <v>5</v>
      </c>
    </row>
    <row r="22" spans="1:7" x14ac:dyDescent="0.35">
      <c r="A22">
        <v>21</v>
      </c>
      <c r="B22">
        <v>17</v>
      </c>
      <c r="C22" s="41">
        <v>2</v>
      </c>
      <c r="D22">
        <v>2</v>
      </c>
      <c r="E22">
        <f>INDEX(Lotteries!C:C,MATCH(C22,Lotteries!A:A,0))*D22</f>
        <v>40</v>
      </c>
      <c r="F22" s="4">
        <f>D22*INDEX(Lotteries!F:F,MATCH(C22,Lotteries!A:A,0))</f>
        <v>0.125</v>
      </c>
      <c r="G22" s="2" t="s">
        <v>26</v>
      </c>
    </row>
    <row r="23" spans="1:7" x14ac:dyDescent="0.35">
      <c r="A23">
        <v>22</v>
      </c>
      <c r="B23">
        <v>5</v>
      </c>
      <c r="C23" s="41">
        <v>2</v>
      </c>
      <c r="D23">
        <v>5</v>
      </c>
      <c r="E23">
        <f>INDEX(Lotteries!C:C,MATCH(C23,Lotteries!A:A,0))*D23</f>
        <v>100</v>
      </c>
      <c r="F23" s="4">
        <f>D23*INDEX(Lotteries!F:F,MATCH(C23,Lotteries!A:A,0))</f>
        <v>0.3125</v>
      </c>
      <c r="G23" s="2" t="s">
        <v>6</v>
      </c>
    </row>
    <row r="24" spans="1:7" x14ac:dyDescent="0.35">
      <c r="A24">
        <v>23</v>
      </c>
      <c r="B24">
        <v>18</v>
      </c>
      <c r="C24" s="41">
        <v>2</v>
      </c>
      <c r="D24">
        <v>5</v>
      </c>
      <c r="E24">
        <f>INDEX(Lotteries!C:C,MATCH(C24,Lotteries!A:A,0))*D24</f>
        <v>100</v>
      </c>
      <c r="F24" s="4">
        <f>D24*INDEX(Lotteries!F:F,MATCH(C24,Lotteries!A:A,0))</f>
        <v>0.3125</v>
      </c>
      <c r="G24" s="2" t="s">
        <v>27</v>
      </c>
    </row>
    <row r="25" spans="1:7" x14ac:dyDescent="0.35">
      <c r="A25">
        <v>24</v>
      </c>
      <c r="B25">
        <v>6</v>
      </c>
      <c r="C25" s="41">
        <v>2</v>
      </c>
      <c r="D25">
        <v>5</v>
      </c>
      <c r="E25">
        <f>INDEX(Lotteries!C:C,MATCH(C25,Lotteries!A:A,0))*D25</f>
        <v>100</v>
      </c>
      <c r="F25" s="4">
        <f>D25*INDEX(Lotteries!F:F,MATCH(C25,Lotteries!A:A,0))</f>
        <v>0.3125</v>
      </c>
      <c r="G25" s="2" t="s">
        <v>7</v>
      </c>
    </row>
    <row r="26" spans="1:7" x14ac:dyDescent="0.35">
      <c r="A26">
        <v>25</v>
      </c>
      <c r="B26">
        <v>19</v>
      </c>
      <c r="C26" s="41">
        <v>2</v>
      </c>
      <c r="D26">
        <v>10</v>
      </c>
      <c r="E26">
        <f>INDEX(Lotteries!C:C,MATCH(C26,Lotteries!A:A,0))*D26</f>
        <v>200</v>
      </c>
      <c r="F26" s="4">
        <f>D26*INDEX(Lotteries!F:F,MATCH(C26,Lotteries!A:A,0))</f>
        <v>0.625</v>
      </c>
      <c r="G26" s="2" t="s">
        <v>28</v>
      </c>
    </row>
    <row r="27" spans="1:7" x14ac:dyDescent="0.35">
      <c r="A27">
        <v>26</v>
      </c>
      <c r="B27">
        <v>20</v>
      </c>
      <c r="C27" s="41">
        <v>2</v>
      </c>
      <c r="D27">
        <v>2</v>
      </c>
      <c r="E27">
        <f>INDEX(Lotteries!C:C,MATCH(C27,Lotteries!A:A,0))*D27</f>
        <v>40</v>
      </c>
      <c r="F27" s="4">
        <f>D27*INDEX(Lotteries!F:F,MATCH(C27,Lotteries!A:A,0))</f>
        <v>0.125</v>
      </c>
      <c r="G27" s="2" t="s">
        <v>29</v>
      </c>
    </row>
    <row r="28" spans="1:7" x14ac:dyDescent="0.35">
      <c r="A28">
        <v>27</v>
      </c>
      <c r="B28">
        <v>21</v>
      </c>
      <c r="C28" s="41">
        <v>2</v>
      </c>
      <c r="D28">
        <v>5</v>
      </c>
      <c r="E28">
        <f>INDEX(Lotteries!C:C,MATCH(C28,Lotteries!A:A,0))*D28</f>
        <v>100</v>
      </c>
      <c r="F28" s="4">
        <f>D28*INDEX(Lotteries!F:F,MATCH(C28,Lotteries!A:A,0))</f>
        <v>0.3125</v>
      </c>
      <c r="G28" s="2" t="s">
        <v>30</v>
      </c>
    </row>
    <row r="29" spans="1:7" x14ac:dyDescent="0.35">
      <c r="A29">
        <v>28</v>
      </c>
      <c r="B29">
        <v>8</v>
      </c>
      <c r="C29" s="41">
        <v>2</v>
      </c>
      <c r="D29">
        <v>10</v>
      </c>
      <c r="E29">
        <f>INDEX(Lotteries!C:C,MATCH(C29,Lotteries!A:A,0))*D29</f>
        <v>200</v>
      </c>
      <c r="F29" s="4">
        <f>D29*INDEX(Lotteries!F:F,MATCH(C29,Lotteries!A:A,0))</f>
        <v>0.625</v>
      </c>
      <c r="G29" s="2" t="s">
        <v>9</v>
      </c>
    </row>
    <row r="30" spans="1:7" x14ac:dyDescent="0.35">
      <c r="A30">
        <v>29</v>
      </c>
      <c r="B30">
        <v>22</v>
      </c>
      <c r="C30" s="41">
        <v>2</v>
      </c>
      <c r="D30">
        <v>5</v>
      </c>
      <c r="E30">
        <f>INDEX(Lotteries!C:C,MATCH(C30,Lotteries!A:A,0))*D30</f>
        <v>100</v>
      </c>
      <c r="F30" s="4">
        <f>D30*INDEX(Lotteries!F:F,MATCH(C30,Lotteries!A:A,0))</f>
        <v>0.3125</v>
      </c>
      <c r="G30" s="2" t="s">
        <v>31</v>
      </c>
    </row>
    <row r="31" spans="1:7" x14ac:dyDescent="0.35">
      <c r="A31">
        <v>30</v>
      </c>
      <c r="B31">
        <v>10</v>
      </c>
      <c r="C31" s="41">
        <v>2</v>
      </c>
      <c r="D31">
        <v>5</v>
      </c>
      <c r="E31">
        <f>INDEX(Lotteries!C:C,MATCH(C31,Lotteries!A:A,0))*D31</f>
        <v>100</v>
      </c>
      <c r="F31" s="4">
        <f>D31*INDEX(Lotteries!F:F,MATCH(C31,Lotteries!A:A,0))</f>
        <v>0.3125</v>
      </c>
      <c r="G31" s="2" t="s">
        <v>11</v>
      </c>
    </row>
    <row r="32" spans="1:7" x14ac:dyDescent="0.35">
      <c r="A32">
        <v>31</v>
      </c>
      <c r="B32">
        <v>11</v>
      </c>
      <c r="C32" s="41">
        <v>2</v>
      </c>
      <c r="D32">
        <v>5</v>
      </c>
      <c r="E32">
        <f>INDEX(Lotteries!C:C,MATCH(C32,Lotteries!A:A,0))*D32</f>
        <v>100</v>
      </c>
      <c r="F32" s="4">
        <f>D32*INDEX(Lotteries!F:F,MATCH(C32,Lotteries!A:A,0))</f>
        <v>0.3125</v>
      </c>
      <c r="G32" s="2" t="s">
        <v>12</v>
      </c>
    </row>
    <row r="33" spans="1:7" x14ac:dyDescent="0.35">
      <c r="A33">
        <v>32</v>
      </c>
      <c r="B33">
        <v>12</v>
      </c>
      <c r="C33" s="41">
        <v>2</v>
      </c>
      <c r="D33">
        <v>2</v>
      </c>
      <c r="E33">
        <f>INDEX(Lotteries!C:C,MATCH(C33,Lotteries!A:A,0))*D33</f>
        <v>40</v>
      </c>
      <c r="F33" s="4">
        <f>D33*INDEX(Lotteries!F:F,MATCH(C33,Lotteries!A:A,0))</f>
        <v>0.125</v>
      </c>
      <c r="G33" s="2" t="s">
        <v>13</v>
      </c>
    </row>
    <row r="34" spans="1:7" x14ac:dyDescent="0.35">
      <c r="A34">
        <v>33</v>
      </c>
      <c r="B34">
        <v>23</v>
      </c>
      <c r="C34" s="41">
        <v>2</v>
      </c>
      <c r="D34">
        <v>5</v>
      </c>
      <c r="E34">
        <f>INDEX(Lotteries!C:C,MATCH(C34,Lotteries!A:A,0))*D34</f>
        <v>100</v>
      </c>
      <c r="F34" s="4">
        <f>D34*INDEX(Lotteries!F:F,MATCH(C34,Lotteries!A:A,0))</f>
        <v>0.3125</v>
      </c>
      <c r="G34" s="2" t="s">
        <v>32</v>
      </c>
    </row>
    <row r="35" spans="1:7" x14ac:dyDescent="0.35">
      <c r="A35">
        <v>34</v>
      </c>
      <c r="B35">
        <v>24</v>
      </c>
      <c r="C35" s="41">
        <v>2</v>
      </c>
      <c r="D35">
        <v>5</v>
      </c>
      <c r="E35">
        <f>INDEX(Lotteries!C:C,MATCH(C35,Lotteries!A:A,0))*D35</f>
        <v>100</v>
      </c>
      <c r="F35" s="4">
        <f>D35*INDEX(Lotteries!F:F,MATCH(C35,Lotteries!A:A,0))</f>
        <v>0.3125</v>
      </c>
      <c r="G35" s="2" t="s">
        <v>33</v>
      </c>
    </row>
    <row r="36" spans="1:7" x14ac:dyDescent="0.35">
      <c r="A36">
        <v>35</v>
      </c>
      <c r="B36">
        <v>15</v>
      </c>
      <c r="C36" s="41">
        <v>2</v>
      </c>
      <c r="D36">
        <v>5</v>
      </c>
      <c r="E36">
        <f>INDEX(Lotteries!C:C,MATCH(C36,Lotteries!A:A,0))*D36</f>
        <v>100</v>
      </c>
      <c r="F36" s="4">
        <f>D36*INDEX(Lotteries!F:F,MATCH(C36,Lotteries!A:A,0))</f>
        <v>0.3125</v>
      </c>
      <c r="G36" s="2" t="s">
        <v>16</v>
      </c>
    </row>
    <row r="37" spans="1:7" x14ac:dyDescent="0.35">
      <c r="A37">
        <v>36</v>
      </c>
      <c r="B37">
        <v>25</v>
      </c>
      <c r="C37" s="41">
        <v>3</v>
      </c>
      <c r="D37">
        <v>2</v>
      </c>
      <c r="E37">
        <f>INDEX(Lotteries!C:C,MATCH(C37,Lotteries!A:A,0))*D37</f>
        <v>20</v>
      </c>
      <c r="F37" s="4">
        <f>D37*INDEX(Lotteries!F:F,MATCH(C37,Lotteries!A:A,0))</f>
        <v>6.3829787234042548E-2</v>
      </c>
      <c r="G37" s="2" t="s">
        <v>40</v>
      </c>
    </row>
    <row r="38" spans="1:7" x14ac:dyDescent="0.35">
      <c r="A38">
        <v>37</v>
      </c>
      <c r="B38">
        <v>3</v>
      </c>
      <c r="C38" s="41">
        <v>3</v>
      </c>
      <c r="D38">
        <v>10</v>
      </c>
      <c r="E38">
        <f>INDEX(Lotteries!C:C,MATCH(C38,Lotteries!A:A,0))*D38</f>
        <v>100</v>
      </c>
      <c r="F38" s="4">
        <f>D38*INDEX(Lotteries!F:F,MATCH(C38,Lotteries!A:A,0))</f>
        <v>0.31914893617021273</v>
      </c>
      <c r="G38" s="2" t="s">
        <v>4</v>
      </c>
    </row>
    <row r="39" spans="1:7" x14ac:dyDescent="0.35">
      <c r="A39">
        <v>38</v>
      </c>
      <c r="B39">
        <v>4</v>
      </c>
      <c r="C39" s="41">
        <v>3</v>
      </c>
      <c r="D39">
        <v>10</v>
      </c>
      <c r="E39">
        <f>INDEX(Lotteries!C:C,MATCH(C39,Lotteries!A:A,0))*D39</f>
        <v>100</v>
      </c>
      <c r="F39" s="4">
        <f>D39*INDEX(Lotteries!F:F,MATCH(C39,Lotteries!A:A,0))</f>
        <v>0.31914893617021273</v>
      </c>
      <c r="G39" s="2" t="s">
        <v>5</v>
      </c>
    </row>
    <row r="40" spans="1:7" x14ac:dyDescent="0.35">
      <c r="A40">
        <v>39</v>
      </c>
      <c r="B40">
        <v>5</v>
      </c>
      <c r="C40" s="41">
        <v>3</v>
      </c>
      <c r="D40">
        <v>12</v>
      </c>
      <c r="E40">
        <f>INDEX(Lotteries!C:C,MATCH(C40,Lotteries!A:A,0))*D40</f>
        <v>120</v>
      </c>
      <c r="F40" s="4">
        <f>D40*INDEX(Lotteries!F:F,MATCH(C40,Lotteries!A:A,0))</f>
        <v>0.38297872340425532</v>
      </c>
      <c r="G40" s="2" t="s">
        <v>6</v>
      </c>
    </row>
    <row r="41" spans="1:7" x14ac:dyDescent="0.35">
      <c r="A41">
        <v>40</v>
      </c>
      <c r="B41">
        <v>26</v>
      </c>
      <c r="C41" s="41">
        <v>3</v>
      </c>
      <c r="D41">
        <v>10</v>
      </c>
      <c r="E41">
        <f>INDEX(Lotteries!C:C,MATCH(C41,Lotteries!A:A,0))*D41</f>
        <v>100</v>
      </c>
      <c r="F41" s="4">
        <f>D41*INDEX(Lotteries!F:F,MATCH(C41,Lotteries!A:A,0))</f>
        <v>0.31914893617021273</v>
      </c>
      <c r="G41" s="2" t="s">
        <v>41</v>
      </c>
    </row>
    <row r="42" spans="1:7" x14ac:dyDescent="0.35">
      <c r="A42">
        <v>41</v>
      </c>
      <c r="B42">
        <v>18</v>
      </c>
      <c r="C42" s="41">
        <v>3</v>
      </c>
      <c r="D42">
        <v>5</v>
      </c>
      <c r="E42">
        <f>INDEX(Lotteries!C:C,MATCH(C42,Lotteries!A:A,0))*D42</f>
        <v>50</v>
      </c>
      <c r="F42" s="4">
        <f>D42*INDEX(Lotteries!F:F,MATCH(C42,Lotteries!A:A,0))</f>
        <v>0.15957446808510636</v>
      </c>
      <c r="G42" s="2" t="s">
        <v>27</v>
      </c>
    </row>
    <row r="43" spans="1:7" x14ac:dyDescent="0.35">
      <c r="A43">
        <v>42</v>
      </c>
      <c r="B43">
        <v>6</v>
      </c>
      <c r="C43" s="41">
        <v>3</v>
      </c>
      <c r="D43">
        <v>10</v>
      </c>
      <c r="E43">
        <f>INDEX(Lotteries!C:C,MATCH(C43,Lotteries!A:A,0))*D43</f>
        <v>100</v>
      </c>
      <c r="F43" s="4">
        <f>D43*INDEX(Lotteries!F:F,MATCH(C43,Lotteries!A:A,0))</f>
        <v>0.31914893617021273</v>
      </c>
      <c r="G43" s="2" t="s">
        <v>7</v>
      </c>
    </row>
    <row r="44" spans="1:7" x14ac:dyDescent="0.35">
      <c r="A44">
        <v>43</v>
      </c>
      <c r="B44">
        <v>7</v>
      </c>
      <c r="C44" s="41">
        <v>3</v>
      </c>
      <c r="D44">
        <v>10</v>
      </c>
      <c r="E44">
        <f>INDEX(Lotteries!C:C,MATCH(C44,Lotteries!A:A,0))*D44</f>
        <v>100</v>
      </c>
      <c r="F44" s="4">
        <f>D44*INDEX(Lotteries!F:F,MATCH(C44,Lotteries!A:A,0))</f>
        <v>0.31914893617021273</v>
      </c>
      <c r="G44" s="2" t="s">
        <v>8</v>
      </c>
    </row>
    <row r="45" spans="1:7" x14ac:dyDescent="0.35">
      <c r="A45">
        <v>44</v>
      </c>
      <c r="B45">
        <v>19</v>
      </c>
      <c r="C45" s="41">
        <v>3</v>
      </c>
      <c r="D45">
        <v>31</v>
      </c>
      <c r="E45">
        <f>INDEX(Lotteries!C:C,MATCH(C45,Lotteries!A:A,0))*D45</f>
        <v>310</v>
      </c>
      <c r="F45" s="4">
        <f>D45*INDEX(Lotteries!F:F,MATCH(C45,Lotteries!A:A,0))</f>
        <v>0.9893617021276595</v>
      </c>
      <c r="G45" s="2" t="s">
        <v>28</v>
      </c>
    </row>
    <row r="46" spans="1:7" x14ac:dyDescent="0.35">
      <c r="A46">
        <v>45</v>
      </c>
      <c r="B46">
        <v>20</v>
      </c>
      <c r="C46" s="41">
        <v>3</v>
      </c>
      <c r="D46">
        <v>2</v>
      </c>
      <c r="E46">
        <f>INDEX(Lotteries!C:C,MATCH(C46,Lotteries!A:A,0))*D46</f>
        <v>20</v>
      </c>
      <c r="F46" s="4">
        <f>D46*INDEX(Lotteries!F:F,MATCH(C46,Lotteries!A:A,0))</f>
        <v>6.3829787234042548E-2</v>
      </c>
      <c r="G46" s="2" t="s">
        <v>29</v>
      </c>
    </row>
    <row r="47" spans="1:7" x14ac:dyDescent="0.35">
      <c r="A47">
        <v>46</v>
      </c>
      <c r="B47">
        <v>21</v>
      </c>
      <c r="C47" s="41">
        <v>3</v>
      </c>
      <c r="D47">
        <v>10</v>
      </c>
      <c r="E47">
        <f>INDEX(Lotteries!C:C,MATCH(C47,Lotteries!A:A,0))*D47</f>
        <v>100</v>
      </c>
      <c r="F47" s="4">
        <f>D47*INDEX(Lotteries!F:F,MATCH(C47,Lotteries!A:A,0))</f>
        <v>0.31914893617021273</v>
      </c>
      <c r="G47" s="2" t="s">
        <v>30</v>
      </c>
    </row>
    <row r="48" spans="1:7" x14ac:dyDescent="0.35">
      <c r="A48">
        <v>47</v>
      </c>
      <c r="B48">
        <v>8</v>
      </c>
      <c r="C48" s="41">
        <v>3</v>
      </c>
      <c r="D48">
        <v>20</v>
      </c>
      <c r="E48">
        <f>INDEX(Lotteries!C:C,MATCH(C48,Lotteries!A:A,0))*D48</f>
        <v>200</v>
      </c>
      <c r="F48" s="4">
        <f>D48*INDEX(Lotteries!F:F,MATCH(C48,Lotteries!A:A,0))</f>
        <v>0.63829787234042545</v>
      </c>
      <c r="G48" s="2" t="s">
        <v>9</v>
      </c>
    </row>
    <row r="49" spans="1:7" x14ac:dyDescent="0.35">
      <c r="A49">
        <v>48</v>
      </c>
      <c r="B49">
        <v>9</v>
      </c>
      <c r="C49" s="41">
        <v>3</v>
      </c>
      <c r="D49">
        <v>12</v>
      </c>
      <c r="E49">
        <f>INDEX(Lotteries!C:C,MATCH(C49,Lotteries!A:A,0))*D49</f>
        <v>120</v>
      </c>
      <c r="F49" s="4">
        <f>D49*INDEX(Lotteries!F:F,MATCH(C49,Lotteries!A:A,0))</f>
        <v>0.38297872340425532</v>
      </c>
      <c r="G49" s="2" t="s">
        <v>10</v>
      </c>
    </row>
    <row r="50" spans="1:7" x14ac:dyDescent="0.35">
      <c r="A50">
        <v>49</v>
      </c>
      <c r="B50">
        <v>10</v>
      </c>
      <c r="C50" s="41">
        <v>3</v>
      </c>
      <c r="D50">
        <v>10</v>
      </c>
      <c r="E50">
        <f>INDEX(Lotteries!C:C,MATCH(C50,Lotteries!A:A,0))*D50</f>
        <v>100</v>
      </c>
      <c r="F50" s="4">
        <f>D50*INDEX(Lotteries!F:F,MATCH(C50,Lotteries!A:A,0))</f>
        <v>0.31914893617021273</v>
      </c>
      <c r="G50" s="2" t="s">
        <v>11</v>
      </c>
    </row>
    <row r="51" spans="1:7" x14ac:dyDescent="0.35">
      <c r="A51">
        <v>50</v>
      </c>
      <c r="B51">
        <v>11</v>
      </c>
      <c r="C51" s="41">
        <v>3</v>
      </c>
      <c r="D51">
        <v>10</v>
      </c>
      <c r="E51">
        <f>INDEX(Lotteries!C:C,MATCH(C51,Lotteries!A:A,0))*D51</f>
        <v>100</v>
      </c>
      <c r="F51" s="4">
        <f>D51*INDEX(Lotteries!F:F,MATCH(C51,Lotteries!A:A,0))</f>
        <v>0.31914893617021273</v>
      </c>
      <c r="G51" s="2" t="s">
        <v>12</v>
      </c>
    </row>
    <row r="52" spans="1:7" x14ac:dyDescent="0.35">
      <c r="A52">
        <v>51</v>
      </c>
      <c r="B52">
        <v>12</v>
      </c>
      <c r="C52" s="41">
        <v>3</v>
      </c>
      <c r="D52">
        <v>3</v>
      </c>
      <c r="E52">
        <f>INDEX(Lotteries!C:C,MATCH(C52,Lotteries!A:A,0))*D52</f>
        <v>30</v>
      </c>
      <c r="F52" s="4">
        <f>D52*INDEX(Lotteries!F:F,MATCH(C52,Lotteries!A:A,0))</f>
        <v>9.5744680851063829E-2</v>
      </c>
      <c r="G52" s="2" t="s">
        <v>13</v>
      </c>
    </row>
    <row r="53" spans="1:7" x14ac:dyDescent="0.35">
      <c r="A53">
        <v>52</v>
      </c>
      <c r="B53">
        <v>24</v>
      </c>
      <c r="C53" s="41">
        <v>3</v>
      </c>
      <c r="D53">
        <v>5</v>
      </c>
      <c r="E53">
        <f>INDEX(Lotteries!C:C,MATCH(C53,Lotteries!A:A,0))*D53</f>
        <v>50</v>
      </c>
      <c r="F53" s="4">
        <f>D53*INDEX(Lotteries!F:F,MATCH(C53,Lotteries!A:A,0))</f>
        <v>0.15957446808510636</v>
      </c>
      <c r="G53" s="2" t="s">
        <v>33</v>
      </c>
    </row>
    <row r="54" spans="1:7" x14ac:dyDescent="0.35">
      <c r="A54">
        <v>53</v>
      </c>
      <c r="B54">
        <v>14</v>
      </c>
      <c r="C54" s="41">
        <v>3</v>
      </c>
      <c r="D54">
        <v>10</v>
      </c>
      <c r="E54">
        <f>INDEX(Lotteries!C:C,MATCH(C54,Lotteries!A:A,0))*D54</f>
        <v>100</v>
      </c>
      <c r="F54" s="4">
        <f>D54*INDEX(Lotteries!F:F,MATCH(C54,Lotteries!A:A,0))</f>
        <v>0.31914893617021273</v>
      </c>
      <c r="G54" s="2" t="s">
        <v>15</v>
      </c>
    </row>
    <row r="55" spans="1:7" x14ac:dyDescent="0.35">
      <c r="A55">
        <v>54</v>
      </c>
      <c r="B55">
        <v>15</v>
      </c>
      <c r="C55" s="41">
        <v>3</v>
      </c>
      <c r="D55">
        <v>6</v>
      </c>
      <c r="E55">
        <f>INDEX(Lotteries!C:C,MATCH(C55,Lotteries!A:A,0))*D55</f>
        <v>60</v>
      </c>
      <c r="F55" s="4">
        <f>D55*INDEX(Lotteries!F:F,MATCH(C55,Lotteries!A:A,0))</f>
        <v>0.19148936170212766</v>
      </c>
      <c r="G55" s="2" t="s">
        <v>16</v>
      </c>
    </row>
    <row r="56" spans="1:7" x14ac:dyDescent="0.35">
      <c r="A56">
        <v>55</v>
      </c>
      <c r="B56">
        <v>7</v>
      </c>
      <c r="C56" s="41">
        <v>4</v>
      </c>
      <c r="D56">
        <v>10</v>
      </c>
      <c r="E56">
        <f>INDEX(Lotteries!C:C,MATCH(C56,Lotteries!A:A,0))*D56</f>
        <v>100</v>
      </c>
      <c r="F56" s="4">
        <f>D56*INDEX(Lotteries!F:F,MATCH(C56,Lotteries!A:A,0))</f>
        <v>0.29411764705882354</v>
      </c>
      <c r="G56" s="2" t="s">
        <v>8</v>
      </c>
    </row>
    <row r="57" spans="1:7" x14ac:dyDescent="0.35">
      <c r="A57">
        <v>56</v>
      </c>
      <c r="B57">
        <v>9</v>
      </c>
      <c r="C57" s="41">
        <v>4</v>
      </c>
      <c r="D57">
        <v>10</v>
      </c>
      <c r="E57">
        <f>INDEX(Lotteries!C:C,MATCH(C57,Lotteries!A:A,0))*D57</f>
        <v>100</v>
      </c>
      <c r="F57" s="4">
        <f>D57*INDEX(Lotteries!F:F,MATCH(C57,Lotteries!A:A,0))</f>
        <v>0.29411764705882354</v>
      </c>
      <c r="G57" s="2" t="s">
        <v>10</v>
      </c>
    </row>
    <row r="58" spans="1:7" x14ac:dyDescent="0.35">
      <c r="A58">
        <v>57</v>
      </c>
      <c r="B58">
        <v>4</v>
      </c>
      <c r="C58" s="41">
        <v>4</v>
      </c>
      <c r="D58">
        <v>10</v>
      </c>
      <c r="E58">
        <f>INDEX(Lotteries!C:C,MATCH(C58,Lotteries!A:A,0))*D58</f>
        <v>100</v>
      </c>
      <c r="F58" s="4">
        <f>D58*INDEX(Lotteries!F:F,MATCH(C58,Lotteries!A:A,0))</f>
        <v>0.29411764705882354</v>
      </c>
      <c r="G58" s="2" t="s">
        <v>5</v>
      </c>
    </row>
    <row r="59" spans="1:7" x14ac:dyDescent="0.35">
      <c r="A59">
        <v>58</v>
      </c>
      <c r="B59">
        <v>20</v>
      </c>
      <c r="C59" s="41">
        <v>4</v>
      </c>
      <c r="D59">
        <v>5</v>
      </c>
      <c r="E59">
        <f>INDEX(Lotteries!C:C,MATCH(C59,Lotteries!A:A,0))*D59</f>
        <v>50</v>
      </c>
      <c r="F59" s="4">
        <f>D59*INDEX(Lotteries!F:F,MATCH(C59,Lotteries!A:A,0))</f>
        <v>0.14705882352941177</v>
      </c>
      <c r="G59" s="2" t="s">
        <v>29</v>
      </c>
    </row>
    <row r="60" spans="1:7" x14ac:dyDescent="0.35">
      <c r="A60">
        <v>59</v>
      </c>
      <c r="B60">
        <v>8</v>
      </c>
      <c r="C60" s="41">
        <v>4</v>
      </c>
      <c r="D60">
        <v>20</v>
      </c>
      <c r="E60">
        <f>INDEX(Lotteries!C:C,MATCH(C60,Lotteries!A:A,0))*D60</f>
        <v>200</v>
      </c>
      <c r="F60" s="4">
        <f>D60*INDEX(Lotteries!F:F,MATCH(C60,Lotteries!A:A,0))</f>
        <v>0.58823529411764708</v>
      </c>
      <c r="G60" s="2" t="s">
        <v>9</v>
      </c>
    </row>
    <row r="61" spans="1:7" x14ac:dyDescent="0.35">
      <c r="A61">
        <v>60</v>
      </c>
      <c r="B61">
        <v>27</v>
      </c>
      <c r="C61" s="41">
        <v>4</v>
      </c>
      <c r="D61">
        <v>5</v>
      </c>
      <c r="E61">
        <f>INDEX(Lotteries!C:C,MATCH(C61,Lotteries!A:A,0))*D61</f>
        <v>50</v>
      </c>
      <c r="F61" s="4">
        <f>D61*INDEX(Lotteries!F:F,MATCH(C61,Lotteries!A:A,0))</f>
        <v>0.14705882352941177</v>
      </c>
      <c r="G61" s="2" t="s">
        <v>42</v>
      </c>
    </row>
    <row r="62" spans="1:7" x14ac:dyDescent="0.35">
      <c r="A62">
        <v>61</v>
      </c>
      <c r="B62">
        <v>5</v>
      </c>
      <c r="C62" s="41">
        <v>4</v>
      </c>
      <c r="D62">
        <v>5</v>
      </c>
      <c r="E62">
        <f>INDEX(Lotteries!C:C,MATCH(C62,Lotteries!A:A,0))*D62</f>
        <v>50</v>
      </c>
      <c r="F62" s="4">
        <f>D62*INDEX(Lotteries!F:F,MATCH(C62,Lotteries!A:A,0))</f>
        <v>0.14705882352941177</v>
      </c>
      <c r="G62" s="2" t="s">
        <v>6</v>
      </c>
    </row>
    <row r="63" spans="1:7" x14ac:dyDescent="0.35">
      <c r="A63">
        <v>62</v>
      </c>
      <c r="B63">
        <v>14</v>
      </c>
      <c r="C63" s="41">
        <v>4</v>
      </c>
      <c r="D63">
        <v>15</v>
      </c>
      <c r="E63">
        <f>INDEX(Lotteries!C:C,MATCH(C63,Lotteries!A:A,0))*D63</f>
        <v>150</v>
      </c>
      <c r="F63" s="4">
        <f>D63*INDEX(Lotteries!F:F,MATCH(C63,Lotteries!A:A,0))</f>
        <v>0.44117647058823528</v>
      </c>
      <c r="G63" s="2" t="s">
        <v>15</v>
      </c>
    </row>
    <row r="64" spans="1:7" x14ac:dyDescent="0.35">
      <c r="A64">
        <v>63</v>
      </c>
      <c r="B64">
        <v>2</v>
      </c>
      <c r="C64" s="41">
        <v>4</v>
      </c>
      <c r="D64">
        <v>5</v>
      </c>
      <c r="E64">
        <f>INDEX(Lotteries!C:C,MATCH(C64,Lotteries!A:A,0))*D64</f>
        <v>50</v>
      </c>
      <c r="F64" s="4">
        <f>D64*INDEX(Lotteries!F:F,MATCH(C64,Lotteries!A:A,0))</f>
        <v>0.14705882352941177</v>
      </c>
      <c r="G64" s="2" t="s">
        <v>3</v>
      </c>
    </row>
    <row r="65" spans="1:7" x14ac:dyDescent="0.35">
      <c r="A65">
        <v>64</v>
      </c>
      <c r="B65">
        <v>10</v>
      </c>
      <c r="C65" s="41">
        <v>4</v>
      </c>
      <c r="D65">
        <v>10</v>
      </c>
      <c r="E65">
        <f>INDEX(Lotteries!C:C,MATCH(C65,Lotteries!A:A,0))*D65</f>
        <v>100</v>
      </c>
      <c r="F65" s="4">
        <f>D65*INDEX(Lotteries!F:F,MATCH(C65,Lotteries!A:A,0))</f>
        <v>0.29411764705882354</v>
      </c>
      <c r="G65" s="2" t="s">
        <v>11</v>
      </c>
    </row>
    <row r="66" spans="1:7" x14ac:dyDescent="0.35">
      <c r="A66">
        <v>65</v>
      </c>
      <c r="B66">
        <v>28</v>
      </c>
      <c r="C66" s="41">
        <v>4</v>
      </c>
      <c r="D66">
        <v>10</v>
      </c>
      <c r="E66">
        <f>INDEX(Lotteries!C:C,MATCH(C66,Lotteries!A:A,0))*D66</f>
        <v>100</v>
      </c>
      <c r="F66" s="4">
        <f>D66*INDEX(Lotteries!F:F,MATCH(C66,Lotteries!A:A,0))</f>
        <v>0.29411764705882354</v>
      </c>
      <c r="G66" s="2" t="s">
        <v>43</v>
      </c>
    </row>
    <row r="67" spans="1:7" x14ac:dyDescent="0.35">
      <c r="A67">
        <v>66</v>
      </c>
      <c r="B67">
        <v>23</v>
      </c>
      <c r="C67" s="41">
        <v>4</v>
      </c>
      <c r="D67">
        <v>10</v>
      </c>
      <c r="E67">
        <f>INDEX(Lotteries!C:C,MATCH(C67,Lotteries!A:A,0))*D67</f>
        <v>100</v>
      </c>
      <c r="F67" s="4">
        <f>D67*INDEX(Lotteries!F:F,MATCH(C67,Lotteries!A:A,0))</f>
        <v>0.29411764705882354</v>
      </c>
      <c r="G67" s="2" t="s">
        <v>32</v>
      </c>
    </row>
    <row r="68" spans="1:7" x14ac:dyDescent="0.35">
      <c r="A68">
        <v>67</v>
      </c>
      <c r="B68">
        <v>29</v>
      </c>
      <c r="C68" s="41">
        <v>4</v>
      </c>
      <c r="D68">
        <v>10</v>
      </c>
      <c r="E68">
        <f>INDEX(Lotteries!C:C,MATCH(C68,Lotteries!A:A,0))*D68</f>
        <v>100</v>
      </c>
      <c r="F68" s="4">
        <f>D68*INDEX(Lotteries!F:F,MATCH(C68,Lotteries!A:A,0))</f>
        <v>0.29411764705882354</v>
      </c>
      <c r="G68" s="2" t="s">
        <v>44</v>
      </c>
    </row>
    <row r="69" spans="1:7" x14ac:dyDescent="0.35">
      <c r="A69">
        <v>68</v>
      </c>
      <c r="B69">
        <v>1</v>
      </c>
      <c r="C69" s="41">
        <v>4</v>
      </c>
      <c r="D69">
        <v>15</v>
      </c>
      <c r="E69">
        <f>INDEX(Lotteries!C:C,MATCH(C69,Lotteries!A:A,0))*D69</f>
        <v>150</v>
      </c>
      <c r="F69" s="4">
        <f>D69*INDEX(Lotteries!F:F,MATCH(C69,Lotteries!A:A,0))</f>
        <v>0.44117647058823528</v>
      </c>
      <c r="G69" s="2" t="s">
        <v>61</v>
      </c>
    </row>
    <row r="70" spans="1:7" x14ac:dyDescent="0.35">
      <c r="A70">
        <v>69</v>
      </c>
      <c r="B70">
        <v>19</v>
      </c>
      <c r="C70" s="41">
        <v>4</v>
      </c>
      <c r="D70">
        <v>20</v>
      </c>
      <c r="E70">
        <f>INDEX(Lotteries!C:C,MATCH(C70,Lotteries!A:A,0))*D70</f>
        <v>200</v>
      </c>
      <c r="F70" s="4">
        <f>D70*INDEX(Lotteries!F:F,MATCH(C70,Lotteries!A:A,0))</f>
        <v>0.58823529411764708</v>
      </c>
      <c r="G70" s="2" t="s">
        <v>28</v>
      </c>
    </row>
    <row r="71" spans="1:7" x14ac:dyDescent="0.35">
      <c r="A71">
        <v>70</v>
      </c>
      <c r="B71">
        <v>24</v>
      </c>
      <c r="C71" s="41">
        <v>4</v>
      </c>
      <c r="D71">
        <v>10</v>
      </c>
      <c r="E71">
        <f>INDEX(Lotteries!C:C,MATCH(C71,Lotteries!A:A,0))*D71</f>
        <v>100</v>
      </c>
      <c r="F71" s="4">
        <f>D71*INDEX(Lotteries!F:F,MATCH(C71,Lotteries!A:A,0))</f>
        <v>0.29411764705882354</v>
      </c>
      <c r="G71" s="2" t="s">
        <v>33</v>
      </c>
    </row>
    <row r="72" spans="1:7" x14ac:dyDescent="0.35">
      <c r="A72">
        <v>71</v>
      </c>
      <c r="B72">
        <v>7</v>
      </c>
      <c r="C72" s="41">
        <v>5</v>
      </c>
      <c r="D72">
        <v>10</v>
      </c>
      <c r="E72">
        <f>INDEX(Lotteries!C:C,MATCH(C72,Lotteries!A:A,0))*D72</f>
        <v>100</v>
      </c>
      <c r="F72" s="4">
        <f>D72*INDEX(Lotteries!F:F,MATCH(C72,Lotteries!A:A,0))</f>
        <v>0.41666666666666663</v>
      </c>
      <c r="G72" s="2" t="s">
        <v>8</v>
      </c>
    </row>
    <row r="73" spans="1:7" x14ac:dyDescent="0.35">
      <c r="A73">
        <v>72</v>
      </c>
      <c r="B73">
        <v>20</v>
      </c>
      <c r="C73" s="41">
        <v>5</v>
      </c>
      <c r="D73">
        <v>5</v>
      </c>
      <c r="E73">
        <f>INDEX(Lotteries!C:C,MATCH(C73,Lotteries!A:A,0))*D73</f>
        <v>50</v>
      </c>
      <c r="F73" s="4">
        <f>D73*INDEX(Lotteries!F:F,MATCH(C73,Lotteries!A:A,0))</f>
        <v>0.20833333333333331</v>
      </c>
      <c r="G73" s="2" t="s">
        <v>29</v>
      </c>
    </row>
    <row r="74" spans="1:7" x14ac:dyDescent="0.35">
      <c r="A74">
        <v>73</v>
      </c>
      <c r="B74">
        <v>28</v>
      </c>
      <c r="C74" s="41">
        <v>5</v>
      </c>
      <c r="D74">
        <v>5</v>
      </c>
      <c r="E74">
        <f>INDEX(Lotteries!C:C,MATCH(C74,Lotteries!A:A,0))*D74</f>
        <v>50</v>
      </c>
      <c r="F74" s="4">
        <f>D74*INDEX(Lotteries!F:F,MATCH(C74,Lotteries!A:A,0))</f>
        <v>0.20833333333333331</v>
      </c>
      <c r="G74" s="2" t="s">
        <v>43</v>
      </c>
    </row>
    <row r="75" spans="1:7" x14ac:dyDescent="0.35">
      <c r="A75">
        <v>74</v>
      </c>
      <c r="B75">
        <v>16</v>
      </c>
      <c r="C75" s="41">
        <v>5</v>
      </c>
      <c r="D75">
        <v>5</v>
      </c>
      <c r="E75">
        <f>INDEX(Lotteries!C:C,MATCH(C75,Lotteries!A:A,0))*D75</f>
        <v>50</v>
      </c>
      <c r="F75" s="4">
        <f>D75*INDEX(Lotteries!F:F,MATCH(C75,Lotteries!A:A,0))</f>
        <v>0.20833333333333331</v>
      </c>
      <c r="G75" s="2" t="s">
        <v>25</v>
      </c>
    </row>
    <row r="76" spans="1:7" x14ac:dyDescent="0.35">
      <c r="A76">
        <v>75</v>
      </c>
      <c r="B76">
        <v>1</v>
      </c>
      <c r="C76" s="41">
        <v>5</v>
      </c>
      <c r="D76">
        <v>15</v>
      </c>
      <c r="E76">
        <f>INDEX(Lotteries!C:C,MATCH(C76,Lotteries!A:A,0))*D76</f>
        <v>150</v>
      </c>
      <c r="F76" s="4">
        <f>D76*INDEX(Lotteries!F:F,MATCH(C76,Lotteries!A:A,0))</f>
        <v>0.625</v>
      </c>
      <c r="G76" s="2" t="s">
        <v>61</v>
      </c>
    </row>
    <row r="77" spans="1:7" x14ac:dyDescent="0.35">
      <c r="A77">
        <v>76</v>
      </c>
      <c r="B77">
        <v>12</v>
      </c>
      <c r="C77" s="41">
        <v>5</v>
      </c>
      <c r="D77">
        <v>5</v>
      </c>
      <c r="E77">
        <f>INDEX(Lotteries!C:C,MATCH(C77,Lotteries!A:A,0))*D77</f>
        <v>50</v>
      </c>
      <c r="F77" s="4">
        <f>D77*INDEX(Lotteries!F:F,MATCH(C77,Lotteries!A:A,0))</f>
        <v>0.20833333333333331</v>
      </c>
      <c r="G77" s="2" t="s">
        <v>13</v>
      </c>
    </row>
    <row r="78" spans="1:7" x14ac:dyDescent="0.35">
      <c r="A78">
        <v>77</v>
      </c>
      <c r="B78">
        <v>10</v>
      </c>
      <c r="C78" s="41">
        <v>5</v>
      </c>
      <c r="D78">
        <v>10</v>
      </c>
      <c r="E78">
        <f>INDEX(Lotteries!C:C,MATCH(C78,Lotteries!A:A,0))*D78</f>
        <v>100</v>
      </c>
      <c r="F78" s="4">
        <f>D78*INDEX(Lotteries!F:F,MATCH(C78,Lotteries!A:A,0))</f>
        <v>0.41666666666666663</v>
      </c>
      <c r="G78" s="2" t="s">
        <v>11</v>
      </c>
    </row>
    <row r="79" spans="1:7" x14ac:dyDescent="0.35">
      <c r="A79">
        <v>78</v>
      </c>
      <c r="B79">
        <v>29</v>
      </c>
      <c r="C79" s="41">
        <v>5</v>
      </c>
      <c r="D79">
        <v>10</v>
      </c>
      <c r="E79">
        <f>INDEX(Lotteries!C:C,MATCH(C79,Lotteries!A:A,0))*D79</f>
        <v>100</v>
      </c>
      <c r="F79" s="4">
        <f>D79*INDEX(Lotteries!F:F,MATCH(C79,Lotteries!A:A,0))</f>
        <v>0.41666666666666663</v>
      </c>
      <c r="G79" s="2" t="s">
        <v>44</v>
      </c>
    </row>
    <row r="80" spans="1:7" x14ac:dyDescent="0.35">
      <c r="A80">
        <v>79</v>
      </c>
      <c r="B80">
        <v>27</v>
      </c>
      <c r="C80" s="41">
        <v>5</v>
      </c>
      <c r="D80">
        <v>5</v>
      </c>
      <c r="E80">
        <f>INDEX(Lotteries!C:C,MATCH(C80,Lotteries!A:A,0))*D80</f>
        <v>50</v>
      </c>
      <c r="F80" s="4">
        <f>D80*INDEX(Lotteries!F:F,MATCH(C80,Lotteries!A:A,0))</f>
        <v>0.20833333333333331</v>
      </c>
      <c r="G80" s="2" t="s">
        <v>42</v>
      </c>
    </row>
    <row r="81" spans="1:7" x14ac:dyDescent="0.35">
      <c r="A81">
        <v>80</v>
      </c>
      <c r="B81">
        <v>30</v>
      </c>
      <c r="C81" s="41">
        <v>5</v>
      </c>
      <c r="D81">
        <v>5</v>
      </c>
      <c r="E81">
        <f>INDEX(Lotteries!C:C,MATCH(C81,Lotteries!A:A,0))*D81</f>
        <v>50</v>
      </c>
      <c r="F81" s="4">
        <f>D81*INDEX(Lotteries!F:F,MATCH(C81,Lotteries!A:A,0))</f>
        <v>0.20833333333333331</v>
      </c>
      <c r="G81" s="2" t="s">
        <v>45</v>
      </c>
    </row>
    <row r="82" spans="1:7" x14ac:dyDescent="0.35">
      <c r="A82">
        <v>81</v>
      </c>
      <c r="B82">
        <v>9</v>
      </c>
      <c r="C82" s="41">
        <v>5</v>
      </c>
      <c r="D82">
        <v>10</v>
      </c>
      <c r="E82">
        <f>INDEX(Lotteries!C:C,MATCH(C82,Lotteries!A:A,0))*D82</f>
        <v>100</v>
      </c>
      <c r="F82" s="4">
        <f>D82*INDEX(Lotteries!F:F,MATCH(C82,Lotteries!A:A,0))</f>
        <v>0.41666666666666663</v>
      </c>
      <c r="G82" s="2" t="s">
        <v>10</v>
      </c>
    </row>
    <row r="83" spans="1:7" x14ac:dyDescent="0.35">
      <c r="A83">
        <v>82</v>
      </c>
      <c r="B83">
        <v>15</v>
      </c>
      <c r="C83" s="41">
        <v>5</v>
      </c>
      <c r="D83">
        <v>5</v>
      </c>
      <c r="E83">
        <f>INDEX(Lotteries!C:C,MATCH(C83,Lotteries!A:A,0))*D83</f>
        <v>50</v>
      </c>
      <c r="F83" s="4">
        <f>D83*INDEX(Lotteries!F:F,MATCH(C83,Lotteries!A:A,0))</f>
        <v>0.20833333333333331</v>
      </c>
      <c r="G83" s="2" t="s">
        <v>16</v>
      </c>
    </row>
    <row r="84" spans="1:7" x14ac:dyDescent="0.35">
      <c r="A84">
        <v>83</v>
      </c>
      <c r="B84">
        <v>23</v>
      </c>
      <c r="C84" s="41">
        <v>5</v>
      </c>
      <c r="D84">
        <v>10</v>
      </c>
      <c r="E84">
        <f>INDEX(Lotteries!C:C,MATCH(C84,Lotteries!A:A,0))*D84</f>
        <v>100</v>
      </c>
      <c r="F84" s="4">
        <f>D84*INDEX(Lotteries!F:F,MATCH(C84,Lotteries!A:A,0))</f>
        <v>0.41666666666666663</v>
      </c>
      <c r="G84" s="2" t="s">
        <v>32</v>
      </c>
    </row>
    <row r="85" spans="1:7" x14ac:dyDescent="0.35">
      <c r="A85">
        <v>84</v>
      </c>
      <c r="B85">
        <v>13</v>
      </c>
      <c r="C85" s="41">
        <v>5</v>
      </c>
      <c r="D85">
        <v>10</v>
      </c>
      <c r="E85">
        <f>INDEX(Lotteries!C:C,MATCH(C85,Lotteries!A:A,0))*D85</f>
        <v>100</v>
      </c>
      <c r="F85" s="4">
        <f>D85*INDEX(Lotteries!F:F,MATCH(C85,Lotteries!A:A,0))</f>
        <v>0.41666666666666663</v>
      </c>
      <c r="G85" s="2" t="s">
        <v>14</v>
      </c>
    </row>
    <row r="86" spans="1:7" x14ac:dyDescent="0.35">
      <c r="A86">
        <v>85</v>
      </c>
      <c r="B86">
        <v>19</v>
      </c>
      <c r="C86" s="41">
        <v>5</v>
      </c>
      <c r="D86">
        <v>10</v>
      </c>
      <c r="E86">
        <f>INDEX(Lotteries!C:C,MATCH(C86,Lotteries!A:A,0))*D86</f>
        <v>100</v>
      </c>
      <c r="F86" s="4">
        <f>D86*INDEX(Lotteries!F:F,MATCH(C86,Lotteries!A:A,0))</f>
        <v>0.41666666666666663</v>
      </c>
      <c r="G86" s="2" t="s">
        <v>28</v>
      </c>
    </row>
    <row r="87" spans="1:7" x14ac:dyDescent="0.35">
      <c r="A87">
        <v>86</v>
      </c>
      <c r="B87">
        <v>7</v>
      </c>
      <c r="C87" s="41">
        <v>6</v>
      </c>
      <c r="D87">
        <v>15</v>
      </c>
      <c r="E87">
        <f>INDEX(Lotteries!C:C,MATCH(C87,Lotteries!A:A,0))*D87</f>
        <v>150</v>
      </c>
      <c r="F87" s="4">
        <f>D87*INDEX(Lotteries!F:F,MATCH(C87,Lotteries!A:A,0))</f>
        <v>0.5</v>
      </c>
      <c r="G87" s="2" t="s">
        <v>8</v>
      </c>
    </row>
    <row r="88" spans="1:7" x14ac:dyDescent="0.35">
      <c r="A88">
        <v>87</v>
      </c>
      <c r="B88">
        <v>14</v>
      </c>
      <c r="C88" s="41">
        <v>6</v>
      </c>
      <c r="D88">
        <v>10</v>
      </c>
      <c r="E88">
        <f>INDEX(Lotteries!C:C,MATCH(C88,Lotteries!A:A,0))*D88</f>
        <v>100</v>
      </c>
      <c r="F88" s="4">
        <f>D88*INDEX(Lotteries!F:F,MATCH(C88,Lotteries!A:A,0))</f>
        <v>0.33333333333333331</v>
      </c>
      <c r="G88" s="2" t="s">
        <v>15</v>
      </c>
    </row>
    <row r="89" spans="1:7" x14ac:dyDescent="0.35">
      <c r="A89">
        <v>88</v>
      </c>
      <c r="B89">
        <v>20</v>
      </c>
      <c r="C89" s="41">
        <v>6</v>
      </c>
      <c r="D89">
        <v>3</v>
      </c>
      <c r="E89">
        <f>INDEX(Lotteries!C:C,MATCH(C89,Lotteries!A:A,0))*D89</f>
        <v>30</v>
      </c>
      <c r="F89" s="4">
        <f>D89*INDEX(Lotteries!F:F,MATCH(C89,Lotteries!A:A,0))</f>
        <v>0.1</v>
      </c>
      <c r="G89" s="2" t="s">
        <v>29</v>
      </c>
    </row>
    <row r="90" spans="1:7" x14ac:dyDescent="0.35">
      <c r="A90">
        <v>89</v>
      </c>
      <c r="B90">
        <v>5</v>
      </c>
      <c r="C90" s="41">
        <v>6</v>
      </c>
      <c r="D90">
        <v>5</v>
      </c>
      <c r="E90">
        <f>INDEX(Lotteries!C:C,MATCH(C90,Lotteries!A:A,0))*D90</f>
        <v>50</v>
      </c>
      <c r="F90" s="4">
        <f>D90*INDEX(Lotteries!F:F,MATCH(C90,Lotteries!A:A,0))</f>
        <v>0.16666666666666666</v>
      </c>
      <c r="G90" s="2" t="s">
        <v>6</v>
      </c>
    </row>
    <row r="91" spans="1:7" x14ac:dyDescent="0.35">
      <c r="A91">
        <v>90</v>
      </c>
      <c r="B91">
        <v>1</v>
      </c>
      <c r="C91" s="41">
        <v>6</v>
      </c>
      <c r="D91">
        <v>10</v>
      </c>
      <c r="E91">
        <f>INDEX(Lotteries!C:C,MATCH(C91,Lotteries!A:A,0))*D91</f>
        <v>100</v>
      </c>
      <c r="F91" s="4">
        <f>D91*INDEX(Lotteries!F:F,MATCH(C91,Lotteries!A:A,0))</f>
        <v>0.33333333333333331</v>
      </c>
      <c r="G91" s="2" t="s">
        <v>61</v>
      </c>
    </row>
    <row r="92" spans="1:7" x14ac:dyDescent="0.35">
      <c r="A92">
        <v>91</v>
      </c>
      <c r="B92">
        <v>11</v>
      </c>
      <c r="C92" s="41">
        <v>6</v>
      </c>
      <c r="D92">
        <v>5</v>
      </c>
      <c r="E92">
        <f>INDEX(Lotteries!C:C,MATCH(C92,Lotteries!A:A,0))*D92</f>
        <v>50</v>
      </c>
      <c r="F92" s="4">
        <f>D92*INDEX(Lotteries!F:F,MATCH(C92,Lotteries!A:A,0))</f>
        <v>0.16666666666666666</v>
      </c>
      <c r="G92" s="2" t="s">
        <v>12</v>
      </c>
    </row>
    <row r="93" spans="1:7" x14ac:dyDescent="0.35">
      <c r="A93">
        <v>92</v>
      </c>
      <c r="B93">
        <v>12</v>
      </c>
      <c r="C93" s="41">
        <v>6</v>
      </c>
      <c r="D93">
        <v>11</v>
      </c>
      <c r="E93">
        <f>INDEX(Lotteries!C:C,MATCH(C93,Lotteries!A:A,0))*D93</f>
        <v>110</v>
      </c>
      <c r="F93" s="4">
        <f>D93*INDEX(Lotteries!F:F,MATCH(C93,Lotteries!A:A,0))</f>
        <v>0.36666666666666664</v>
      </c>
      <c r="G93" s="2" t="s">
        <v>13</v>
      </c>
    </row>
    <row r="94" spans="1:7" x14ac:dyDescent="0.35">
      <c r="A94">
        <v>93</v>
      </c>
      <c r="B94">
        <v>23</v>
      </c>
      <c r="C94" s="41">
        <v>6</v>
      </c>
      <c r="D94">
        <v>10</v>
      </c>
      <c r="E94">
        <f>INDEX(Lotteries!C:C,MATCH(C94,Lotteries!A:A,0))*D94</f>
        <v>100</v>
      </c>
      <c r="F94" s="4">
        <f>D94*INDEX(Lotteries!F:F,MATCH(C94,Lotteries!A:A,0))</f>
        <v>0.33333333333333331</v>
      </c>
      <c r="G94" s="2" t="s">
        <v>32</v>
      </c>
    </row>
    <row r="95" spans="1:7" x14ac:dyDescent="0.35">
      <c r="A95">
        <v>94</v>
      </c>
      <c r="B95">
        <v>8</v>
      </c>
      <c r="C95" s="41">
        <v>6</v>
      </c>
      <c r="D95">
        <v>10</v>
      </c>
      <c r="E95">
        <f>INDEX(Lotteries!C:C,MATCH(C95,Lotteries!A:A,0))*D95</f>
        <v>100</v>
      </c>
      <c r="F95" s="4">
        <f>D95*INDEX(Lotteries!F:F,MATCH(C95,Lotteries!A:A,0))</f>
        <v>0.33333333333333331</v>
      </c>
      <c r="G95" s="2" t="s">
        <v>9</v>
      </c>
    </row>
    <row r="96" spans="1:7" x14ac:dyDescent="0.35">
      <c r="A96">
        <v>95</v>
      </c>
      <c r="B96">
        <v>4</v>
      </c>
      <c r="C96" s="41">
        <v>6</v>
      </c>
      <c r="D96">
        <v>10</v>
      </c>
      <c r="E96">
        <f>INDEX(Lotteries!C:C,MATCH(C96,Lotteries!A:A,0))*D96</f>
        <v>100</v>
      </c>
      <c r="F96" s="4">
        <f>D96*INDEX(Lotteries!F:F,MATCH(C96,Lotteries!A:A,0))</f>
        <v>0.33333333333333331</v>
      </c>
      <c r="G96" s="2" t="s">
        <v>5</v>
      </c>
    </row>
    <row r="97" spans="1:7" x14ac:dyDescent="0.35">
      <c r="A97">
        <v>96</v>
      </c>
      <c r="B97">
        <v>24</v>
      </c>
      <c r="C97" s="41">
        <v>6</v>
      </c>
      <c r="D97">
        <v>10</v>
      </c>
      <c r="E97">
        <f>INDEX(Lotteries!C:C,MATCH(C97,Lotteries!A:A,0))*D97</f>
        <v>100</v>
      </c>
      <c r="F97" s="4">
        <f>D97*INDEX(Lotteries!F:F,MATCH(C97,Lotteries!A:A,0))</f>
        <v>0.33333333333333331</v>
      </c>
      <c r="G97" s="2" t="s">
        <v>33</v>
      </c>
    </row>
    <row r="98" spans="1:7" x14ac:dyDescent="0.35">
      <c r="A98">
        <v>97</v>
      </c>
      <c r="B98">
        <v>31</v>
      </c>
      <c r="C98" s="41">
        <v>6</v>
      </c>
      <c r="D98">
        <v>3</v>
      </c>
      <c r="E98">
        <f>INDEX(Lotteries!C:C,MATCH(C98,Lotteries!A:A,0))*D98</f>
        <v>30</v>
      </c>
      <c r="F98" s="4">
        <f>D98*INDEX(Lotteries!F:F,MATCH(C98,Lotteries!A:A,0))</f>
        <v>0.1</v>
      </c>
      <c r="G98" s="2" t="s">
        <v>46</v>
      </c>
    </row>
    <row r="99" spans="1:7" x14ac:dyDescent="0.35">
      <c r="A99">
        <v>98</v>
      </c>
      <c r="B99">
        <v>15</v>
      </c>
      <c r="C99" s="41">
        <v>6</v>
      </c>
      <c r="D99">
        <v>5</v>
      </c>
      <c r="E99">
        <f>INDEX(Lotteries!C:C,MATCH(C99,Lotteries!A:A,0))*D99</f>
        <v>50</v>
      </c>
      <c r="F99" s="4">
        <f>D99*INDEX(Lotteries!F:F,MATCH(C99,Lotteries!A:A,0))</f>
        <v>0.16666666666666666</v>
      </c>
      <c r="G99" s="2" t="s">
        <v>16</v>
      </c>
    </row>
    <row r="100" spans="1:7" x14ac:dyDescent="0.35">
      <c r="A100">
        <v>99</v>
      </c>
      <c r="B100">
        <v>32</v>
      </c>
      <c r="C100" s="41">
        <v>6</v>
      </c>
      <c r="D100">
        <v>10</v>
      </c>
      <c r="E100">
        <f>INDEX(Lotteries!C:C,MATCH(C100,Lotteries!A:A,0))*D100</f>
        <v>100</v>
      </c>
      <c r="F100" s="4">
        <f>D100*INDEX(Lotteries!F:F,MATCH(C100,Lotteries!A:A,0))</f>
        <v>0.33333333333333331</v>
      </c>
      <c r="G100" s="2" t="s">
        <v>47</v>
      </c>
    </row>
    <row r="101" spans="1:7" x14ac:dyDescent="0.35">
      <c r="A101">
        <v>100</v>
      </c>
      <c r="B101">
        <v>10</v>
      </c>
      <c r="C101" s="41">
        <v>6</v>
      </c>
      <c r="D101">
        <v>10</v>
      </c>
      <c r="E101">
        <f>INDEX(Lotteries!C:C,MATCH(C101,Lotteries!A:A,0))*D101</f>
        <v>100</v>
      </c>
      <c r="F101" s="4">
        <f>D101*INDEX(Lotteries!F:F,MATCH(C101,Lotteries!A:A,0))</f>
        <v>0.33333333333333331</v>
      </c>
      <c r="G101" s="2" t="s">
        <v>11</v>
      </c>
    </row>
    <row r="102" spans="1:7" x14ac:dyDescent="0.35">
      <c r="A102">
        <v>101</v>
      </c>
      <c r="B102">
        <v>28</v>
      </c>
      <c r="C102" s="41">
        <v>6</v>
      </c>
      <c r="D102">
        <v>2</v>
      </c>
      <c r="E102">
        <f>INDEX(Lotteries!C:C,MATCH(C102,Lotteries!A:A,0))*D102</f>
        <v>20</v>
      </c>
      <c r="F102" s="4">
        <f>D102*INDEX(Lotteries!F:F,MATCH(C102,Lotteries!A:A,0))</f>
        <v>6.6666666666666666E-2</v>
      </c>
      <c r="G102" s="2" t="s">
        <v>43</v>
      </c>
    </row>
    <row r="103" spans="1:7" x14ac:dyDescent="0.35">
      <c r="A103">
        <v>102</v>
      </c>
      <c r="B103">
        <v>2</v>
      </c>
      <c r="C103" s="41">
        <v>6</v>
      </c>
      <c r="D103">
        <v>5</v>
      </c>
      <c r="E103">
        <f>INDEX(Lotteries!C:C,MATCH(C103,Lotteries!A:A,0))*D103</f>
        <v>50</v>
      </c>
      <c r="F103" s="4">
        <f>D103*INDEX(Lotteries!F:F,MATCH(C103,Lotteries!A:A,0))</f>
        <v>0.16666666666666666</v>
      </c>
      <c r="G103" s="2" t="s">
        <v>3</v>
      </c>
    </row>
    <row r="104" spans="1:7" x14ac:dyDescent="0.35">
      <c r="A104">
        <v>103</v>
      </c>
      <c r="B104">
        <v>19</v>
      </c>
      <c r="C104" s="41">
        <v>6</v>
      </c>
      <c r="D104">
        <v>16</v>
      </c>
      <c r="E104">
        <f>INDEX(Lotteries!C:C,MATCH(C104,Lotteries!A:A,0))*D104</f>
        <v>160</v>
      </c>
      <c r="F104" s="4">
        <f>D104*INDEX(Lotteries!F:F,MATCH(C104,Lotteries!A:A,0))</f>
        <v>0.53333333333333333</v>
      </c>
      <c r="G104" s="2" t="s">
        <v>28</v>
      </c>
    </row>
    <row r="105" spans="1:7" x14ac:dyDescent="0.35">
      <c r="A105">
        <v>104</v>
      </c>
      <c r="B105">
        <v>33</v>
      </c>
      <c r="C105" s="41">
        <v>7</v>
      </c>
      <c r="D105">
        <v>10</v>
      </c>
      <c r="E105">
        <f>INDEX(Lotteries!C:C,MATCH(C105,Lotteries!A:A,0))*D105</f>
        <v>100</v>
      </c>
      <c r="F105" s="4">
        <f>D105*INDEX(Lotteries!F:F,MATCH(C105,Lotteries!A:A,0))</f>
        <v>0.4</v>
      </c>
      <c r="G105" s="2" t="s">
        <v>60</v>
      </c>
    </row>
    <row r="106" spans="1:7" x14ac:dyDescent="0.35">
      <c r="A106">
        <v>105</v>
      </c>
      <c r="B106">
        <v>20</v>
      </c>
      <c r="C106" s="41">
        <v>7</v>
      </c>
      <c r="D106">
        <v>6</v>
      </c>
      <c r="E106">
        <f>INDEX(Lotteries!C:C,MATCH(C106,Lotteries!A:A,0))*D106</f>
        <v>60</v>
      </c>
      <c r="F106" s="4">
        <f>D106*INDEX(Lotteries!F:F,MATCH(C106,Lotteries!A:A,0))</f>
        <v>0.24</v>
      </c>
      <c r="G106" s="2" t="s">
        <v>29</v>
      </c>
    </row>
    <row r="107" spans="1:7" x14ac:dyDescent="0.35">
      <c r="A107">
        <v>106</v>
      </c>
      <c r="B107">
        <v>1</v>
      </c>
      <c r="C107" s="41">
        <v>7</v>
      </c>
      <c r="D107">
        <v>10</v>
      </c>
      <c r="E107">
        <f>INDEX(Lotteries!C:C,MATCH(C107,Lotteries!A:A,0))*D107</f>
        <v>100</v>
      </c>
      <c r="F107" s="4">
        <f>D107*INDEX(Lotteries!F:F,MATCH(C107,Lotteries!A:A,0))</f>
        <v>0.4</v>
      </c>
      <c r="G107" s="2" t="s">
        <v>61</v>
      </c>
    </row>
    <row r="108" spans="1:7" x14ac:dyDescent="0.35">
      <c r="A108">
        <v>107</v>
      </c>
      <c r="B108">
        <v>29</v>
      </c>
      <c r="C108" s="41">
        <v>7</v>
      </c>
      <c r="D108">
        <v>10</v>
      </c>
      <c r="E108">
        <f>INDEX(Lotteries!C:C,MATCH(C108,Lotteries!A:A,0))*D108</f>
        <v>100</v>
      </c>
      <c r="F108" s="4">
        <f>D108*INDEX(Lotteries!F:F,MATCH(C108,Lotteries!A:A,0))</f>
        <v>0.4</v>
      </c>
      <c r="G108" s="2" t="s">
        <v>44</v>
      </c>
    </row>
    <row r="109" spans="1:7" x14ac:dyDescent="0.35">
      <c r="A109">
        <v>108</v>
      </c>
      <c r="B109">
        <v>34</v>
      </c>
      <c r="C109" s="41">
        <v>7</v>
      </c>
      <c r="D109">
        <v>5</v>
      </c>
      <c r="E109">
        <f>INDEX(Lotteries!C:C,MATCH(C109,Lotteries!A:A,0))*D109</f>
        <v>50</v>
      </c>
      <c r="F109" s="4">
        <f>D109*INDEX(Lotteries!F:F,MATCH(C109,Lotteries!A:A,0))</f>
        <v>0.2</v>
      </c>
      <c r="G109" s="2" t="s">
        <v>62</v>
      </c>
    </row>
    <row r="110" spans="1:7" x14ac:dyDescent="0.35">
      <c r="A110">
        <v>109</v>
      </c>
      <c r="B110">
        <v>35</v>
      </c>
      <c r="C110" s="41">
        <v>7</v>
      </c>
      <c r="D110">
        <v>5</v>
      </c>
      <c r="E110">
        <f>INDEX(Lotteries!C:C,MATCH(C110,Lotteries!A:A,0))*D110</f>
        <v>50</v>
      </c>
      <c r="F110" s="4">
        <f>D110*INDEX(Lotteries!F:F,MATCH(C110,Lotteries!A:A,0))</f>
        <v>0.2</v>
      </c>
      <c r="G110" s="2" t="s">
        <v>63</v>
      </c>
    </row>
    <row r="111" spans="1:7" x14ac:dyDescent="0.35">
      <c r="A111">
        <v>110</v>
      </c>
      <c r="B111">
        <v>9</v>
      </c>
      <c r="C111" s="41">
        <v>7</v>
      </c>
      <c r="D111">
        <v>10</v>
      </c>
      <c r="E111">
        <f>INDEX(Lotteries!C:C,MATCH(C111,Lotteries!A:A,0))*D111</f>
        <v>100</v>
      </c>
      <c r="F111" s="4">
        <f>D111*INDEX(Lotteries!F:F,MATCH(C111,Lotteries!A:A,0))</f>
        <v>0.4</v>
      </c>
      <c r="G111" s="2" t="s">
        <v>10</v>
      </c>
    </row>
    <row r="112" spans="1:7" x14ac:dyDescent="0.35">
      <c r="A112">
        <v>111</v>
      </c>
      <c r="B112">
        <v>31</v>
      </c>
      <c r="C112" s="41">
        <v>7</v>
      </c>
      <c r="D112">
        <v>8</v>
      </c>
      <c r="E112">
        <f>INDEX(Lotteries!C:C,MATCH(C112,Lotteries!A:A,0))*D112</f>
        <v>80</v>
      </c>
      <c r="F112" s="4">
        <f>D112*INDEX(Lotteries!F:F,MATCH(C112,Lotteries!A:A,0))</f>
        <v>0.32</v>
      </c>
      <c r="G112" s="2" t="s">
        <v>46</v>
      </c>
    </row>
    <row r="113" spans="1:7" x14ac:dyDescent="0.35">
      <c r="A113">
        <v>112</v>
      </c>
      <c r="B113">
        <v>36</v>
      </c>
      <c r="C113" s="41">
        <v>7</v>
      </c>
      <c r="D113">
        <v>5</v>
      </c>
      <c r="E113">
        <f>INDEX(Lotteries!C:C,MATCH(C113,Lotteries!A:A,0))*D113</f>
        <v>50</v>
      </c>
      <c r="F113" s="4">
        <f>D113*INDEX(Lotteries!F:F,MATCH(C113,Lotteries!A:A,0))</f>
        <v>0.2</v>
      </c>
      <c r="G113" s="2" t="s">
        <v>64</v>
      </c>
    </row>
    <row r="114" spans="1:7" x14ac:dyDescent="0.35">
      <c r="A114">
        <v>113</v>
      </c>
      <c r="B114">
        <v>10</v>
      </c>
      <c r="C114" s="41">
        <v>7</v>
      </c>
      <c r="D114">
        <v>10</v>
      </c>
      <c r="E114">
        <f>INDEX(Lotteries!C:C,MATCH(C114,Lotteries!A:A,0))*D114</f>
        <v>100</v>
      </c>
      <c r="F114" s="4">
        <f>D114*INDEX(Lotteries!F:F,MATCH(C114,Lotteries!A:A,0))</f>
        <v>0.4</v>
      </c>
      <c r="G114" s="2" t="s">
        <v>11</v>
      </c>
    </row>
    <row r="115" spans="1:7" x14ac:dyDescent="0.35">
      <c r="A115">
        <v>114</v>
      </c>
      <c r="B115">
        <v>15</v>
      </c>
      <c r="C115" s="41">
        <v>7</v>
      </c>
      <c r="D115">
        <v>10</v>
      </c>
      <c r="E115">
        <f>INDEX(Lotteries!C:C,MATCH(C115,Lotteries!A:A,0))*D115</f>
        <v>100</v>
      </c>
      <c r="F115" s="4">
        <f>D115*INDEX(Lotteries!F:F,MATCH(C115,Lotteries!A:A,0))</f>
        <v>0.4</v>
      </c>
      <c r="G115" s="2" t="s">
        <v>16</v>
      </c>
    </row>
    <row r="116" spans="1:7" x14ac:dyDescent="0.35">
      <c r="A116">
        <v>115</v>
      </c>
      <c r="B116">
        <v>37</v>
      </c>
      <c r="C116" s="41">
        <v>7</v>
      </c>
      <c r="D116">
        <v>20</v>
      </c>
      <c r="E116">
        <f>INDEX(Lotteries!C:C,MATCH(C116,Lotteries!A:A,0))*D116</f>
        <v>200</v>
      </c>
      <c r="F116" s="4">
        <f>D116*INDEX(Lotteries!F:F,MATCH(C116,Lotteries!A:A,0))</f>
        <v>0.8</v>
      </c>
      <c r="G116" s="2" t="s">
        <v>65</v>
      </c>
    </row>
    <row r="117" spans="1:7" x14ac:dyDescent="0.35">
      <c r="A117">
        <v>116</v>
      </c>
      <c r="B117">
        <v>14</v>
      </c>
      <c r="C117" s="41">
        <v>7</v>
      </c>
      <c r="D117">
        <v>5</v>
      </c>
      <c r="E117">
        <f>INDEX(Lotteries!C:C,MATCH(C117,Lotteries!A:A,0))*D117</f>
        <v>50</v>
      </c>
      <c r="F117" s="4">
        <f>D117*INDEX(Lotteries!F:F,MATCH(C117,Lotteries!A:A,0))</f>
        <v>0.2</v>
      </c>
      <c r="G117" s="2" t="s">
        <v>15</v>
      </c>
    </row>
    <row r="118" spans="1:7" x14ac:dyDescent="0.35">
      <c r="A118">
        <v>117</v>
      </c>
      <c r="B118">
        <v>12</v>
      </c>
      <c r="C118" s="41">
        <v>7</v>
      </c>
      <c r="D118">
        <v>9</v>
      </c>
      <c r="E118">
        <f>INDEX(Lotteries!C:C,MATCH(C118,Lotteries!A:A,0))*D118</f>
        <v>90</v>
      </c>
      <c r="F118" s="4">
        <f>D118*INDEX(Lotteries!F:F,MATCH(C118,Lotteries!A:A,0))</f>
        <v>0.36</v>
      </c>
      <c r="G118" s="2" t="s">
        <v>13</v>
      </c>
    </row>
    <row r="119" spans="1:7" x14ac:dyDescent="0.35">
      <c r="A119">
        <v>118</v>
      </c>
      <c r="B119">
        <v>5</v>
      </c>
      <c r="C119" s="41">
        <v>7</v>
      </c>
      <c r="D119">
        <v>12</v>
      </c>
      <c r="E119">
        <f>INDEX(Lotteries!C:C,MATCH(C119,Lotteries!A:A,0))*D119</f>
        <v>120</v>
      </c>
      <c r="F119" s="4">
        <f>D119*INDEX(Lotteries!F:F,MATCH(C119,Lotteries!A:A,0))</f>
        <v>0.48</v>
      </c>
      <c r="G119" s="2" t="s">
        <v>6</v>
      </c>
    </row>
    <row r="120" spans="1:7" x14ac:dyDescent="0.35">
      <c r="A120">
        <v>119</v>
      </c>
      <c r="B120">
        <v>13</v>
      </c>
      <c r="C120" s="41">
        <v>7</v>
      </c>
      <c r="D120">
        <v>10</v>
      </c>
      <c r="E120">
        <f>INDEX(Lotteries!C:C,MATCH(C120,Lotteries!A:A,0))*D120</f>
        <v>100</v>
      </c>
      <c r="F120" s="4">
        <f>D120*INDEX(Lotteries!F:F,MATCH(C120,Lotteries!A:A,0))</f>
        <v>0.4</v>
      </c>
      <c r="G120" s="2" t="s">
        <v>14</v>
      </c>
    </row>
    <row r="121" spans="1:7" x14ac:dyDescent="0.35">
      <c r="A121">
        <v>120</v>
      </c>
      <c r="B121">
        <v>19</v>
      </c>
      <c r="C121" s="41">
        <v>7</v>
      </c>
      <c r="D121">
        <v>20</v>
      </c>
      <c r="E121">
        <f>INDEX(Lotteries!C:C,MATCH(C121,Lotteries!A:A,0))*D121</f>
        <v>200</v>
      </c>
      <c r="F121" s="4">
        <f>D121*INDEX(Lotteries!F:F,MATCH(C121,Lotteries!A:A,0))</f>
        <v>0.8</v>
      </c>
      <c r="G121" s="2" t="s">
        <v>28</v>
      </c>
    </row>
    <row r="122" spans="1:7" x14ac:dyDescent="0.35">
      <c r="A122">
        <v>121</v>
      </c>
      <c r="B122">
        <v>32</v>
      </c>
      <c r="C122" s="41">
        <v>7</v>
      </c>
      <c r="D122">
        <v>10</v>
      </c>
      <c r="E122">
        <f>INDEX(Lotteries!C:C,MATCH(C122,Lotteries!A:A,0))*D122</f>
        <v>100</v>
      </c>
      <c r="F122" s="4">
        <f>D122*INDEX(Lotteries!F:F,MATCH(C122,Lotteries!A:A,0))</f>
        <v>0.4</v>
      </c>
      <c r="G122" s="2" t="s">
        <v>47</v>
      </c>
    </row>
    <row r="123" spans="1:7" x14ac:dyDescent="0.35">
      <c r="A123">
        <v>122</v>
      </c>
      <c r="B123">
        <v>33</v>
      </c>
      <c r="C123" s="41">
        <v>8</v>
      </c>
      <c r="D123">
        <v>10</v>
      </c>
      <c r="E123" s="36">
        <f>INDEX(Lotteries!C:C,MATCH(C123,Lotteries!A:A,0))*D123</f>
        <v>100</v>
      </c>
      <c r="F123" s="4">
        <f>D123*INDEX(Lotteries!F:F,MATCH(C123,Lotteries!A:A,0))</f>
        <v>0.52631578947368418</v>
      </c>
      <c r="G123" s="2" t="s">
        <v>60</v>
      </c>
    </row>
    <row r="124" spans="1:7" x14ac:dyDescent="0.35">
      <c r="A124">
        <v>123</v>
      </c>
      <c r="B124">
        <v>20</v>
      </c>
      <c r="C124" s="41">
        <v>8</v>
      </c>
      <c r="D124">
        <v>5</v>
      </c>
      <c r="E124" s="36">
        <f>INDEX(Lotteries!C:C,MATCH(C124,Lotteries!A:A,0))*D124</f>
        <v>50</v>
      </c>
      <c r="F124" s="4">
        <f>D124*INDEX(Lotteries!F:F,MATCH(C124,Lotteries!A:A,0))</f>
        <v>0.26315789473684209</v>
      </c>
      <c r="G124" s="2" t="s">
        <v>29</v>
      </c>
    </row>
    <row r="125" spans="1:7" x14ac:dyDescent="0.35">
      <c r="A125">
        <v>124</v>
      </c>
      <c r="B125">
        <v>37</v>
      </c>
      <c r="C125" s="41">
        <v>8</v>
      </c>
      <c r="D125">
        <v>10</v>
      </c>
      <c r="E125" s="36">
        <f>INDEX(Lotteries!C:C,MATCH(C125,Lotteries!A:A,0))*D125</f>
        <v>100</v>
      </c>
      <c r="F125" s="4">
        <f>D125*INDEX(Lotteries!F:F,MATCH(C125,Lotteries!A:A,0))</f>
        <v>0.52631578947368418</v>
      </c>
      <c r="G125" s="2" t="s">
        <v>65</v>
      </c>
    </row>
    <row r="126" spans="1:7" x14ac:dyDescent="0.35">
      <c r="A126">
        <v>125</v>
      </c>
      <c r="B126">
        <v>15</v>
      </c>
      <c r="C126" s="41">
        <v>8</v>
      </c>
      <c r="D126">
        <v>10</v>
      </c>
      <c r="E126" s="36">
        <f>INDEX(Lotteries!C:C,MATCH(C126,Lotteries!A:A,0))*D126</f>
        <v>100</v>
      </c>
      <c r="F126" s="4">
        <f>D126*INDEX(Lotteries!F:F,MATCH(C126,Lotteries!A:A,0))</f>
        <v>0.52631578947368418</v>
      </c>
      <c r="G126" s="2" t="s">
        <v>16</v>
      </c>
    </row>
    <row r="127" spans="1:7" x14ac:dyDescent="0.35">
      <c r="A127">
        <v>126</v>
      </c>
      <c r="B127">
        <v>34</v>
      </c>
      <c r="C127" s="41">
        <v>8</v>
      </c>
      <c r="D127">
        <v>5</v>
      </c>
      <c r="E127" s="36">
        <f>INDEX(Lotteries!C:C,MATCH(C127,Lotteries!A:A,0))*D127</f>
        <v>50</v>
      </c>
      <c r="F127" s="4">
        <f>D127*INDEX(Lotteries!F:F,MATCH(C127,Lotteries!A:A,0))</f>
        <v>0.26315789473684209</v>
      </c>
      <c r="G127" s="2" t="s">
        <v>62</v>
      </c>
    </row>
    <row r="128" spans="1:7" x14ac:dyDescent="0.35">
      <c r="A128">
        <v>127</v>
      </c>
      <c r="B128">
        <v>38</v>
      </c>
      <c r="C128" s="41">
        <v>8</v>
      </c>
      <c r="D128">
        <v>10</v>
      </c>
      <c r="E128" s="36">
        <f>INDEX(Lotteries!C:C,MATCH(C128,Lotteries!A:A,0))*D128</f>
        <v>100</v>
      </c>
      <c r="F128" s="4">
        <f>D128*INDEX(Lotteries!F:F,MATCH(C128,Lotteries!A:A,0))</f>
        <v>0.52631578947368418</v>
      </c>
      <c r="G128" s="2" t="s">
        <v>81</v>
      </c>
    </row>
    <row r="129" spans="1:7" x14ac:dyDescent="0.35">
      <c r="A129">
        <v>128</v>
      </c>
      <c r="B129">
        <v>9</v>
      </c>
      <c r="C129" s="41">
        <v>8</v>
      </c>
      <c r="D129">
        <v>5</v>
      </c>
      <c r="E129" s="36">
        <f>INDEX(Lotteries!C:C,MATCH(C129,Lotteries!A:A,0))*D129</f>
        <v>50</v>
      </c>
      <c r="F129" s="4">
        <f>D129*INDEX(Lotteries!F:F,MATCH(C129,Lotteries!A:A,0))</f>
        <v>0.26315789473684209</v>
      </c>
      <c r="G129" s="2" t="s">
        <v>10</v>
      </c>
    </row>
    <row r="130" spans="1:7" x14ac:dyDescent="0.35">
      <c r="A130">
        <v>129</v>
      </c>
      <c r="B130">
        <v>8</v>
      </c>
      <c r="C130" s="41">
        <v>8</v>
      </c>
      <c r="D130">
        <v>20</v>
      </c>
      <c r="E130" s="36">
        <f>INDEX(Lotteries!C:C,MATCH(C130,Lotteries!A:A,0))*D130</f>
        <v>200</v>
      </c>
      <c r="F130" s="4">
        <f>D130*INDEX(Lotteries!F:F,MATCH(C130,Lotteries!A:A,0))</f>
        <v>1.0526315789473684</v>
      </c>
      <c r="G130" s="2" t="s">
        <v>9</v>
      </c>
    </row>
    <row r="131" spans="1:7" x14ac:dyDescent="0.35">
      <c r="A131">
        <v>130</v>
      </c>
      <c r="B131">
        <v>36</v>
      </c>
      <c r="C131" s="41">
        <v>8</v>
      </c>
      <c r="D131">
        <v>5</v>
      </c>
      <c r="E131" s="36">
        <f>INDEX(Lotteries!C:C,MATCH(C131,Lotteries!A:A,0))*D131</f>
        <v>50</v>
      </c>
      <c r="F131" s="4">
        <f>D131*INDEX(Lotteries!F:F,MATCH(C131,Lotteries!A:A,0))</f>
        <v>0.26315789473684209</v>
      </c>
      <c r="G131" s="2" t="s">
        <v>64</v>
      </c>
    </row>
    <row r="132" spans="1:7" x14ac:dyDescent="0.35">
      <c r="A132">
        <v>131</v>
      </c>
      <c r="B132">
        <v>1</v>
      </c>
      <c r="C132" s="41">
        <v>8</v>
      </c>
      <c r="D132">
        <v>6</v>
      </c>
      <c r="E132" s="36">
        <f>INDEX(Lotteries!C:C,MATCH(C132,Lotteries!A:A,0))*D132</f>
        <v>60</v>
      </c>
      <c r="F132" s="4">
        <f>D132*INDEX(Lotteries!F:F,MATCH(C132,Lotteries!A:A,0))</f>
        <v>0.31578947368421051</v>
      </c>
      <c r="G132" s="2" t="s">
        <v>61</v>
      </c>
    </row>
    <row r="133" spans="1:7" x14ac:dyDescent="0.35">
      <c r="A133">
        <v>132</v>
      </c>
      <c r="B133">
        <v>14</v>
      </c>
      <c r="C133" s="41">
        <v>8</v>
      </c>
      <c r="D133">
        <v>2</v>
      </c>
      <c r="E133" s="36">
        <f>INDEX(Lotteries!C:C,MATCH(C133,Lotteries!A:A,0))*D133</f>
        <v>20</v>
      </c>
      <c r="F133" s="4">
        <f>D133*INDEX(Lotteries!F:F,MATCH(C133,Lotteries!A:A,0))</f>
        <v>0.10526315789473684</v>
      </c>
      <c r="G133" s="2" t="s">
        <v>15</v>
      </c>
    </row>
    <row r="134" spans="1:7" x14ac:dyDescent="0.35">
      <c r="A134">
        <v>133</v>
      </c>
      <c r="B134">
        <v>35</v>
      </c>
      <c r="C134" s="41">
        <v>8</v>
      </c>
      <c r="D134">
        <v>5</v>
      </c>
      <c r="E134" s="36">
        <f>INDEX(Lotteries!C:C,MATCH(C134,Lotteries!A:A,0))*D134</f>
        <v>50</v>
      </c>
      <c r="F134" s="4">
        <f>D134*INDEX(Lotteries!F:F,MATCH(C134,Lotteries!A:A,0))</f>
        <v>0.26315789473684209</v>
      </c>
      <c r="G134" s="2" t="s">
        <v>63</v>
      </c>
    </row>
    <row r="135" spans="1:7" x14ac:dyDescent="0.35">
      <c r="A135">
        <v>134</v>
      </c>
      <c r="B135">
        <v>2</v>
      </c>
      <c r="C135" s="41">
        <v>8</v>
      </c>
      <c r="D135">
        <v>5</v>
      </c>
      <c r="E135" s="36">
        <f>INDEX(Lotteries!C:C,MATCH(C135,Lotteries!A:A,0))*D135</f>
        <v>50</v>
      </c>
      <c r="F135" s="4">
        <f>D135*INDEX(Lotteries!F:F,MATCH(C135,Lotteries!A:A,0))</f>
        <v>0.26315789473684209</v>
      </c>
      <c r="G135" s="2" t="s">
        <v>3</v>
      </c>
    </row>
    <row r="136" spans="1:7" x14ac:dyDescent="0.35">
      <c r="A136">
        <v>135</v>
      </c>
      <c r="B136">
        <v>31</v>
      </c>
      <c r="C136" s="41">
        <v>8</v>
      </c>
      <c r="D136">
        <v>5</v>
      </c>
      <c r="E136" s="36">
        <f>INDEX(Lotteries!C:C,MATCH(C136,Lotteries!A:A,0))*D136</f>
        <v>50</v>
      </c>
      <c r="F136" s="4">
        <f>D136*INDEX(Lotteries!F:F,MATCH(C136,Lotteries!A:A,0))</f>
        <v>0.26315789473684209</v>
      </c>
      <c r="G136" s="2" t="s">
        <v>46</v>
      </c>
    </row>
    <row r="137" spans="1:7" x14ac:dyDescent="0.35">
      <c r="A137">
        <v>136</v>
      </c>
      <c r="B137">
        <v>5</v>
      </c>
      <c r="C137" s="41">
        <v>8</v>
      </c>
      <c r="D137">
        <v>5</v>
      </c>
      <c r="E137" s="36">
        <f>INDEX(Lotteries!C:C,MATCH(C137,Lotteries!A:A,0))*D137</f>
        <v>50</v>
      </c>
      <c r="F137" s="4">
        <f>D137*INDEX(Lotteries!F:F,MATCH(C137,Lotteries!A:A,0))</f>
        <v>0.26315789473684209</v>
      </c>
      <c r="G137" s="2" t="s">
        <v>6</v>
      </c>
    </row>
    <row r="138" spans="1:7" x14ac:dyDescent="0.35">
      <c r="A138">
        <v>137</v>
      </c>
      <c r="B138">
        <v>12</v>
      </c>
      <c r="C138" s="41">
        <v>8</v>
      </c>
      <c r="D138">
        <v>5</v>
      </c>
      <c r="E138" s="36">
        <f>INDEX(Lotteries!C:C,MATCH(C138,Lotteries!A:A,0))*D138</f>
        <v>50</v>
      </c>
      <c r="F138" s="4">
        <f>D138*INDEX(Lotteries!F:F,MATCH(C138,Lotteries!A:A,0))</f>
        <v>0.26315789473684209</v>
      </c>
      <c r="G138" s="2" t="s">
        <v>13</v>
      </c>
    </row>
    <row r="139" spans="1:7" x14ac:dyDescent="0.35">
      <c r="A139">
        <v>138</v>
      </c>
      <c r="B139">
        <v>23</v>
      </c>
      <c r="C139" s="41">
        <v>8</v>
      </c>
      <c r="D139">
        <v>10</v>
      </c>
      <c r="E139" s="36">
        <f>INDEX(Lotteries!C:C,MATCH(C139,Lotteries!A:A,0))*D139</f>
        <v>100</v>
      </c>
      <c r="F139" s="4">
        <f>D139*INDEX(Lotteries!F:F,MATCH(C139,Lotteries!A:A,0))</f>
        <v>0.52631578947368418</v>
      </c>
      <c r="G139" s="2" t="s">
        <v>32</v>
      </c>
    </row>
    <row r="140" spans="1:7" x14ac:dyDescent="0.35">
      <c r="A140">
        <v>139</v>
      </c>
      <c r="B140">
        <v>0</v>
      </c>
      <c r="C140" s="41">
        <v>8</v>
      </c>
      <c r="D140">
        <v>10</v>
      </c>
      <c r="E140" s="36">
        <f>INDEX(Lotteries!C:C,MATCH(C140,Lotteries!A:A,0))*D140</f>
        <v>100</v>
      </c>
      <c r="F140" s="4">
        <f>D140*INDEX(Lotteries!F:F,MATCH(C140,Lotteries!A:A,0))</f>
        <v>0.52631578947368418</v>
      </c>
    </row>
    <row r="141" spans="1:7" x14ac:dyDescent="0.35">
      <c r="A141">
        <v>140</v>
      </c>
      <c r="B141">
        <v>13</v>
      </c>
      <c r="C141" s="41">
        <v>9</v>
      </c>
      <c r="D141">
        <v>5</v>
      </c>
      <c r="E141" s="36">
        <f>INDEX(Lotteries!C:C,MATCH(C141,Lotteries!A:A,0))*D141</f>
        <v>50</v>
      </c>
      <c r="F141" s="4">
        <f>D141*INDEX(Lotteries!F:F,MATCH(C141,Lotteries!A:A,0))</f>
        <v>0.1644736842105263</v>
      </c>
    </row>
    <row r="142" spans="1:7" x14ac:dyDescent="0.35">
      <c r="A142">
        <v>141</v>
      </c>
      <c r="B142">
        <v>33</v>
      </c>
      <c r="C142" s="41">
        <v>9</v>
      </c>
      <c r="D142">
        <v>10</v>
      </c>
      <c r="E142" s="36">
        <f>INDEX(Lotteries!C:C,MATCH(C142,Lotteries!A:A,0))*D142</f>
        <v>100</v>
      </c>
      <c r="F142" s="4">
        <f>D142*INDEX(Lotteries!F:F,MATCH(C142,Lotteries!A:A,0))</f>
        <v>0.3289473684210526</v>
      </c>
    </row>
    <row r="143" spans="1:7" x14ac:dyDescent="0.35">
      <c r="A143">
        <v>142</v>
      </c>
      <c r="B143">
        <v>36</v>
      </c>
      <c r="C143" s="41">
        <v>9</v>
      </c>
      <c r="D143">
        <v>5</v>
      </c>
      <c r="E143" s="36">
        <f>INDEX(Lotteries!C:C,MATCH(C143,Lotteries!A:A,0))*D143</f>
        <v>50</v>
      </c>
      <c r="F143" s="4">
        <f>D143*INDEX(Lotteries!F:F,MATCH(C143,Lotteries!A:A,0))</f>
        <v>0.1644736842105263</v>
      </c>
    </row>
    <row r="144" spans="1:7" x14ac:dyDescent="0.35">
      <c r="A144">
        <v>143</v>
      </c>
      <c r="B144">
        <v>29</v>
      </c>
      <c r="C144" s="41">
        <v>9</v>
      </c>
      <c r="D144">
        <v>10</v>
      </c>
      <c r="E144" s="36">
        <f>INDEX(Lotteries!C:C,MATCH(C144,Lotteries!A:A,0))*D144</f>
        <v>100</v>
      </c>
      <c r="F144" s="4">
        <f>D144*INDEX(Lotteries!F:F,MATCH(C144,Lotteries!A:A,0))</f>
        <v>0.3289473684210526</v>
      </c>
    </row>
    <row r="145" spans="1:6" x14ac:dyDescent="0.35">
      <c r="A145">
        <v>144</v>
      </c>
      <c r="B145">
        <v>20</v>
      </c>
      <c r="C145" s="41">
        <v>9</v>
      </c>
      <c r="D145">
        <v>5</v>
      </c>
      <c r="E145" s="36">
        <f>INDEX(Lotteries!C:C,MATCH(C145,Lotteries!A:A,0))*D145</f>
        <v>50</v>
      </c>
      <c r="F145" s="4">
        <f>D145*INDEX(Lotteries!F:F,MATCH(C145,Lotteries!A:A,0))</f>
        <v>0.1644736842105263</v>
      </c>
    </row>
    <row r="146" spans="1:6" x14ac:dyDescent="0.35">
      <c r="A146">
        <v>145</v>
      </c>
      <c r="B146">
        <v>8</v>
      </c>
      <c r="C146" s="41">
        <v>9</v>
      </c>
      <c r="D146">
        <v>15</v>
      </c>
      <c r="E146" s="36">
        <f>INDEX(Lotteries!C:C,MATCH(C146,Lotteries!A:A,0))*D146</f>
        <v>150</v>
      </c>
      <c r="F146" s="4">
        <f>D146*INDEX(Lotteries!F:F,MATCH(C146,Lotteries!A:A,0))</f>
        <v>0.49342105263157893</v>
      </c>
    </row>
    <row r="147" spans="1:6" x14ac:dyDescent="0.35">
      <c r="A147">
        <v>146</v>
      </c>
      <c r="B147">
        <v>1</v>
      </c>
      <c r="C147" s="41">
        <v>9</v>
      </c>
      <c r="D147">
        <v>10</v>
      </c>
      <c r="E147" s="36">
        <f>INDEX(Lotteries!C:C,MATCH(C147,Lotteries!A:A,0))*D147</f>
        <v>100</v>
      </c>
      <c r="F147" s="4">
        <f>D147*INDEX(Lotteries!F:F,MATCH(C147,Lotteries!A:A,0))</f>
        <v>0.3289473684210526</v>
      </c>
    </row>
    <row r="148" spans="1:6" x14ac:dyDescent="0.35">
      <c r="A148">
        <v>147</v>
      </c>
      <c r="B148">
        <v>24</v>
      </c>
      <c r="C148" s="41">
        <v>9</v>
      </c>
      <c r="D148">
        <v>10</v>
      </c>
      <c r="E148" s="36">
        <f>INDEX(Lotteries!C:C,MATCH(C148,Lotteries!A:A,0))*D148</f>
        <v>100</v>
      </c>
      <c r="F148" s="4">
        <f>D148*INDEX(Lotteries!F:F,MATCH(C148,Lotteries!A:A,0))</f>
        <v>0.3289473684210526</v>
      </c>
    </row>
    <row r="149" spans="1:6" x14ac:dyDescent="0.35">
      <c r="A149">
        <v>148</v>
      </c>
      <c r="B149">
        <v>10</v>
      </c>
      <c r="C149" s="41">
        <v>9</v>
      </c>
      <c r="D149">
        <v>10</v>
      </c>
      <c r="E149" s="36">
        <f>INDEX(Lotteries!C:C,MATCH(C149,Lotteries!A:A,0))*D149</f>
        <v>100</v>
      </c>
      <c r="F149" s="4">
        <f>D149*INDEX(Lotteries!F:F,MATCH(C149,Lotteries!A:A,0))</f>
        <v>0.3289473684210526</v>
      </c>
    </row>
    <row r="150" spans="1:6" x14ac:dyDescent="0.35">
      <c r="A150">
        <v>149</v>
      </c>
      <c r="B150">
        <v>11</v>
      </c>
      <c r="C150" s="41">
        <v>9</v>
      </c>
      <c r="D150">
        <v>5</v>
      </c>
      <c r="E150" s="36">
        <f>INDEX(Lotteries!C:C,MATCH(C150,Lotteries!A:A,0))*D150</f>
        <v>50</v>
      </c>
      <c r="F150" s="4">
        <f>D150*INDEX(Lotteries!F:F,MATCH(C150,Lotteries!A:A,0))</f>
        <v>0.1644736842105263</v>
      </c>
    </row>
    <row r="151" spans="1:6" x14ac:dyDescent="0.35">
      <c r="A151">
        <v>150</v>
      </c>
      <c r="B151">
        <v>4</v>
      </c>
      <c r="C151" s="41">
        <v>9</v>
      </c>
      <c r="D151">
        <v>5</v>
      </c>
      <c r="E151" s="36">
        <f>INDEX(Lotteries!C:C,MATCH(C151,Lotteries!A:A,0))*D151</f>
        <v>50</v>
      </c>
      <c r="F151" s="4">
        <f>D151*INDEX(Lotteries!F:F,MATCH(C151,Lotteries!A:A,0))</f>
        <v>0.1644736842105263</v>
      </c>
    </row>
    <row r="152" spans="1:6" x14ac:dyDescent="0.35">
      <c r="A152">
        <v>151</v>
      </c>
      <c r="B152">
        <v>9</v>
      </c>
      <c r="C152" s="41">
        <v>9</v>
      </c>
      <c r="D152">
        <v>5</v>
      </c>
      <c r="E152" s="36">
        <f>INDEX(Lotteries!C:C,MATCH(C152,Lotteries!A:A,0))*D152</f>
        <v>50</v>
      </c>
      <c r="F152" s="4">
        <f>D152*INDEX(Lotteries!F:F,MATCH(C152,Lotteries!A:A,0))</f>
        <v>0.1644736842105263</v>
      </c>
    </row>
    <row r="153" spans="1:6" x14ac:dyDescent="0.35">
      <c r="A153">
        <v>152</v>
      </c>
      <c r="B153">
        <v>37</v>
      </c>
      <c r="C153" s="41">
        <v>9</v>
      </c>
      <c r="D153">
        <v>10</v>
      </c>
      <c r="E153" s="36">
        <f>INDEX(Lotteries!C:C,MATCH(C153,Lotteries!A:A,0))*D153</f>
        <v>100</v>
      </c>
      <c r="F153" s="4">
        <f>D153*INDEX(Lotteries!F:F,MATCH(C153,Lotteries!A:A,0))</f>
        <v>0.3289473684210526</v>
      </c>
    </row>
    <row r="154" spans="1:6" x14ac:dyDescent="0.35">
      <c r="A154">
        <v>153</v>
      </c>
      <c r="B154">
        <v>23</v>
      </c>
      <c r="C154" s="41">
        <v>9</v>
      </c>
      <c r="D154">
        <v>10</v>
      </c>
      <c r="E154" s="36">
        <f>INDEX(Lotteries!C:C,MATCH(C154,Lotteries!A:A,0))*D154</f>
        <v>100</v>
      </c>
      <c r="F154" s="4">
        <f>D154*INDEX(Lotteries!F:F,MATCH(C154,Lotteries!A:A,0))</f>
        <v>0.3289473684210526</v>
      </c>
    </row>
    <row r="155" spans="1:6" x14ac:dyDescent="0.35">
      <c r="A155">
        <v>154</v>
      </c>
      <c r="B155">
        <v>28</v>
      </c>
      <c r="C155" s="41">
        <v>9</v>
      </c>
      <c r="D155">
        <v>2</v>
      </c>
      <c r="E155" s="36">
        <f>INDEX(Lotteries!C:C,MATCH(C155,Lotteries!A:A,0))*D155</f>
        <v>20</v>
      </c>
      <c r="F155" s="4">
        <f>D155*INDEX(Lotteries!F:F,MATCH(C155,Lotteries!A:A,0))</f>
        <v>6.5789473684210523E-2</v>
      </c>
    </row>
    <row r="156" spans="1:6" x14ac:dyDescent="0.35">
      <c r="A156">
        <v>155</v>
      </c>
      <c r="B156">
        <v>12</v>
      </c>
      <c r="C156" s="41">
        <v>9</v>
      </c>
      <c r="D156">
        <v>10</v>
      </c>
      <c r="E156" s="36">
        <f>INDEX(Lotteries!C:C,MATCH(C156,Lotteries!A:A,0))*D156</f>
        <v>100</v>
      </c>
      <c r="F156" s="4">
        <f>D156*INDEX(Lotteries!F:F,MATCH(C156,Lotteries!A:A,0))</f>
        <v>0.3289473684210526</v>
      </c>
    </row>
    <row r="157" spans="1:6" x14ac:dyDescent="0.35">
      <c r="A157">
        <v>156</v>
      </c>
      <c r="B157">
        <v>2</v>
      </c>
      <c r="C157" s="41">
        <v>9</v>
      </c>
      <c r="D157">
        <v>5</v>
      </c>
      <c r="E157" s="36">
        <f>INDEX(Lotteries!C:C,MATCH(C157,Lotteries!A:A,0))*D157</f>
        <v>50</v>
      </c>
      <c r="F157" s="4">
        <f>D157*INDEX(Lotteries!F:F,MATCH(C157,Lotteries!A:A,0))</f>
        <v>0.1644736842105263</v>
      </c>
    </row>
    <row r="158" spans="1:6" x14ac:dyDescent="0.35">
      <c r="A158">
        <v>157</v>
      </c>
      <c r="B158">
        <v>5</v>
      </c>
      <c r="C158" s="41">
        <v>9</v>
      </c>
      <c r="D158">
        <v>5</v>
      </c>
      <c r="E158" s="36">
        <f>INDEX(Lotteries!C:C,MATCH(C158,Lotteries!A:A,0))*D158</f>
        <v>50</v>
      </c>
      <c r="F158" s="4">
        <f>D158*INDEX(Lotteries!F:F,MATCH(C158,Lotteries!A:A,0))</f>
        <v>0.1644736842105263</v>
      </c>
    </row>
    <row r="159" spans="1:6" x14ac:dyDescent="0.35">
      <c r="A159">
        <v>158</v>
      </c>
      <c r="B159">
        <v>34</v>
      </c>
      <c r="C159" s="41">
        <v>9</v>
      </c>
      <c r="D159">
        <v>5</v>
      </c>
      <c r="E159" s="36">
        <f>INDEX(Lotteries!C:C,MATCH(C159,Lotteries!A:A,0))*D159</f>
        <v>50</v>
      </c>
      <c r="F159" s="4">
        <f>D159*INDEX(Lotteries!F:F,MATCH(C159,Lotteries!A:A,0))</f>
        <v>0.1644736842105263</v>
      </c>
    </row>
    <row r="160" spans="1:6" x14ac:dyDescent="0.35">
      <c r="A160">
        <v>159</v>
      </c>
      <c r="B160">
        <v>19</v>
      </c>
      <c r="C160" s="41">
        <v>9</v>
      </c>
      <c r="D160">
        <v>10</v>
      </c>
      <c r="E160" s="36">
        <f>INDEX(Lotteries!C:C,MATCH(C160,Lotteries!A:A,0))*D160</f>
        <v>100</v>
      </c>
      <c r="F160" s="4">
        <f>D160*INDEX(Lotteries!F:F,MATCH(C160,Lotteries!A:A,0))</f>
        <v>0.3289473684210526</v>
      </c>
    </row>
    <row r="161" spans="1:7" x14ac:dyDescent="0.35">
      <c r="A161">
        <v>160</v>
      </c>
      <c r="B161">
        <v>33</v>
      </c>
      <c r="C161" s="41">
        <v>10</v>
      </c>
      <c r="D161">
        <v>10</v>
      </c>
      <c r="E161" s="36">
        <f>INDEX(Lotteries!C:C,MATCH(C161,Lotteries!A:A,0))*D161</f>
        <v>100</v>
      </c>
      <c r="F161" s="4">
        <f>D161*INDEX(Lotteries!F:F,MATCH(C161,Lotteries!A:A,0))</f>
        <v>0.31847133757961782</v>
      </c>
      <c r="G161" s="2" t="s">
        <v>99</v>
      </c>
    </row>
    <row r="162" spans="1:7" x14ac:dyDescent="0.35">
      <c r="A162">
        <v>161</v>
      </c>
      <c r="B162">
        <v>36</v>
      </c>
      <c r="C162" s="41">
        <v>10</v>
      </c>
      <c r="D162">
        <v>5</v>
      </c>
      <c r="E162" s="36">
        <f>INDEX(Lotteries!C:C,MATCH(C162,Lotteries!A:A,0))*D162</f>
        <v>50</v>
      </c>
      <c r="F162" s="4">
        <f>D162*INDEX(Lotteries!F:F,MATCH(C162,Lotteries!A:A,0))</f>
        <v>0.15923566878980891</v>
      </c>
      <c r="G162" s="2" t="s">
        <v>64</v>
      </c>
    </row>
    <row r="163" spans="1:7" x14ac:dyDescent="0.35">
      <c r="A163">
        <v>162</v>
      </c>
      <c r="B163">
        <v>35</v>
      </c>
      <c r="C163" s="41">
        <v>10</v>
      </c>
      <c r="D163">
        <v>5</v>
      </c>
      <c r="E163" s="36">
        <f>INDEX(Lotteries!C:C,MATCH(C163,Lotteries!A:A,0))*D163</f>
        <v>50</v>
      </c>
      <c r="F163" s="4">
        <f>D163*INDEX(Lotteries!F:F,MATCH(C163,Lotteries!A:A,0))</f>
        <v>0.15923566878980891</v>
      </c>
      <c r="G163" s="2" t="s">
        <v>63</v>
      </c>
    </row>
    <row r="164" spans="1:7" x14ac:dyDescent="0.35">
      <c r="A164">
        <v>163</v>
      </c>
      <c r="B164">
        <v>20</v>
      </c>
      <c r="C164" s="41">
        <v>10</v>
      </c>
      <c r="D164">
        <v>5</v>
      </c>
      <c r="E164" s="36">
        <f>INDEX(Lotteries!C:C,MATCH(C164,Lotteries!A:A,0))*D164</f>
        <v>50</v>
      </c>
      <c r="F164" s="4">
        <f>D164*INDEX(Lotteries!F:F,MATCH(C164,Lotteries!A:A,0))</f>
        <v>0.15923566878980891</v>
      </c>
      <c r="G164" s="2" t="s">
        <v>29</v>
      </c>
    </row>
    <row r="165" spans="1:7" x14ac:dyDescent="0.35">
      <c r="A165">
        <v>164</v>
      </c>
      <c r="B165">
        <v>8</v>
      </c>
      <c r="C165" s="41">
        <v>10</v>
      </c>
      <c r="D165">
        <v>10</v>
      </c>
      <c r="E165" s="36">
        <f>INDEX(Lotteries!C:C,MATCH(C165,Lotteries!A:A,0))*D165</f>
        <v>100</v>
      </c>
      <c r="F165" s="4">
        <f>D165*INDEX(Lotteries!F:F,MATCH(C165,Lotteries!A:A,0))</f>
        <v>0.31847133757961782</v>
      </c>
      <c r="G165" s="2" t="s">
        <v>9</v>
      </c>
    </row>
    <row r="166" spans="1:7" x14ac:dyDescent="0.35">
      <c r="A166">
        <v>165</v>
      </c>
      <c r="B166">
        <v>10</v>
      </c>
      <c r="C166" s="41">
        <v>10</v>
      </c>
      <c r="D166">
        <v>10</v>
      </c>
      <c r="E166" s="36">
        <f>INDEX(Lotteries!C:C,MATCH(C166,Lotteries!A:A,0))*D166</f>
        <v>100</v>
      </c>
      <c r="F166" s="4">
        <f>D166*INDEX(Lotteries!F:F,MATCH(C166,Lotteries!A:A,0))</f>
        <v>0.31847133757961782</v>
      </c>
      <c r="G166" s="2" t="s">
        <v>11</v>
      </c>
    </row>
    <row r="167" spans="1:7" x14ac:dyDescent="0.35">
      <c r="A167">
        <v>166</v>
      </c>
      <c r="B167">
        <v>15</v>
      </c>
      <c r="C167" s="41">
        <v>10</v>
      </c>
      <c r="D167">
        <v>5</v>
      </c>
      <c r="E167" s="36">
        <f>INDEX(Lotteries!C:C,MATCH(C167,Lotteries!A:A,0))*D167</f>
        <v>50</v>
      </c>
      <c r="F167" s="4">
        <f>D167*INDEX(Lotteries!F:F,MATCH(C167,Lotteries!A:A,0))</f>
        <v>0.15923566878980891</v>
      </c>
      <c r="G167" s="2" t="s">
        <v>16</v>
      </c>
    </row>
    <row r="168" spans="1:7" x14ac:dyDescent="0.35">
      <c r="A168">
        <v>167</v>
      </c>
      <c r="B168">
        <v>4</v>
      </c>
      <c r="C168" s="41">
        <v>10</v>
      </c>
      <c r="D168">
        <v>5</v>
      </c>
      <c r="E168" s="36">
        <f>INDEX(Lotteries!C:C,MATCH(C168,Lotteries!A:A,0))*D168</f>
        <v>50</v>
      </c>
      <c r="F168" s="4">
        <f>D168*INDEX(Lotteries!F:F,MATCH(C168,Lotteries!A:A,0))</f>
        <v>0.15923566878980891</v>
      </c>
      <c r="G168" s="2" t="s">
        <v>5</v>
      </c>
    </row>
    <row r="169" spans="1:7" x14ac:dyDescent="0.35">
      <c r="A169">
        <v>168</v>
      </c>
      <c r="B169">
        <v>9</v>
      </c>
      <c r="C169" s="41">
        <v>10</v>
      </c>
      <c r="D169">
        <v>5</v>
      </c>
      <c r="E169" s="36">
        <f>INDEX(Lotteries!C:C,MATCH(C169,Lotteries!A:A,0))*D169</f>
        <v>50</v>
      </c>
      <c r="F169" s="4">
        <f>D169*INDEX(Lotteries!F:F,MATCH(C169,Lotteries!A:A,0))</f>
        <v>0.15923566878980891</v>
      </c>
      <c r="G169" s="2" t="s">
        <v>10</v>
      </c>
    </row>
    <row r="170" spans="1:7" x14ac:dyDescent="0.35">
      <c r="A170">
        <v>169</v>
      </c>
      <c r="B170">
        <v>37</v>
      </c>
      <c r="C170" s="41">
        <v>10</v>
      </c>
      <c r="D170">
        <v>10</v>
      </c>
      <c r="E170" s="36">
        <f>INDEX(Lotteries!C:C,MATCH(C170,Lotteries!A:A,0))*D170</f>
        <v>100</v>
      </c>
      <c r="F170" s="4">
        <f>D170*INDEX(Lotteries!F:F,MATCH(C170,Lotteries!A:A,0))</f>
        <v>0.31847133757961782</v>
      </c>
      <c r="G170" s="2" t="s">
        <v>65</v>
      </c>
    </row>
    <row r="171" spans="1:7" x14ac:dyDescent="0.35">
      <c r="A171">
        <v>170</v>
      </c>
      <c r="B171">
        <v>32</v>
      </c>
      <c r="C171" s="41">
        <v>10</v>
      </c>
      <c r="D171">
        <v>10</v>
      </c>
      <c r="E171" s="36">
        <f>INDEX(Lotteries!C:C,MATCH(C171,Lotteries!A:A,0))*D171</f>
        <v>100</v>
      </c>
      <c r="F171" s="4">
        <f>D171*INDEX(Lotteries!F:F,MATCH(C171,Lotteries!A:A,0))</f>
        <v>0.31847133757961782</v>
      </c>
      <c r="G171" s="2" t="s">
        <v>47</v>
      </c>
    </row>
    <row r="172" spans="1:7" x14ac:dyDescent="0.35">
      <c r="A172">
        <v>171</v>
      </c>
      <c r="B172">
        <v>28</v>
      </c>
      <c r="C172" s="41">
        <v>10</v>
      </c>
      <c r="D172">
        <v>5</v>
      </c>
      <c r="E172" s="36">
        <f>INDEX(Lotteries!C:C,MATCH(C172,Lotteries!A:A,0))*D172</f>
        <v>50</v>
      </c>
      <c r="F172" s="4">
        <f>D172*INDEX(Lotteries!F:F,MATCH(C172,Lotteries!A:A,0))</f>
        <v>0.15923566878980891</v>
      </c>
      <c r="G172" s="2" t="s">
        <v>43</v>
      </c>
    </row>
    <row r="173" spans="1:7" x14ac:dyDescent="0.35">
      <c r="A173">
        <v>172</v>
      </c>
      <c r="B173">
        <v>2</v>
      </c>
      <c r="C173" s="41">
        <v>10</v>
      </c>
      <c r="D173">
        <v>5</v>
      </c>
      <c r="E173" s="36">
        <f>INDEX(Lotteries!C:C,MATCH(C173,Lotteries!A:A,0))*D173</f>
        <v>50</v>
      </c>
      <c r="F173" s="4">
        <f>D173*INDEX(Lotteries!F:F,MATCH(C173,Lotteries!A:A,0))</f>
        <v>0.15923566878980891</v>
      </c>
      <c r="G173" s="2" t="s">
        <v>3</v>
      </c>
    </row>
    <row r="174" spans="1:7" x14ac:dyDescent="0.35">
      <c r="A174">
        <v>173</v>
      </c>
      <c r="B174">
        <v>5</v>
      </c>
      <c r="C174" s="41">
        <v>10</v>
      </c>
      <c r="D174">
        <v>5</v>
      </c>
      <c r="E174" s="36">
        <f>INDEX(Lotteries!C:C,MATCH(C174,Lotteries!A:A,0))*D174</f>
        <v>50</v>
      </c>
      <c r="F174" s="4">
        <f>D174*INDEX(Lotteries!F:F,MATCH(C174,Lotteries!A:A,0))</f>
        <v>0.15923566878980891</v>
      </c>
      <c r="G174" s="2" t="s">
        <v>6</v>
      </c>
    </row>
    <row r="175" spans="1:7" x14ac:dyDescent="0.35">
      <c r="A175">
        <v>174</v>
      </c>
      <c r="B175">
        <v>34</v>
      </c>
      <c r="C175" s="41">
        <v>10</v>
      </c>
      <c r="D175">
        <v>5</v>
      </c>
      <c r="E175" s="36">
        <f>INDEX(Lotteries!C:C,MATCH(C175,Lotteries!A:A,0))*D175</f>
        <v>50</v>
      </c>
      <c r="F175" s="4">
        <f>D175*INDEX(Lotteries!F:F,MATCH(C175,Lotteries!A:A,0))</f>
        <v>0.15923566878980891</v>
      </c>
      <c r="G175" s="2" t="s">
        <v>62</v>
      </c>
    </row>
    <row r="176" spans="1:7" x14ac:dyDescent="0.35">
      <c r="A176">
        <v>175</v>
      </c>
      <c r="B176">
        <v>19</v>
      </c>
      <c r="C176" s="41">
        <v>10</v>
      </c>
      <c r="D176">
        <v>20</v>
      </c>
      <c r="E176" s="36">
        <f>INDEX(Lotteries!C:C,MATCH(C176,Lotteries!A:A,0))*D176</f>
        <v>200</v>
      </c>
      <c r="F176" s="4">
        <f>D176*INDEX(Lotteries!F:F,MATCH(C176,Lotteries!A:A,0))</f>
        <v>0.63694267515923564</v>
      </c>
      <c r="G176" s="2" t="s">
        <v>28</v>
      </c>
    </row>
    <row r="177" spans="1:7" x14ac:dyDescent="0.35">
      <c r="A177">
        <v>176</v>
      </c>
      <c r="B177">
        <v>7</v>
      </c>
      <c r="C177" s="41">
        <v>10</v>
      </c>
      <c r="D177">
        <v>10</v>
      </c>
      <c r="E177" s="36">
        <f>INDEX(Lotteries!C:C,MATCH(C177,Lotteries!A:A,0))*D177</f>
        <v>100</v>
      </c>
      <c r="F177" s="4">
        <f>D177*INDEX(Lotteries!F:F,MATCH(C177,Lotteries!A:A,0))</f>
        <v>0.31847133757961782</v>
      </c>
      <c r="G177" s="2" t="s">
        <v>8</v>
      </c>
    </row>
    <row r="178" spans="1:7" x14ac:dyDescent="0.35">
      <c r="A178">
        <v>177</v>
      </c>
      <c r="B178">
        <v>38</v>
      </c>
      <c r="C178" s="41">
        <v>10</v>
      </c>
      <c r="D178">
        <v>10</v>
      </c>
      <c r="E178" s="36">
        <f>INDEX(Lotteries!C:C,MATCH(C178,Lotteries!A:A,0))*D178</f>
        <v>100</v>
      </c>
      <c r="F178" s="4">
        <f>D178*INDEX(Lotteries!F:F,MATCH(C178,Lotteries!A:A,0))</f>
        <v>0.31847133757961782</v>
      </c>
      <c r="G178" s="2" t="s">
        <v>81</v>
      </c>
    </row>
    <row r="179" spans="1:7" x14ac:dyDescent="0.35">
      <c r="A179">
        <v>178</v>
      </c>
      <c r="B179">
        <v>23</v>
      </c>
      <c r="C179" s="41">
        <v>10</v>
      </c>
      <c r="D179">
        <v>10</v>
      </c>
      <c r="E179" s="36">
        <f>INDEX(Lotteries!C:C,MATCH(C179,Lotteries!A:A,0))*D179</f>
        <v>100</v>
      </c>
      <c r="F179" s="4">
        <f>D179*INDEX(Lotteries!F:F,MATCH(C179,Lotteries!A:A,0))</f>
        <v>0.31847133757961782</v>
      </c>
      <c r="G179" s="2" t="s">
        <v>32</v>
      </c>
    </row>
    <row r="180" spans="1:7" x14ac:dyDescent="0.35">
      <c r="A180">
        <v>179</v>
      </c>
      <c r="B180">
        <v>13</v>
      </c>
      <c r="C180" s="41">
        <v>10</v>
      </c>
      <c r="D180">
        <v>7</v>
      </c>
      <c r="E180" s="36">
        <f>INDEX(Lotteries!C:C,MATCH(C180,Lotteries!A:A,0))*D180</f>
        <v>70</v>
      </c>
      <c r="F180" s="4">
        <f>D180*INDEX(Lotteries!F:F,MATCH(C180,Lotteries!A:A,0))</f>
        <v>0.22292993630573249</v>
      </c>
      <c r="G180" s="2" t="s">
        <v>14</v>
      </c>
    </row>
    <row r="181" spans="1:7" x14ac:dyDescent="0.35">
      <c r="A181">
        <v>180</v>
      </c>
      <c r="B181">
        <v>33</v>
      </c>
      <c r="C181" s="41">
        <v>11</v>
      </c>
      <c r="D181">
        <v>1</v>
      </c>
      <c r="E181" s="36">
        <f>INDEX(Lotteries!C:C,MATCH(C181,Lotteries!A:A,0))*D181</f>
        <v>0</v>
      </c>
      <c r="F181" s="4">
        <f>D181*INDEX(Lotteries!F:F,MATCH(C181,Lotteries!A:A,0))</f>
        <v>0.23076923076923078</v>
      </c>
      <c r="G181" s="2" t="s">
        <v>99</v>
      </c>
    </row>
    <row r="182" spans="1:7" x14ac:dyDescent="0.35">
      <c r="A182">
        <v>181</v>
      </c>
      <c r="B182">
        <v>14</v>
      </c>
      <c r="C182" s="41">
        <v>11</v>
      </c>
      <c r="D182">
        <v>1</v>
      </c>
      <c r="E182" s="36">
        <f>INDEX(Lotteries!C:C,MATCH(C182,Lotteries!A:A,0))*D182</f>
        <v>0</v>
      </c>
      <c r="F182" s="4">
        <f>D182*INDEX(Lotteries!F:F,MATCH(C182,Lotteries!A:A,0))</f>
        <v>0.23076923076923078</v>
      </c>
      <c r="G182" s="2" t="s">
        <v>15</v>
      </c>
    </row>
    <row r="183" spans="1:7" x14ac:dyDescent="0.35">
      <c r="A183">
        <v>182</v>
      </c>
      <c r="B183">
        <v>15</v>
      </c>
      <c r="C183" s="41">
        <v>11</v>
      </c>
      <c r="D183">
        <v>1</v>
      </c>
      <c r="E183" s="36">
        <f>INDEX(Lotteries!C:C,MATCH(C183,Lotteries!A:A,0))*D183</f>
        <v>0</v>
      </c>
      <c r="F183" s="4">
        <f>D183*INDEX(Lotteries!F:F,MATCH(C183,Lotteries!A:A,0))</f>
        <v>0.23076923076923078</v>
      </c>
      <c r="G183" s="2" t="s">
        <v>16</v>
      </c>
    </row>
    <row r="184" spans="1:7" x14ac:dyDescent="0.35">
      <c r="A184">
        <v>183</v>
      </c>
      <c r="B184">
        <v>36</v>
      </c>
      <c r="C184" s="41">
        <v>11</v>
      </c>
      <c r="D184">
        <v>1</v>
      </c>
      <c r="E184" s="36">
        <f>INDEX(Lotteries!C:C,MATCH(C184,Lotteries!A:A,0))*D184</f>
        <v>0</v>
      </c>
      <c r="F184" s="4">
        <f>D184*INDEX(Lotteries!F:F,MATCH(C184,Lotteries!A:A,0))</f>
        <v>0.23076923076923078</v>
      </c>
      <c r="G184" s="2" t="s">
        <v>64</v>
      </c>
    </row>
    <row r="185" spans="1:7" x14ac:dyDescent="0.35">
      <c r="A185">
        <v>184</v>
      </c>
      <c r="B185">
        <v>20</v>
      </c>
      <c r="C185" s="41">
        <v>11</v>
      </c>
      <c r="D185">
        <v>1</v>
      </c>
      <c r="E185" s="36">
        <f>INDEX(Lotteries!C:C,MATCH(C185,Lotteries!A:A,0))*D185</f>
        <v>0</v>
      </c>
      <c r="F185" s="4">
        <f>D185*INDEX(Lotteries!F:F,MATCH(C185,Lotteries!A:A,0))</f>
        <v>0.23076923076923078</v>
      </c>
      <c r="G185" s="2" t="s">
        <v>29</v>
      </c>
    </row>
    <row r="186" spans="1:7" x14ac:dyDescent="0.35">
      <c r="A186">
        <v>185</v>
      </c>
      <c r="B186">
        <v>4</v>
      </c>
      <c r="C186" s="41">
        <v>11</v>
      </c>
      <c r="D186">
        <v>1</v>
      </c>
      <c r="E186" s="36">
        <f>INDEX(Lotteries!C:C,MATCH(C186,Lotteries!A:A,0))*D186</f>
        <v>0</v>
      </c>
      <c r="F186" s="4">
        <f>D186*INDEX(Lotteries!F:F,MATCH(C186,Lotteries!A:A,0))</f>
        <v>0.23076923076923078</v>
      </c>
      <c r="G186" s="2" t="s">
        <v>5</v>
      </c>
    </row>
    <row r="187" spans="1:7" x14ac:dyDescent="0.35">
      <c r="A187">
        <v>186</v>
      </c>
      <c r="B187">
        <v>0</v>
      </c>
      <c r="C187" s="41">
        <v>11</v>
      </c>
      <c r="D187">
        <v>1</v>
      </c>
      <c r="E187" s="36">
        <f>INDEX(Lotteries!C:C,MATCH(C187,Lotteries!A:A,0))*D187</f>
        <v>0</v>
      </c>
      <c r="F187" s="4">
        <f>D187*INDEX(Lotteries!F:F,MATCH(C187,Lotteries!A:A,0))</f>
        <v>0.23076923076923078</v>
      </c>
      <c r="G187" s="2" t="s">
        <v>100</v>
      </c>
    </row>
    <row r="188" spans="1:7" x14ac:dyDescent="0.35">
      <c r="A188">
        <v>187</v>
      </c>
      <c r="B188">
        <v>0</v>
      </c>
      <c r="C188" s="41">
        <v>11</v>
      </c>
      <c r="D188">
        <v>1</v>
      </c>
      <c r="E188" s="36">
        <f>INDEX(Lotteries!C:C,MATCH(C188,Lotteries!A:A,0))*D188</f>
        <v>0</v>
      </c>
      <c r="F188" s="4">
        <f>D188*INDEX(Lotteries!F:F,MATCH(C188,Lotteries!A:A,0))</f>
        <v>0.23076923076923078</v>
      </c>
      <c r="G188" s="2" t="s">
        <v>101</v>
      </c>
    </row>
    <row r="189" spans="1:7" x14ac:dyDescent="0.35">
      <c r="A189">
        <v>188</v>
      </c>
      <c r="B189">
        <v>22</v>
      </c>
      <c r="C189" s="41">
        <v>11</v>
      </c>
      <c r="D189">
        <v>1</v>
      </c>
      <c r="E189" s="36">
        <f>INDEX(Lotteries!C:C,MATCH(C189,Lotteries!A:A,0))*D189</f>
        <v>0</v>
      </c>
      <c r="F189" s="4">
        <f>D189*INDEX(Lotteries!F:F,MATCH(C189,Lotteries!A:A,0))</f>
        <v>0.23076923076923078</v>
      </c>
      <c r="G189" s="2" t="s">
        <v>31</v>
      </c>
    </row>
    <row r="190" spans="1:7" x14ac:dyDescent="0.35">
      <c r="A190">
        <v>189</v>
      </c>
      <c r="B190">
        <v>18</v>
      </c>
      <c r="C190" s="41">
        <v>11</v>
      </c>
      <c r="D190">
        <v>1</v>
      </c>
      <c r="E190" s="36">
        <f>INDEX(Lotteries!C:C,MATCH(C190,Lotteries!A:A,0))*D190</f>
        <v>0</v>
      </c>
      <c r="F190" s="4">
        <f>D190*INDEX(Lotteries!F:F,MATCH(C190,Lotteries!A:A,0))</f>
        <v>0.23076923076923078</v>
      </c>
      <c r="G190" s="2" t="s">
        <v>27</v>
      </c>
    </row>
    <row r="191" spans="1:7" x14ac:dyDescent="0.35">
      <c r="A191">
        <v>190</v>
      </c>
      <c r="B191">
        <v>39</v>
      </c>
      <c r="C191" s="41">
        <v>11</v>
      </c>
      <c r="D191">
        <v>1</v>
      </c>
      <c r="E191" s="36">
        <f>INDEX(Lotteries!C:C,MATCH(C191,Lotteries!A:A,0))*D191</f>
        <v>0</v>
      </c>
      <c r="F191" s="4">
        <f>D191*INDEX(Lotteries!F:F,MATCH(C191,Lotteries!A:A,0))</f>
        <v>0.23076923076923078</v>
      </c>
      <c r="G191" s="2" t="s">
        <v>102</v>
      </c>
    </row>
    <row r="192" spans="1:7" x14ac:dyDescent="0.35">
      <c r="A192">
        <v>191</v>
      </c>
      <c r="B192">
        <v>29</v>
      </c>
      <c r="C192" s="41">
        <v>11</v>
      </c>
      <c r="D192">
        <v>1</v>
      </c>
      <c r="E192" s="36">
        <f>INDEX(Lotteries!C:C,MATCH(C192,Lotteries!A:A,0))*D192</f>
        <v>0</v>
      </c>
      <c r="F192" s="4">
        <f>D192*INDEX(Lotteries!F:F,MATCH(C192,Lotteries!A:A,0))</f>
        <v>0.23076923076923078</v>
      </c>
      <c r="G192" s="2" t="s">
        <v>44</v>
      </c>
    </row>
    <row r="193" spans="1:7" x14ac:dyDescent="0.35">
      <c r="A193">
        <v>192</v>
      </c>
      <c r="B193">
        <v>11</v>
      </c>
      <c r="C193" s="41">
        <v>11</v>
      </c>
      <c r="D193">
        <v>1</v>
      </c>
      <c r="E193" s="36">
        <f>INDEX(Lotteries!C:C,MATCH(C193,Lotteries!A:A,0))*D193</f>
        <v>0</v>
      </c>
      <c r="F193" s="4">
        <f>D193*INDEX(Lotteries!F:F,MATCH(C193,Lotteries!A:A,0))</f>
        <v>0.23076923076923078</v>
      </c>
      <c r="G193" s="2" t="s">
        <v>12</v>
      </c>
    </row>
    <row r="194" spans="1:7" x14ac:dyDescent="0.35">
      <c r="A194">
        <v>193</v>
      </c>
      <c r="B194">
        <v>32</v>
      </c>
      <c r="C194" s="41">
        <v>11</v>
      </c>
      <c r="D194">
        <v>1</v>
      </c>
      <c r="E194" s="36">
        <f>INDEX(Lotteries!C:C,MATCH(C194,Lotteries!A:A,0))*D194</f>
        <v>0</v>
      </c>
      <c r="F194" s="4">
        <f>D194*INDEX(Lotteries!F:F,MATCH(C194,Lotteries!A:A,0))</f>
        <v>0.23076923076923078</v>
      </c>
      <c r="G194" s="2" t="s">
        <v>47</v>
      </c>
    </row>
    <row r="195" spans="1:7" x14ac:dyDescent="0.35">
      <c r="A195">
        <v>194</v>
      </c>
      <c r="B195">
        <v>35</v>
      </c>
      <c r="C195" s="41">
        <v>11</v>
      </c>
      <c r="D195">
        <v>1</v>
      </c>
      <c r="E195" s="36">
        <f>INDEX(Lotteries!C:C,MATCH(C195,Lotteries!A:A,0))*D195</f>
        <v>0</v>
      </c>
      <c r="F195" s="4">
        <f>D195*INDEX(Lotteries!F:F,MATCH(C195,Lotteries!A:A,0))</f>
        <v>0.23076923076923078</v>
      </c>
      <c r="G195" s="2" t="s">
        <v>63</v>
      </c>
    </row>
    <row r="196" spans="1:7" x14ac:dyDescent="0.35">
      <c r="A196">
        <v>195</v>
      </c>
      <c r="B196">
        <v>40</v>
      </c>
      <c r="C196" s="41">
        <v>11</v>
      </c>
      <c r="D196">
        <v>1</v>
      </c>
      <c r="E196" s="36">
        <f>INDEX(Lotteries!C:C,MATCH(C196,Lotteries!A:A,0))*D196</f>
        <v>0</v>
      </c>
      <c r="F196" s="4">
        <f>D196*INDEX(Lotteries!F:F,MATCH(C196,Lotteries!A:A,0))</f>
        <v>0.23076923076923078</v>
      </c>
      <c r="G196" s="2" t="s">
        <v>103</v>
      </c>
    </row>
    <row r="197" spans="1:7" x14ac:dyDescent="0.35">
      <c r="A197">
        <v>196</v>
      </c>
      <c r="B197">
        <v>34</v>
      </c>
      <c r="C197" s="41">
        <v>11</v>
      </c>
      <c r="D197">
        <v>1</v>
      </c>
      <c r="E197" s="36">
        <f>INDEX(Lotteries!C:C,MATCH(C197,Lotteries!A:A,0))*D197</f>
        <v>0</v>
      </c>
      <c r="F197" s="4">
        <f>D197*INDEX(Lotteries!F:F,MATCH(C197,Lotteries!A:A,0))</f>
        <v>0.23076923076923078</v>
      </c>
      <c r="G197" s="2" t="s">
        <v>62</v>
      </c>
    </row>
    <row r="198" spans="1:7" x14ac:dyDescent="0.35">
      <c r="A198">
        <v>197</v>
      </c>
      <c r="B198">
        <v>3</v>
      </c>
      <c r="C198" s="41">
        <v>11</v>
      </c>
      <c r="D198">
        <v>1</v>
      </c>
      <c r="E198" s="36">
        <f>INDEX(Lotteries!C:C,MATCH(C198,Lotteries!A:A,0))*D198</f>
        <v>0</v>
      </c>
      <c r="F198" s="4">
        <f>D198*INDEX(Lotteries!F:F,MATCH(C198,Lotteries!A:A,0))</f>
        <v>0.23076923076923078</v>
      </c>
      <c r="G198" s="2" t="s">
        <v>4</v>
      </c>
    </row>
    <row r="199" spans="1:7" x14ac:dyDescent="0.35">
      <c r="A199">
        <v>198</v>
      </c>
      <c r="B199">
        <v>27</v>
      </c>
      <c r="C199" s="41">
        <v>11</v>
      </c>
      <c r="D199">
        <v>1</v>
      </c>
      <c r="E199" s="36">
        <f>INDEX(Lotteries!C:C,MATCH(C199,Lotteries!A:A,0))*D199</f>
        <v>0</v>
      </c>
      <c r="F199" s="4">
        <f>D199*INDEX(Lotteries!F:F,MATCH(C199,Lotteries!A:A,0))</f>
        <v>0.23076923076923078</v>
      </c>
      <c r="G199" s="2" t="s">
        <v>42</v>
      </c>
    </row>
    <row r="200" spans="1:7" x14ac:dyDescent="0.35">
      <c r="A200">
        <v>199</v>
      </c>
      <c r="B200">
        <v>9</v>
      </c>
      <c r="C200" s="41">
        <v>11</v>
      </c>
      <c r="D200">
        <v>1</v>
      </c>
      <c r="E200" s="36">
        <f>INDEX(Lotteries!C:C,MATCH(C200,Lotteries!A:A,0))*D200</f>
        <v>0</v>
      </c>
      <c r="F200" s="4">
        <f>D200*INDEX(Lotteries!F:F,MATCH(C200,Lotteries!A:A,0))</f>
        <v>0.23076923076923078</v>
      </c>
      <c r="G200" s="2" t="s">
        <v>10</v>
      </c>
    </row>
    <row r="201" spans="1:7" x14ac:dyDescent="0.35">
      <c r="A201">
        <v>200</v>
      </c>
      <c r="B201">
        <v>13</v>
      </c>
      <c r="C201" s="41">
        <v>11</v>
      </c>
      <c r="D201">
        <v>1</v>
      </c>
      <c r="E201" s="36">
        <f>INDEX(Lotteries!C:C,MATCH(C201,Lotteries!A:A,0))*D201</f>
        <v>0</v>
      </c>
      <c r="F201" s="4">
        <f>D201*INDEX(Lotteries!F:F,MATCH(C201,Lotteries!A:A,0))</f>
        <v>0.23076923076923078</v>
      </c>
      <c r="G201" s="2" t="s">
        <v>14</v>
      </c>
    </row>
    <row r="202" spans="1:7" x14ac:dyDescent="0.35">
      <c r="A202">
        <v>201</v>
      </c>
      <c r="B202">
        <v>1</v>
      </c>
      <c r="C202" s="41">
        <v>11</v>
      </c>
      <c r="D202">
        <v>1</v>
      </c>
      <c r="E202" s="36">
        <f>INDEX(Lotteries!C:C,MATCH(C202,Lotteries!A:A,0))*D202</f>
        <v>0</v>
      </c>
      <c r="F202" s="4">
        <f>D202*INDEX(Lotteries!F:F,MATCH(C202,Lotteries!A:A,0))</f>
        <v>0.23076923076923078</v>
      </c>
      <c r="G202" s="2" t="s">
        <v>61</v>
      </c>
    </row>
    <row r="203" spans="1:7" x14ac:dyDescent="0.35">
      <c r="A203">
        <v>202</v>
      </c>
      <c r="B203">
        <v>37</v>
      </c>
      <c r="C203" s="41">
        <v>11</v>
      </c>
      <c r="D203">
        <v>1</v>
      </c>
      <c r="E203" s="36">
        <f>INDEX(Lotteries!C:C,MATCH(C203,Lotteries!A:A,0))*D203</f>
        <v>0</v>
      </c>
      <c r="F203" s="4">
        <f>D203*INDEX(Lotteries!F:F,MATCH(C203,Lotteries!A:A,0))</f>
        <v>0.23076923076923078</v>
      </c>
      <c r="G203" s="2" t="s">
        <v>65</v>
      </c>
    </row>
    <row r="204" spans="1:7" x14ac:dyDescent="0.35">
      <c r="A204">
        <v>203</v>
      </c>
      <c r="B204">
        <v>38</v>
      </c>
      <c r="C204" s="41">
        <v>11</v>
      </c>
      <c r="D204">
        <v>1</v>
      </c>
      <c r="E204" s="36">
        <f>INDEX(Lotteries!C:C,MATCH(C204,Lotteries!A:A,0))*D204</f>
        <v>0</v>
      </c>
      <c r="F204" s="4">
        <f>D204*INDEX(Lotteries!F:F,MATCH(C204,Lotteries!A:A,0))</f>
        <v>0.23076923076923078</v>
      </c>
      <c r="G204" s="2" t="s">
        <v>81</v>
      </c>
    </row>
    <row r="205" spans="1:7" x14ac:dyDescent="0.35">
      <c r="A205">
        <v>204</v>
      </c>
      <c r="B205">
        <v>8</v>
      </c>
      <c r="C205" s="41">
        <v>11</v>
      </c>
      <c r="D205">
        <v>1</v>
      </c>
      <c r="E205" s="36">
        <f>INDEX(Lotteries!C:C,MATCH(C205,Lotteries!A:A,0))*D205</f>
        <v>0</v>
      </c>
      <c r="F205" s="4">
        <f>D205*INDEX(Lotteries!F:F,MATCH(C205,Lotteries!A:A,0))</f>
        <v>0.23076923076923078</v>
      </c>
      <c r="G205" s="2" t="s">
        <v>9</v>
      </c>
    </row>
    <row r="206" spans="1:7" x14ac:dyDescent="0.35">
      <c r="A206">
        <v>205</v>
      </c>
      <c r="B206">
        <v>24</v>
      </c>
      <c r="C206" s="41">
        <v>11</v>
      </c>
      <c r="D206">
        <v>1</v>
      </c>
      <c r="E206" s="36">
        <f>INDEX(Lotteries!C:C,MATCH(C206,Lotteries!A:A,0))*D206</f>
        <v>0</v>
      </c>
      <c r="F206" s="4">
        <f>D206*INDEX(Lotteries!F:F,MATCH(C206,Lotteries!A:A,0))</f>
        <v>0.23076923076923078</v>
      </c>
      <c r="G206" s="2" t="s">
        <v>33</v>
      </c>
    </row>
    <row r="207" spans="1:7" x14ac:dyDescent="0.35">
      <c r="A207">
        <v>206</v>
      </c>
      <c r="B207">
        <v>20</v>
      </c>
      <c r="C207" s="41">
        <v>12</v>
      </c>
      <c r="D207">
        <v>3</v>
      </c>
      <c r="E207" s="36">
        <f>INDEX(Lotteries!C:C,MATCH(C207,Lotteries!A:A,0))*D207</f>
        <v>30</v>
      </c>
      <c r="F207" s="4">
        <f>D207*INDEX(Lotteries!F:F,MATCH(C207,Lotteries!A:A,0))</f>
        <v>0.140625</v>
      </c>
      <c r="G207" s="2" t="s">
        <v>29</v>
      </c>
    </row>
    <row r="208" spans="1:7" x14ac:dyDescent="0.35">
      <c r="A208">
        <v>207</v>
      </c>
      <c r="B208">
        <v>14</v>
      </c>
      <c r="C208" s="41">
        <v>12</v>
      </c>
      <c r="D208">
        <v>5</v>
      </c>
      <c r="E208" s="36">
        <f>INDEX(Lotteries!C:C,MATCH(C208,Lotteries!A:A,0))*D208</f>
        <v>50</v>
      </c>
      <c r="F208" s="4">
        <f>D208*INDEX(Lotteries!F:F,MATCH(C208,Lotteries!A:A,0))</f>
        <v>0.234375</v>
      </c>
      <c r="G208" s="2" t="s">
        <v>15</v>
      </c>
    </row>
    <row r="209" spans="1:9" x14ac:dyDescent="0.35">
      <c r="A209">
        <v>208</v>
      </c>
      <c r="B209">
        <v>35</v>
      </c>
      <c r="C209" s="41">
        <v>12</v>
      </c>
      <c r="D209">
        <v>5</v>
      </c>
      <c r="E209" s="36">
        <f>INDEX(Lotteries!C:C,MATCH(C209,Lotteries!A:A,0))*D209</f>
        <v>50</v>
      </c>
      <c r="F209" s="4">
        <f>D209*INDEX(Lotteries!F:F,MATCH(C209,Lotteries!A:A,0))</f>
        <v>0.234375</v>
      </c>
      <c r="G209" s="2" t="s">
        <v>63</v>
      </c>
    </row>
    <row r="210" spans="1:9" x14ac:dyDescent="0.35">
      <c r="A210">
        <v>209</v>
      </c>
      <c r="B210">
        <v>33</v>
      </c>
      <c r="C210" s="41">
        <v>12</v>
      </c>
      <c r="D210">
        <v>10</v>
      </c>
      <c r="E210" s="36">
        <f>INDEX(Lotteries!C:C,MATCH(C210,Lotteries!A:A,0))*D210</f>
        <v>100</v>
      </c>
      <c r="F210" s="4">
        <f>D210*INDEX(Lotteries!F:F,MATCH(C210,Lotteries!A:A,0))</f>
        <v>0.46875</v>
      </c>
      <c r="G210" s="2" t="s">
        <v>99</v>
      </c>
    </row>
    <row r="211" spans="1:9" x14ac:dyDescent="0.35">
      <c r="A211">
        <v>210</v>
      </c>
      <c r="B211">
        <v>9</v>
      </c>
      <c r="C211" s="41">
        <v>12</v>
      </c>
      <c r="D211">
        <v>5</v>
      </c>
      <c r="E211" s="36">
        <f>INDEX(Lotteries!C:C,MATCH(C211,Lotteries!A:A,0))*D211</f>
        <v>50</v>
      </c>
      <c r="F211" s="4">
        <f>D211*INDEX(Lotteries!F:F,MATCH(C211,Lotteries!A:A,0))</f>
        <v>0.234375</v>
      </c>
      <c r="G211" s="2" t="s">
        <v>10</v>
      </c>
    </row>
    <row r="212" spans="1:9" x14ac:dyDescent="0.35">
      <c r="A212">
        <v>211</v>
      </c>
      <c r="B212">
        <v>37</v>
      </c>
      <c r="C212" s="41">
        <v>12</v>
      </c>
      <c r="D212">
        <v>10</v>
      </c>
      <c r="E212" s="36">
        <f>INDEX(Lotteries!C:C,MATCH(C212,Lotteries!A:A,0))*D212</f>
        <v>100</v>
      </c>
      <c r="F212" s="4">
        <f>D212*INDEX(Lotteries!F:F,MATCH(C212,Lotteries!A:A,0))</f>
        <v>0.46875</v>
      </c>
      <c r="G212" s="2" t="s">
        <v>65</v>
      </c>
    </row>
    <row r="213" spans="1:9" x14ac:dyDescent="0.35">
      <c r="A213">
        <v>212</v>
      </c>
      <c r="B213">
        <v>34</v>
      </c>
      <c r="C213" s="41">
        <v>12</v>
      </c>
      <c r="D213">
        <v>5</v>
      </c>
      <c r="E213" s="36">
        <f>INDEX(Lotteries!C:C,MATCH(C213,Lotteries!A:A,0))*D213</f>
        <v>50</v>
      </c>
      <c r="F213" s="4">
        <f>D213*INDEX(Lotteries!F:F,MATCH(C213,Lotteries!A:A,0))</f>
        <v>0.234375</v>
      </c>
      <c r="G213" s="2" t="s">
        <v>62</v>
      </c>
    </row>
    <row r="214" spans="1:9" x14ac:dyDescent="0.35">
      <c r="A214">
        <v>213</v>
      </c>
      <c r="B214">
        <v>29</v>
      </c>
      <c r="C214" s="41">
        <v>12</v>
      </c>
      <c r="D214">
        <v>10</v>
      </c>
      <c r="E214" s="36">
        <f>INDEX(Lotteries!C:C,MATCH(C214,Lotteries!A:A,0))*D214</f>
        <v>100</v>
      </c>
      <c r="F214" s="4">
        <f>D214*INDEX(Lotteries!F:F,MATCH(C214,Lotteries!A:A,0))</f>
        <v>0.46875</v>
      </c>
      <c r="G214" s="2" t="s">
        <v>44</v>
      </c>
    </row>
    <row r="215" spans="1:9" x14ac:dyDescent="0.35">
      <c r="A215">
        <v>214</v>
      </c>
      <c r="B215">
        <v>36</v>
      </c>
      <c r="C215" s="41">
        <v>12</v>
      </c>
      <c r="D215">
        <v>5</v>
      </c>
      <c r="E215" s="36">
        <f>INDEX(Lotteries!C:C,MATCH(C215,Lotteries!A:A,0))*D215</f>
        <v>50</v>
      </c>
      <c r="F215" s="4">
        <f>D215*INDEX(Lotteries!F:F,MATCH(C215,Lotteries!A:A,0))</f>
        <v>0.234375</v>
      </c>
      <c r="G215" s="2" t="s">
        <v>64</v>
      </c>
    </row>
    <row r="216" spans="1:9" x14ac:dyDescent="0.35">
      <c r="A216">
        <v>215</v>
      </c>
      <c r="B216">
        <v>19</v>
      </c>
      <c r="C216" s="41">
        <v>12</v>
      </c>
      <c r="D216">
        <v>10</v>
      </c>
      <c r="E216" s="36">
        <f>INDEX(Lotteries!C:C,MATCH(C216,Lotteries!A:A,0))*D216</f>
        <v>100</v>
      </c>
      <c r="F216" s="4">
        <f>D216*INDEX(Lotteries!F:F,MATCH(C216,Lotteries!A:A,0))</f>
        <v>0.46875</v>
      </c>
      <c r="G216" s="2" t="s">
        <v>28</v>
      </c>
    </row>
    <row r="217" spans="1:9" x14ac:dyDescent="0.35">
      <c r="A217">
        <v>216</v>
      </c>
      <c r="B217">
        <v>23</v>
      </c>
      <c r="C217" s="41">
        <v>12</v>
      </c>
      <c r="D217">
        <v>10</v>
      </c>
      <c r="E217" s="36">
        <f>INDEX(Lotteries!C:C,MATCH(C217,Lotteries!A:A,0))*D217</f>
        <v>100</v>
      </c>
      <c r="F217" s="4">
        <f>D217*INDEX(Lotteries!F:F,MATCH(C217,Lotteries!A:A,0))</f>
        <v>0.46875</v>
      </c>
      <c r="G217" s="2" t="s">
        <v>32</v>
      </c>
    </row>
    <row r="218" spans="1:9" x14ac:dyDescent="0.35">
      <c r="A218">
        <v>217</v>
      </c>
      <c r="B218">
        <v>8</v>
      </c>
      <c r="C218" s="41">
        <v>12</v>
      </c>
      <c r="D218">
        <v>15</v>
      </c>
      <c r="E218" s="36">
        <f>INDEX(Lotteries!C:C,MATCH(C218,Lotteries!A:A,0))*D218</f>
        <v>150</v>
      </c>
      <c r="F218" s="4">
        <f>D218*INDEX(Lotteries!F:F,MATCH(C218,Lotteries!A:A,0))</f>
        <v>0.703125</v>
      </c>
      <c r="G218" s="2" t="s">
        <v>9</v>
      </c>
    </row>
    <row r="219" spans="1:9" x14ac:dyDescent="0.35">
      <c r="A219">
        <v>218</v>
      </c>
      <c r="B219">
        <v>4</v>
      </c>
      <c r="C219" s="41">
        <v>12</v>
      </c>
      <c r="D219">
        <v>5</v>
      </c>
      <c r="E219" s="36">
        <f>INDEX(Lotteries!C:C,MATCH(C219,Lotteries!A:A,0))*D219</f>
        <v>50</v>
      </c>
      <c r="F219" s="4">
        <f>D219*INDEX(Lotteries!F:F,MATCH(C219,Lotteries!A:A,0))</f>
        <v>0.234375</v>
      </c>
      <c r="G219" s="2" t="s">
        <v>5</v>
      </c>
    </row>
    <row r="220" spans="1:9" x14ac:dyDescent="0.35">
      <c r="A220">
        <v>219</v>
      </c>
      <c r="B220">
        <v>10</v>
      </c>
      <c r="C220" s="41">
        <v>12</v>
      </c>
      <c r="D220">
        <v>10</v>
      </c>
      <c r="E220" s="36">
        <f>INDEX(Lotteries!C:C,MATCH(C220,Lotteries!A:A,0))*D220</f>
        <v>100</v>
      </c>
      <c r="F220" s="4">
        <f>D220*INDEX(Lotteries!F:F,MATCH(C220,Lotteries!A:A,0))</f>
        <v>0.46875</v>
      </c>
      <c r="G220" s="2" t="s">
        <v>11</v>
      </c>
    </row>
    <row r="221" spans="1:9" x14ac:dyDescent="0.35">
      <c r="A221">
        <v>220</v>
      </c>
      <c r="B221">
        <v>24</v>
      </c>
      <c r="C221" s="41">
        <v>12</v>
      </c>
      <c r="D221">
        <v>5</v>
      </c>
      <c r="E221" s="36">
        <f>INDEX(Lotteries!C:C,MATCH(C221,Lotteries!A:A,0))*D221</f>
        <v>50</v>
      </c>
      <c r="F221" s="4">
        <f>D221*INDEX(Lotteries!F:F,MATCH(C221,Lotteries!A:A,0))</f>
        <v>0.234375</v>
      </c>
      <c r="G221" s="2" t="s">
        <v>33</v>
      </c>
    </row>
    <row r="222" spans="1:9" x14ac:dyDescent="0.35">
      <c r="A222">
        <v>221</v>
      </c>
      <c r="B222">
        <v>32</v>
      </c>
      <c r="C222" s="41">
        <v>12</v>
      </c>
      <c r="D222">
        <v>10</v>
      </c>
      <c r="E222" s="36">
        <f>INDEX(Lotteries!C:C,MATCH(C222,Lotteries!A:A,0))*D222</f>
        <v>100</v>
      </c>
      <c r="F222" s="4">
        <f>D222*INDEX(Lotteries!F:F,MATCH(C222,Lotteries!A:A,0))</f>
        <v>0.46875</v>
      </c>
      <c r="G222" s="2" t="s">
        <v>47</v>
      </c>
    </row>
    <row r="223" spans="1:9" x14ac:dyDescent="0.35">
      <c r="A223">
        <v>222</v>
      </c>
      <c r="B223">
        <v>2</v>
      </c>
      <c r="C223" s="41">
        <v>12</v>
      </c>
      <c r="D223">
        <v>5</v>
      </c>
      <c r="E223" s="36">
        <f>INDEX(Lotteries!C:C,MATCH(C223,Lotteries!A:A,0))*D223</f>
        <v>50</v>
      </c>
      <c r="F223" s="4">
        <f>D223*INDEX(Lotteries!F:F,MATCH(C223,Lotteries!A:A,0))</f>
        <v>0.234375</v>
      </c>
      <c r="G223" s="2" t="s">
        <v>3</v>
      </c>
    </row>
    <row r="224" spans="1:9" x14ac:dyDescent="0.35">
      <c r="A224">
        <v>223</v>
      </c>
      <c r="B224">
        <v>20</v>
      </c>
      <c r="C224" s="41">
        <v>13</v>
      </c>
      <c r="D224">
        <v>5</v>
      </c>
      <c r="E224" s="36">
        <f>INDEX(Lotteries!C:C,MATCH(C224,Lotteries!A:A,0))*D224</f>
        <v>50</v>
      </c>
      <c r="F224" s="4">
        <f>D224*INDEX(Lotteries!F:F,MATCH(C224,Lotteries!A:A,0))</f>
        <v>0.23584905660377359</v>
      </c>
      <c r="G224" s="2" t="s">
        <v>29</v>
      </c>
      <c r="H224">
        <v>5</v>
      </c>
      <c r="I224">
        <f>Sales[[#This Row],[tickets]]-H224</f>
        <v>0</v>
      </c>
    </row>
    <row r="225" spans="1:9" x14ac:dyDescent="0.35">
      <c r="A225">
        <v>224</v>
      </c>
      <c r="B225">
        <v>35</v>
      </c>
      <c r="C225" s="41">
        <v>13</v>
      </c>
      <c r="D225">
        <v>5</v>
      </c>
      <c r="E225" s="36">
        <f>INDEX(Lotteries!C:C,MATCH(C225,Lotteries!A:A,0))*D225</f>
        <v>50</v>
      </c>
      <c r="F225" s="4">
        <f>D225*INDEX(Lotteries!F:F,MATCH(C225,Lotteries!A:A,0))</f>
        <v>0.23584905660377359</v>
      </c>
      <c r="G225" s="2" t="s">
        <v>63</v>
      </c>
      <c r="H225">
        <v>4</v>
      </c>
      <c r="I225">
        <f>Sales[[#This Row],[tickets]]-H225</f>
        <v>1</v>
      </c>
    </row>
    <row r="226" spans="1:9" x14ac:dyDescent="0.35">
      <c r="A226">
        <v>225</v>
      </c>
      <c r="B226">
        <v>33</v>
      </c>
      <c r="C226" s="41">
        <v>13</v>
      </c>
      <c r="D226">
        <v>10</v>
      </c>
      <c r="E226" s="36">
        <f>INDEX(Lotteries!C:C,MATCH(C226,Lotteries!A:A,0))*D226</f>
        <v>100</v>
      </c>
      <c r="F226" s="4">
        <f>D226*INDEX(Lotteries!F:F,MATCH(C226,Lotteries!A:A,0))</f>
        <v>0.47169811320754718</v>
      </c>
      <c r="G226" s="2" t="s">
        <v>99</v>
      </c>
      <c r="H226">
        <v>9</v>
      </c>
      <c r="I226">
        <f>Sales[[#This Row],[tickets]]-H226</f>
        <v>1</v>
      </c>
    </row>
    <row r="227" spans="1:9" x14ac:dyDescent="0.35">
      <c r="A227">
        <v>226</v>
      </c>
      <c r="B227">
        <v>4</v>
      </c>
      <c r="C227" s="41">
        <v>13</v>
      </c>
      <c r="D227">
        <v>5</v>
      </c>
      <c r="E227" s="36">
        <f>INDEX(Lotteries!C:C,MATCH(C227,Lotteries!A:A,0))*D227</f>
        <v>50</v>
      </c>
      <c r="F227" s="4">
        <f>D227*INDEX(Lotteries!F:F,MATCH(C227,Lotteries!A:A,0))</f>
        <v>0.23584905660377359</v>
      </c>
      <c r="G227" s="2" t="s">
        <v>5</v>
      </c>
      <c r="H227">
        <v>5</v>
      </c>
      <c r="I227">
        <f>Sales[[#This Row],[tickets]]-H227</f>
        <v>0</v>
      </c>
    </row>
    <row r="228" spans="1:9" x14ac:dyDescent="0.35">
      <c r="A228">
        <v>227</v>
      </c>
      <c r="B228">
        <v>38</v>
      </c>
      <c r="C228" s="41">
        <v>13</v>
      </c>
      <c r="D228">
        <v>10</v>
      </c>
      <c r="E228" s="36">
        <f>INDEX(Lotteries!C:C,MATCH(C228,Lotteries!A:A,0))*D228</f>
        <v>100</v>
      </c>
      <c r="F228" s="4">
        <f>D228*INDEX(Lotteries!F:F,MATCH(C228,Lotteries!A:A,0))</f>
        <v>0.47169811320754718</v>
      </c>
      <c r="G228" s="2" t="s">
        <v>81</v>
      </c>
      <c r="H228">
        <v>9</v>
      </c>
      <c r="I228">
        <f>Sales[[#This Row],[tickets]]-H228</f>
        <v>1</v>
      </c>
    </row>
    <row r="229" spans="1:9" x14ac:dyDescent="0.35">
      <c r="A229">
        <v>228</v>
      </c>
      <c r="B229">
        <v>10</v>
      </c>
      <c r="C229" s="41">
        <v>13</v>
      </c>
      <c r="D229">
        <v>10</v>
      </c>
      <c r="E229" s="36">
        <f>INDEX(Lotteries!C:C,MATCH(C229,Lotteries!A:A,0))*D229</f>
        <v>100</v>
      </c>
      <c r="F229" s="4">
        <f>D229*INDEX(Lotteries!F:F,MATCH(C229,Lotteries!A:A,0))</f>
        <v>0.47169811320754718</v>
      </c>
      <c r="G229" s="2" t="s">
        <v>11</v>
      </c>
      <c r="H229">
        <v>10</v>
      </c>
      <c r="I229">
        <f>Sales[[#This Row],[tickets]]-H229</f>
        <v>0</v>
      </c>
    </row>
    <row r="230" spans="1:9" x14ac:dyDescent="0.35">
      <c r="A230">
        <v>229</v>
      </c>
      <c r="B230">
        <v>16</v>
      </c>
      <c r="C230" s="41">
        <v>13</v>
      </c>
      <c r="D230">
        <v>3</v>
      </c>
      <c r="E230" s="36">
        <f>INDEX(Lotteries!C:C,MATCH(C230,Lotteries!A:A,0))*D230</f>
        <v>30</v>
      </c>
      <c r="F230" s="4">
        <f>D230*INDEX(Lotteries!F:F,MATCH(C230,Lotteries!A:A,0))</f>
        <v>0.14150943396226418</v>
      </c>
      <c r="G230" s="2" t="s">
        <v>25</v>
      </c>
      <c r="H230">
        <v>3</v>
      </c>
      <c r="I230">
        <f>Sales[[#This Row],[tickets]]-H230</f>
        <v>0</v>
      </c>
    </row>
    <row r="231" spans="1:9" x14ac:dyDescent="0.35">
      <c r="A231">
        <v>230</v>
      </c>
      <c r="B231">
        <v>14</v>
      </c>
      <c r="C231" s="41">
        <v>13</v>
      </c>
      <c r="D231">
        <v>5</v>
      </c>
      <c r="E231" s="36">
        <f>INDEX(Lotteries!C:C,MATCH(C231,Lotteries!A:A,0))*D231</f>
        <v>50</v>
      </c>
      <c r="F231" s="4">
        <f>D231*INDEX(Lotteries!F:F,MATCH(C231,Lotteries!A:A,0))</f>
        <v>0.23584905660377359</v>
      </c>
      <c r="G231" s="2" t="s">
        <v>15</v>
      </c>
      <c r="H231">
        <v>4</v>
      </c>
      <c r="I231">
        <f>Sales[[#This Row],[tickets]]-H231</f>
        <v>1</v>
      </c>
    </row>
    <row r="232" spans="1:9" x14ac:dyDescent="0.35">
      <c r="A232">
        <v>231</v>
      </c>
      <c r="B232">
        <v>11</v>
      </c>
      <c r="C232" s="41">
        <v>13</v>
      </c>
      <c r="D232">
        <v>5</v>
      </c>
      <c r="E232" s="36">
        <f>INDEX(Lotteries!C:C,MATCH(C232,Lotteries!A:A,0))*D232</f>
        <v>50</v>
      </c>
      <c r="F232" s="4">
        <f>D232*INDEX(Lotteries!F:F,MATCH(C232,Lotteries!A:A,0))</f>
        <v>0.23584905660377359</v>
      </c>
      <c r="G232" s="2" t="s">
        <v>12</v>
      </c>
      <c r="H232">
        <v>5</v>
      </c>
      <c r="I232">
        <f>Sales[[#This Row],[tickets]]-H232</f>
        <v>0</v>
      </c>
    </row>
    <row r="233" spans="1:9" x14ac:dyDescent="0.35">
      <c r="A233">
        <v>232</v>
      </c>
      <c r="B233">
        <v>24</v>
      </c>
      <c r="C233" s="41">
        <v>13</v>
      </c>
      <c r="D233">
        <v>10</v>
      </c>
      <c r="E233" s="36">
        <f>INDEX(Lotteries!C:C,MATCH(C233,Lotteries!A:A,0))*D233</f>
        <v>100</v>
      </c>
      <c r="F233" s="4">
        <f>D233*INDEX(Lotteries!F:F,MATCH(C233,Lotteries!A:A,0))</f>
        <v>0.47169811320754718</v>
      </c>
      <c r="G233" s="2" t="s">
        <v>33</v>
      </c>
      <c r="H233">
        <v>10</v>
      </c>
      <c r="I233">
        <f>Sales[[#This Row],[tickets]]-H233</f>
        <v>0</v>
      </c>
    </row>
    <row r="234" spans="1:9" x14ac:dyDescent="0.35">
      <c r="A234">
        <v>233</v>
      </c>
      <c r="B234">
        <v>41</v>
      </c>
      <c r="C234" s="41">
        <v>13</v>
      </c>
      <c r="D234">
        <v>5</v>
      </c>
      <c r="E234" s="36">
        <f>INDEX(Lotteries!C:C,MATCH(C234,Lotteries!A:A,0))*D234</f>
        <v>50</v>
      </c>
      <c r="F234" s="4">
        <f>D234*INDEX(Lotteries!F:F,MATCH(C234,Lotteries!A:A,0))</f>
        <v>0.23584905660377359</v>
      </c>
      <c r="G234" s="2" t="s">
        <v>104</v>
      </c>
      <c r="H234">
        <v>5</v>
      </c>
      <c r="I234">
        <f>Sales[[#This Row],[tickets]]-H234</f>
        <v>0</v>
      </c>
    </row>
    <row r="235" spans="1:9" x14ac:dyDescent="0.35">
      <c r="A235">
        <v>234</v>
      </c>
      <c r="B235">
        <v>37</v>
      </c>
      <c r="C235" s="41">
        <v>13</v>
      </c>
      <c r="D235">
        <v>10</v>
      </c>
      <c r="E235" s="36">
        <f>INDEX(Lotteries!C:C,MATCH(C235,Lotteries!A:A,0))*D235</f>
        <v>100</v>
      </c>
      <c r="F235" s="4">
        <f>D235*INDEX(Lotteries!F:F,MATCH(C235,Lotteries!A:A,0))</f>
        <v>0.47169811320754718</v>
      </c>
      <c r="G235" s="2" t="s">
        <v>105</v>
      </c>
      <c r="H235">
        <v>10</v>
      </c>
      <c r="I235">
        <f>Sales[[#This Row],[tickets]]-H235</f>
        <v>0</v>
      </c>
    </row>
    <row r="236" spans="1:9" x14ac:dyDescent="0.35">
      <c r="A236">
        <v>235</v>
      </c>
      <c r="B236">
        <v>36</v>
      </c>
      <c r="C236" s="41">
        <v>13</v>
      </c>
      <c r="D236">
        <v>5</v>
      </c>
      <c r="E236" s="36">
        <f>INDEX(Lotteries!C:C,MATCH(C236,Lotteries!A:A,0))*D236</f>
        <v>50</v>
      </c>
      <c r="F236" s="4">
        <f>D236*INDEX(Lotteries!F:F,MATCH(C236,Lotteries!A:A,0))</f>
        <v>0.23584905660377359</v>
      </c>
      <c r="G236" s="2" t="s">
        <v>64</v>
      </c>
      <c r="H236">
        <v>5</v>
      </c>
      <c r="I236">
        <f>Sales[[#This Row],[tickets]]-H236</f>
        <v>0</v>
      </c>
    </row>
    <row r="237" spans="1:9" x14ac:dyDescent="0.35">
      <c r="A237">
        <v>236</v>
      </c>
      <c r="B237">
        <v>8</v>
      </c>
      <c r="C237" s="41">
        <v>13</v>
      </c>
      <c r="D237">
        <v>13</v>
      </c>
      <c r="E237" s="36">
        <f>INDEX(Lotteries!C:C,MATCH(C237,Lotteries!A:A,0))*D237</f>
        <v>130</v>
      </c>
      <c r="F237" s="4">
        <f>D237*INDEX(Lotteries!F:F,MATCH(C237,Lotteries!A:A,0))</f>
        <v>0.61320754716981141</v>
      </c>
      <c r="G237" s="2" t="s">
        <v>9</v>
      </c>
      <c r="H237">
        <v>12</v>
      </c>
      <c r="I237">
        <f>Sales[[#This Row],[tickets]]-H237</f>
        <v>1</v>
      </c>
    </row>
    <row r="238" spans="1:9" x14ac:dyDescent="0.35">
      <c r="A238">
        <v>237</v>
      </c>
      <c r="B238">
        <v>34</v>
      </c>
      <c r="C238" s="41">
        <v>13</v>
      </c>
      <c r="D238">
        <v>5</v>
      </c>
      <c r="E238" s="36">
        <f>INDEX(Lotteries!C:C,MATCH(C238,Lotteries!A:A,0))*D238</f>
        <v>50</v>
      </c>
      <c r="F238" s="4">
        <f>D238*INDEX(Lotteries!F:F,MATCH(C238,Lotteries!A:A,0))</f>
        <v>0.23584905660377359</v>
      </c>
      <c r="G238" s="2" t="s">
        <v>62</v>
      </c>
      <c r="H238">
        <v>5</v>
      </c>
      <c r="I238">
        <f>Sales[[#This Row],[tickets]]-H238</f>
        <v>0</v>
      </c>
    </row>
    <row r="239" spans="1:9" x14ac:dyDescent="0.35">
      <c r="A239">
        <v>238</v>
      </c>
      <c r="B239">
        <v>42</v>
      </c>
      <c r="C239" s="41">
        <v>14</v>
      </c>
      <c r="D239">
        <v>4</v>
      </c>
      <c r="E239" s="36">
        <f>INDEX(Lotteries!C:C,MATCH(C239,Lotteries!A:A,0))*D239</f>
        <v>40</v>
      </c>
      <c r="F239" s="4">
        <f>D239*INDEX(Lotteries!F:F,MATCH(C239,Lotteries!A:A,0))</f>
        <v>0.14545454545454545</v>
      </c>
      <c r="G239" s="2" t="s">
        <v>106</v>
      </c>
    </row>
    <row r="240" spans="1:9" x14ac:dyDescent="0.35">
      <c r="A240">
        <v>239</v>
      </c>
      <c r="B240">
        <v>36</v>
      </c>
      <c r="C240" s="41">
        <v>14</v>
      </c>
      <c r="D240">
        <v>5</v>
      </c>
      <c r="E240" s="36">
        <f>INDEX(Lotteries!C:C,MATCH(C240,Lotteries!A:A,0))*D240</f>
        <v>50</v>
      </c>
      <c r="F240" s="4">
        <f>D240*INDEX(Lotteries!F:F,MATCH(C240,Lotteries!A:A,0))</f>
        <v>0.18181818181818182</v>
      </c>
      <c r="G240" s="2" t="s">
        <v>64</v>
      </c>
    </row>
    <row r="241" spans="1:7" x14ac:dyDescent="0.35">
      <c r="A241">
        <v>240</v>
      </c>
      <c r="B241">
        <v>41</v>
      </c>
      <c r="C241" s="41">
        <v>14</v>
      </c>
      <c r="D241">
        <v>10</v>
      </c>
      <c r="E241" s="36">
        <f>INDEX(Lotteries!C:C,MATCH(C241,Lotteries!A:A,0))*D241</f>
        <v>100</v>
      </c>
      <c r="F241" s="4">
        <f>D241*INDEX(Lotteries!F:F,MATCH(C241,Lotteries!A:A,0))</f>
        <v>0.36363636363636365</v>
      </c>
      <c r="G241" s="2" t="s">
        <v>104</v>
      </c>
    </row>
    <row r="242" spans="1:7" x14ac:dyDescent="0.35">
      <c r="A242">
        <v>241</v>
      </c>
      <c r="B242">
        <v>20</v>
      </c>
      <c r="C242" s="41">
        <v>14</v>
      </c>
      <c r="D242">
        <v>3</v>
      </c>
      <c r="E242" s="36">
        <f>INDEX(Lotteries!C:C,MATCH(C242,Lotteries!A:A,0))*D242</f>
        <v>30</v>
      </c>
      <c r="F242" s="4">
        <f>D242*INDEX(Lotteries!F:F,MATCH(C242,Lotteries!A:A,0))</f>
        <v>0.10909090909090909</v>
      </c>
      <c r="G242" s="2" t="s">
        <v>29</v>
      </c>
    </row>
    <row r="243" spans="1:7" x14ac:dyDescent="0.35">
      <c r="A243">
        <v>242</v>
      </c>
      <c r="B243">
        <v>14</v>
      </c>
      <c r="C243" s="41">
        <v>14</v>
      </c>
      <c r="D243">
        <v>10</v>
      </c>
      <c r="E243" s="36">
        <f>INDEX(Lotteries!C:C,MATCH(C243,Lotteries!A:A,0))*D243</f>
        <v>100</v>
      </c>
      <c r="F243" s="4">
        <f>D243*INDEX(Lotteries!F:F,MATCH(C243,Lotteries!A:A,0))</f>
        <v>0.36363636363636365</v>
      </c>
      <c r="G243" s="2" t="s">
        <v>15</v>
      </c>
    </row>
    <row r="244" spans="1:7" x14ac:dyDescent="0.35">
      <c r="A244">
        <v>243</v>
      </c>
      <c r="B244">
        <v>3</v>
      </c>
      <c r="C244" s="41">
        <v>14</v>
      </c>
      <c r="D244">
        <v>5</v>
      </c>
      <c r="E244" s="36">
        <f>INDEX(Lotteries!C:C,MATCH(C244,Lotteries!A:A,0))*D244</f>
        <v>50</v>
      </c>
      <c r="F244" s="4">
        <f>D244*INDEX(Lotteries!F:F,MATCH(C244,Lotteries!A:A,0))</f>
        <v>0.18181818181818182</v>
      </c>
      <c r="G244" s="2" t="s">
        <v>4</v>
      </c>
    </row>
    <row r="245" spans="1:7" x14ac:dyDescent="0.35">
      <c r="A245">
        <v>244</v>
      </c>
      <c r="B245">
        <v>35</v>
      </c>
      <c r="C245" s="41">
        <v>14</v>
      </c>
      <c r="D245">
        <v>5</v>
      </c>
      <c r="E245" s="36">
        <f>INDEX(Lotteries!C:C,MATCH(C245,Lotteries!A:A,0))*D245</f>
        <v>50</v>
      </c>
      <c r="F245" s="4">
        <f>D245*INDEX(Lotteries!F:F,MATCH(C245,Lotteries!A:A,0))</f>
        <v>0.18181818181818182</v>
      </c>
      <c r="G245" s="2" t="s">
        <v>63</v>
      </c>
    </row>
    <row r="246" spans="1:7" x14ac:dyDescent="0.35">
      <c r="A246">
        <v>245</v>
      </c>
      <c r="B246">
        <v>11</v>
      </c>
      <c r="C246" s="41">
        <v>14</v>
      </c>
      <c r="D246">
        <v>5</v>
      </c>
      <c r="E246" s="36">
        <f>INDEX(Lotteries!C:C,MATCH(C246,Lotteries!A:A,0))*D246</f>
        <v>50</v>
      </c>
      <c r="F246" s="4">
        <f>D246*INDEX(Lotteries!F:F,MATCH(C246,Lotteries!A:A,0))</f>
        <v>0.18181818181818182</v>
      </c>
      <c r="G246" s="2" t="s">
        <v>12</v>
      </c>
    </row>
    <row r="247" spans="1:7" x14ac:dyDescent="0.35">
      <c r="A247">
        <v>246</v>
      </c>
      <c r="B247">
        <v>5</v>
      </c>
      <c r="C247" s="41">
        <v>14</v>
      </c>
      <c r="D247">
        <v>5</v>
      </c>
      <c r="E247" s="36">
        <f>INDEX(Lotteries!C:C,MATCH(C247,Lotteries!A:A,0))*D247</f>
        <v>50</v>
      </c>
      <c r="F247" s="4">
        <f>D247*INDEX(Lotteries!F:F,MATCH(C247,Lotteries!A:A,0))</f>
        <v>0.18181818181818182</v>
      </c>
      <c r="G247" s="2" t="s">
        <v>6</v>
      </c>
    </row>
    <row r="248" spans="1:7" x14ac:dyDescent="0.35">
      <c r="A248">
        <v>247</v>
      </c>
      <c r="B248">
        <v>34</v>
      </c>
      <c r="C248" s="41">
        <v>14</v>
      </c>
      <c r="D248">
        <v>5</v>
      </c>
      <c r="E248" s="36">
        <f>INDEX(Lotteries!C:C,MATCH(C248,Lotteries!A:A,0))*D248</f>
        <v>50</v>
      </c>
      <c r="F248" s="4">
        <f>D248*INDEX(Lotteries!F:F,MATCH(C248,Lotteries!A:A,0))</f>
        <v>0.18181818181818182</v>
      </c>
      <c r="G248" s="2" t="s">
        <v>62</v>
      </c>
    </row>
    <row r="249" spans="1:7" x14ac:dyDescent="0.35">
      <c r="A249">
        <v>248</v>
      </c>
      <c r="B249">
        <v>8</v>
      </c>
      <c r="C249" s="41">
        <v>14</v>
      </c>
      <c r="D249">
        <v>15</v>
      </c>
      <c r="E249" s="36">
        <f>INDEX(Lotteries!C:C,MATCH(C249,Lotteries!A:A,0))*D249</f>
        <v>150</v>
      </c>
      <c r="F249" s="4">
        <f>D249*INDEX(Lotteries!F:F,MATCH(C249,Lotteries!A:A,0))</f>
        <v>0.54545454545454541</v>
      </c>
      <c r="G249" s="2" t="s">
        <v>9</v>
      </c>
    </row>
    <row r="250" spans="1:7" x14ac:dyDescent="0.35">
      <c r="A250">
        <v>249</v>
      </c>
      <c r="B250">
        <v>37</v>
      </c>
      <c r="C250" s="41">
        <v>14</v>
      </c>
      <c r="D250">
        <v>10</v>
      </c>
      <c r="E250" s="36">
        <f>INDEX(Lotteries!C:C,MATCH(C250,Lotteries!A:A,0))*D250</f>
        <v>100</v>
      </c>
      <c r="F250" s="4">
        <f>D250*INDEX(Lotteries!F:F,MATCH(C250,Lotteries!A:A,0))</f>
        <v>0.36363636363636365</v>
      </c>
      <c r="G250" s="2" t="s">
        <v>105</v>
      </c>
    </row>
    <row r="251" spans="1:7" x14ac:dyDescent="0.35">
      <c r="A251">
        <v>250</v>
      </c>
      <c r="B251">
        <v>33</v>
      </c>
      <c r="C251" s="41">
        <v>14</v>
      </c>
      <c r="D251">
        <v>11</v>
      </c>
      <c r="E251" s="36">
        <f>INDEX(Lotteries!C:C,MATCH(C251,Lotteries!A:A,0))*D251</f>
        <v>110</v>
      </c>
      <c r="F251" s="4">
        <f>D251*INDEX(Lotteries!F:F,MATCH(C251,Lotteries!A:A,0))</f>
        <v>0.39999999999999997</v>
      </c>
      <c r="G251" s="2" t="s">
        <v>99</v>
      </c>
    </row>
    <row r="252" spans="1:7" x14ac:dyDescent="0.35">
      <c r="A252">
        <v>251</v>
      </c>
      <c r="B252">
        <v>15</v>
      </c>
      <c r="C252" s="41">
        <v>14</v>
      </c>
      <c r="D252">
        <v>6</v>
      </c>
      <c r="E252" s="36">
        <f>INDEX(Lotteries!C:C,MATCH(C252,Lotteries!A:A,0))*D252</f>
        <v>60</v>
      </c>
      <c r="F252" s="4">
        <f>D252*INDEX(Lotteries!F:F,MATCH(C252,Lotteries!A:A,0))</f>
        <v>0.21818181818181817</v>
      </c>
      <c r="G252" s="2" t="s">
        <v>16</v>
      </c>
    </row>
    <row r="253" spans="1:7" x14ac:dyDescent="0.35">
      <c r="A253">
        <v>252</v>
      </c>
      <c r="B253">
        <v>38</v>
      </c>
      <c r="C253" s="41">
        <v>14</v>
      </c>
      <c r="D253">
        <v>6</v>
      </c>
      <c r="E253" s="36">
        <f>INDEX(Lotteries!C:C,MATCH(C253,Lotteries!A:A,0))*D253</f>
        <v>60</v>
      </c>
      <c r="F253" s="4">
        <f>D253*INDEX(Lotteries!F:F,MATCH(C253,Lotteries!A:A,0))</f>
        <v>0.21818181818181817</v>
      </c>
      <c r="G253" s="2" t="s">
        <v>81</v>
      </c>
    </row>
    <row r="254" spans="1:7" x14ac:dyDescent="0.35">
      <c r="A254">
        <v>253</v>
      </c>
      <c r="B254">
        <v>10</v>
      </c>
      <c r="C254" s="41">
        <v>14</v>
      </c>
      <c r="D254">
        <v>10</v>
      </c>
      <c r="E254" s="36">
        <f>INDEX(Lotteries!C:C,MATCH(C254,Lotteries!A:A,0))*D254</f>
        <v>100</v>
      </c>
      <c r="F254" s="4">
        <f>D254*INDEX(Lotteries!F:F,MATCH(C254,Lotteries!A:A,0))</f>
        <v>0.36363636363636365</v>
      </c>
      <c r="G254" s="2" t="s">
        <v>11</v>
      </c>
    </row>
    <row r="255" spans="1:7" x14ac:dyDescent="0.35">
      <c r="A255">
        <v>254</v>
      </c>
      <c r="B255">
        <v>7</v>
      </c>
      <c r="C255" s="41">
        <v>14</v>
      </c>
      <c r="D255">
        <v>15</v>
      </c>
      <c r="E255" s="36">
        <f>INDEX(Lotteries!C:C,MATCH(C255,Lotteries!A:A,0))*D255</f>
        <v>150</v>
      </c>
      <c r="F255" s="4">
        <f>D255*INDEX(Lotteries!F:F,MATCH(C255,Lotteries!A:A,0))</f>
        <v>0.54545454545454541</v>
      </c>
      <c r="G255" s="2" t="s">
        <v>8</v>
      </c>
    </row>
    <row r="256" spans="1:7" x14ac:dyDescent="0.35">
      <c r="A256">
        <v>255</v>
      </c>
      <c r="B256">
        <v>1</v>
      </c>
      <c r="C256" s="41">
        <v>14</v>
      </c>
      <c r="D256">
        <v>10</v>
      </c>
      <c r="E256" s="36">
        <f>INDEX(Lotteries!C:C,MATCH(C256,Lotteries!A:A,0))*D256</f>
        <v>100</v>
      </c>
      <c r="F256" s="4">
        <f>D256*INDEX(Lotteries!F:F,MATCH(C256,Lotteries!A:A,0))</f>
        <v>0.36363636363636365</v>
      </c>
      <c r="G256" s="2" t="s">
        <v>61</v>
      </c>
    </row>
    <row r="257" spans="1:7" x14ac:dyDescent="0.35">
      <c r="A257">
        <v>256</v>
      </c>
      <c r="B257">
        <v>24</v>
      </c>
      <c r="C257" s="41">
        <v>14</v>
      </c>
      <c r="D257">
        <v>10</v>
      </c>
      <c r="E257" s="36">
        <f>INDEX(Lotteries!C:C,MATCH(C257,Lotteries!A:A,0))*D257</f>
        <v>100</v>
      </c>
      <c r="F257" s="4">
        <f>D257*INDEX(Lotteries!F:F,MATCH(C257,Lotteries!A:A,0))</f>
        <v>0.36363636363636365</v>
      </c>
      <c r="G257" s="2" t="s">
        <v>33</v>
      </c>
    </row>
    <row r="258" spans="1:7" x14ac:dyDescent="0.35">
      <c r="A258">
        <v>257</v>
      </c>
      <c r="B258">
        <v>2</v>
      </c>
      <c r="C258" s="41">
        <v>14</v>
      </c>
      <c r="D258">
        <v>5</v>
      </c>
      <c r="E258" s="36">
        <f>INDEX(Lotteries!C:C,MATCH(C258,Lotteries!A:A,0))*D258</f>
        <v>50</v>
      </c>
      <c r="F258" s="4">
        <f>D258*INDEX(Lotteries!F:F,MATCH(C258,Lotteries!A:A,0))</f>
        <v>0.18181818181818182</v>
      </c>
      <c r="G258" s="2" t="s">
        <v>3</v>
      </c>
    </row>
    <row r="259" spans="1:7" x14ac:dyDescent="0.35">
      <c r="A259">
        <v>258</v>
      </c>
      <c r="B259">
        <v>43</v>
      </c>
      <c r="C259" s="41">
        <v>14</v>
      </c>
      <c r="D259">
        <v>5</v>
      </c>
      <c r="E259" s="36">
        <f>INDEX(Lotteries!C:C,MATCH(C259,Lotteries!A:A,0))*D259</f>
        <v>50</v>
      </c>
      <c r="F259" s="4">
        <f>D259*INDEX(Lotteries!F:F,MATCH(C259,Lotteries!A:A,0))</f>
        <v>0.18181818181818182</v>
      </c>
      <c r="G259" s="2" t="s">
        <v>107</v>
      </c>
    </row>
    <row r="260" spans="1:7" x14ac:dyDescent="0.35">
      <c r="A260">
        <v>259</v>
      </c>
      <c r="B260">
        <v>17</v>
      </c>
      <c r="C260" s="41">
        <v>14</v>
      </c>
      <c r="D260">
        <v>5</v>
      </c>
      <c r="E260" s="36">
        <f>INDEX(Lotteries!C:C,MATCH(C260,Lotteries!A:A,0))*D260</f>
        <v>50</v>
      </c>
      <c r="F260" s="4">
        <f>D260*INDEX(Lotteries!F:F,MATCH(C260,Lotteries!A:A,0))</f>
        <v>0.18181818181818182</v>
      </c>
      <c r="G260" s="2" t="s">
        <v>26</v>
      </c>
    </row>
    <row r="261" spans="1:7" x14ac:dyDescent="0.35">
      <c r="A261">
        <v>260</v>
      </c>
      <c r="B261">
        <f>INDEX(Persons!A:A,MATCH(Sales!G261,Persons!B:B,0))</f>
        <v>33</v>
      </c>
      <c r="C261" s="41">
        <v>15</v>
      </c>
      <c r="D261">
        <v>10</v>
      </c>
      <c r="E261" s="36">
        <f>INDEX(Lotteries!C:C,MATCH(C261,Lotteries!A:A,0))*D261</f>
        <v>100</v>
      </c>
      <c r="F261" s="4">
        <f>D261*INDEX(Lotteries!F:F,MATCH(C261,Lotteries!A:A,0))</f>
        <v>0.65217391304347827</v>
      </c>
      <c r="G261" s="2" t="s">
        <v>99</v>
      </c>
    </row>
    <row r="262" spans="1:7" x14ac:dyDescent="0.35">
      <c r="A262">
        <v>261</v>
      </c>
      <c r="B262">
        <f>INDEX(Persons!A:A,MATCH(Sales!G262,Persons!B:B,0))</f>
        <v>6</v>
      </c>
      <c r="C262" s="41">
        <v>15</v>
      </c>
      <c r="D262">
        <v>5</v>
      </c>
      <c r="E262" s="36">
        <f>INDEX(Lotteries!C:C,MATCH(C262,Lotteries!A:A,0))*D262</f>
        <v>50</v>
      </c>
      <c r="F262" s="4">
        <f>D262*INDEX(Lotteries!F:F,MATCH(C262,Lotteries!A:A,0))</f>
        <v>0.32608695652173914</v>
      </c>
      <c r="G262" s="2" t="s">
        <v>7</v>
      </c>
    </row>
    <row r="263" spans="1:7" x14ac:dyDescent="0.35">
      <c r="A263">
        <v>262</v>
      </c>
      <c r="B263">
        <f>INDEX(Persons!A:A,MATCH(Sales!G263,Persons!B:B,0))</f>
        <v>37</v>
      </c>
      <c r="C263" s="41">
        <v>15</v>
      </c>
      <c r="D263">
        <v>10</v>
      </c>
      <c r="E263" s="36">
        <f>INDEX(Lotteries!C:C,MATCH(C263,Lotteries!A:A,0))*D263</f>
        <v>100</v>
      </c>
      <c r="F263" s="4">
        <f>D263*INDEX(Lotteries!F:F,MATCH(C263,Lotteries!A:A,0))</f>
        <v>0.65217391304347827</v>
      </c>
      <c r="G263" s="2" t="s">
        <v>105</v>
      </c>
    </row>
    <row r="264" spans="1:7" x14ac:dyDescent="0.35">
      <c r="A264">
        <v>263</v>
      </c>
      <c r="B264">
        <f>INDEX(Persons!A:A,MATCH(Sales!G264,Persons!B:B,0))</f>
        <v>36</v>
      </c>
      <c r="C264" s="41">
        <v>15</v>
      </c>
      <c r="D264">
        <v>5</v>
      </c>
      <c r="E264" s="36">
        <f>INDEX(Lotteries!C:C,MATCH(C264,Lotteries!A:A,0))*D264</f>
        <v>50</v>
      </c>
      <c r="F264" s="4">
        <f>D264*INDEX(Lotteries!F:F,MATCH(C264,Lotteries!A:A,0))</f>
        <v>0.32608695652173914</v>
      </c>
      <c r="G264" s="2" t="s">
        <v>64</v>
      </c>
    </row>
    <row r="265" spans="1:7" x14ac:dyDescent="0.35">
      <c r="A265">
        <v>264</v>
      </c>
      <c r="B265">
        <f>INDEX(Persons!A:A,MATCH(Sales!G265,Persons!B:B,0))</f>
        <v>34</v>
      </c>
      <c r="C265" s="41">
        <v>15</v>
      </c>
      <c r="D265">
        <v>5</v>
      </c>
      <c r="E265" s="36">
        <f>INDEX(Lotteries!C:C,MATCH(C265,Lotteries!A:A,0))*D265</f>
        <v>50</v>
      </c>
      <c r="F265" s="4">
        <f>D265*INDEX(Lotteries!F:F,MATCH(C265,Lotteries!A:A,0))</f>
        <v>0.32608695652173914</v>
      </c>
      <c r="G265" s="2" t="s">
        <v>62</v>
      </c>
    </row>
    <row r="266" spans="1:7" x14ac:dyDescent="0.35">
      <c r="A266">
        <v>265</v>
      </c>
      <c r="B266">
        <f>INDEX(Persons!A:A,MATCH(Sales!G266,Persons!B:B,0))</f>
        <v>35</v>
      </c>
      <c r="C266" s="41">
        <v>15</v>
      </c>
      <c r="D266">
        <v>5</v>
      </c>
      <c r="E266" s="36">
        <f>INDEX(Lotteries!C:C,MATCH(C266,Lotteries!A:A,0))*D266</f>
        <v>50</v>
      </c>
      <c r="F266" s="4">
        <f>D266*INDEX(Lotteries!F:F,MATCH(C266,Lotteries!A:A,0))</f>
        <v>0.32608695652173914</v>
      </c>
      <c r="G266" s="2" t="s">
        <v>63</v>
      </c>
    </row>
    <row r="267" spans="1:7" x14ac:dyDescent="0.35">
      <c r="A267">
        <v>266</v>
      </c>
      <c r="B267">
        <f>INDEX(Persons!A:A,MATCH(Sales!G267,Persons!B:B,0))</f>
        <v>20</v>
      </c>
      <c r="C267" s="41">
        <v>15</v>
      </c>
      <c r="D267">
        <v>5</v>
      </c>
      <c r="E267" s="36">
        <f>INDEX(Lotteries!C:C,MATCH(C267,Lotteries!A:A,0))*D267</f>
        <v>50</v>
      </c>
      <c r="F267" s="4">
        <f>D267*INDEX(Lotteries!F:F,MATCH(C267,Lotteries!A:A,0))</f>
        <v>0.32608695652173914</v>
      </c>
      <c r="G267" s="2" t="s">
        <v>29</v>
      </c>
    </row>
    <row r="268" spans="1:7" x14ac:dyDescent="0.35">
      <c r="A268">
        <v>267</v>
      </c>
      <c r="B268">
        <f>INDEX(Persons!A:A,MATCH(Sales!G268,Persons!B:B,0))</f>
        <v>43</v>
      </c>
      <c r="C268" s="41">
        <v>15</v>
      </c>
      <c r="D268">
        <v>5</v>
      </c>
      <c r="E268" s="36">
        <f>INDEX(Lotteries!C:C,MATCH(C268,Lotteries!A:A,0))*D268</f>
        <v>50</v>
      </c>
      <c r="F268" s="4">
        <f>D268*INDEX(Lotteries!F:F,MATCH(C268,Lotteries!A:A,0))</f>
        <v>0.32608695652173914</v>
      </c>
      <c r="G268" s="2" t="s">
        <v>107</v>
      </c>
    </row>
    <row r="269" spans="1:7" x14ac:dyDescent="0.35">
      <c r="A269">
        <v>268</v>
      </c>
      <c r="B269">
        <f>INDEX(Persons!A:A,MATCH(Sales!G269,Persons!B:B,0))</f>
        <v>10</v>
      </c>
      <c r="C269" s="41">
        <v>15</v>
      </c>
      <c r="D269">
        <v>10</v>
      </c>
      <c r="E269" s="36">
        <f>INDEX(Lotteries!C:C,MATCH(C269,Lotteries!A:A,0))*D269</f>
        <v>100</v>
      </c>
      <c r="F269" s="4">
        <f>D269*INDEX(Lotteries!F:F,MATCH(C269,Lotteries!A:A,0))</f>
        <v>0.65217391304347827</v>
      </c>
      <c r="G269" s="2" t="s">
        <v>11</v>
      </c>
    </row>
    <row r="270" spans="1:7" x14ac:dyDescent="0.35">
      <c r="A270">
        <v>269</v>
      </c>
      <c r="B270">
        <f>INDEX(Persons!A:A,MATCH(Sales!G270,Persons!B:B,0))</f>
        <v>14</v>
      </c>
      <c r="C270" s="41">
        <v>15</v>
      </c>
      <c r="D270">
        <v>5</v>
      </c>
      <c r="E270" s="36">
        <f>INDEX(Lotteries!C:C,MATCH(C270,Lotteries!A:A,0))*D270</f>
        <v>50</v>
      </c>
      <c r="F270" s="4">
        <f>D270*INDEX(Lotteries!F:F,MATCH(C270,Lotteries!A:A,0))</f>
        <v>0.32608695652173914</v>
      </c>
      <c r="G270" s="2" t="s">
        <v>15</v>
      </c>
    </row>
    <row r="271" spans="1:7" x14ac:dyDescent="0.35">
      <c r="A271">
        <v>270</v>
      </c>
      <c r="B271">
        <f>INDEX(Persons!A:A,MATCH(Sales!G271,Persons!B:B,0))</f>
        <v>44</v>
      </c>
      <c r="C271" s="41">
        <v>15</v>
      </c>
      <c r="D271">
        <v>5</v>
      </c>
      <c r="E271" s="36">
        <f>INDEX(Lotteries!C:C,MATCH(C271,Lotteries!A:A,0))*D271</f>
        <v>50</v>
      </c>
      <c r="F271" s="4">
        <f>D271*INDEX(Lotteries!F:F,MATCH(C271,Lotteries!A:A,0))</f>
        <v>0.32608695652173914</v>
      </c>
      <c r="G271" s="2" t="s">
        <v>108</v>
      </c>
    </row>
    <row r="272" spans="1:7" x14ac:dyDescent="0.35">
      <c r="A272">
        <v>271</v>
      </c>
      <c r="B272">
        <f>INDEX(Persons!A:A,MATCH(Sales!G272,Persons!B:B,0))</f>
        <v>1</v>
      </c>
      <c r="C272" s="41">
        <v>15</v>
      </c>
      <c r="D272">
        <v>15</v>
      </c>
      <c r="E272" s="36">
        <f>INDEX(Lotteries!C:C,MATCH(C272,Lotteries!A:A,0))*D272</f>
        <v>150</v>
      </c>
      <c r="F272" s="4">
        <f>D272*INDEX(Lotteries!F:F,MATCH(C272,Lotteries!A:A,0))</f>
        <v>0.97826086956521741</v>
      </c>
      <c r="G272" s="2" t="s">
        <v>61</v>
      </c>
    </row>
    <row r="273" spans="1:7" x14ac:dyDescent="0.35">
      <c r="A273">
        <v>272</v>
      </c>
      <c r="B273">
        <f>INDEX(Persons!A:A,MATCH(Sales!G273,Persons!B:B,0))</f>
        <v>15</v>
      </c>
      <c r="C273" s="41">
        <v>15</v>
      </c>
      <c r="D273">
        <v>5</v>
      </c>
      <c r="E273" s="36">
        <f>INDEX(Lotteries!C:C,MATCH(C273,Lotteries!A:A,0))*D273</f>
        <v>50</v>
      </c>
      <c r="F273" s="4">
        <f>D273*INDEX(Lotteries!F:F,MATCH(C273,Lotteries!A:A,0))</f>
        <v>0.32608695652173914</v>
      </c>
      <c r="G273" s="2" t="s">
        <v>16</v>
      </c>
    </row>
    <row r="274" spans="1:7" x14ac:dyDescent="0.35">
      <c r="A274">
        <v>273</v>
      </c>
      <c r="B274">
        <f>INDEX(Persons!A:A,MATCH(Sales!G274,Persons!B:B,0))</f>
        <v>39</v>
      </c>
      <c r="C274" s="41">
        <v>15</v>
      </c>
      <c r="D274">
        <v>2</v>
      </c>
      <c r="E274" s="36">
        <f>INDEX(Lotteries!C:C,MATCH(C274,Lotteries!A:A,0))*D274</f>
        <v>20</v>
      </c>
      <c r="F274" s="4">
        <f>D274*INDEX(Lotteries!F:F,MATCH(C274,Lotteries!A:A,0))</f>
        <v>0.13043478260869565</v>
      </c>
      <c r="G274" s="2" t="s">
        <v>102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37" workbookViewId="0">
      <selection activeCell="C58" sqref="C58"/>
    </sheetView>
  </sheetViews>
  <sheetFormatPr defaultRowHeight="14.5" x14ac:dyDescent="0.35"/>
  <cols>
    <col min="2" max="2" width="11.1796875" customWidth="1"/>
    <col min="3" max="3" width="11" customWidth="1"/>
    <col min="5" max="5" width="8.90625" style="2"/>
  </cols>
  <sheetData>
    <row r="1" spans="1:5" x14ac:dyDescent="0.35">
      <c r="A1" t="s">
        <v>0</v>
      </c>
      <c r="B1" t="s">
        <v>19</v>
      </c>
      <c r="C1" t="s">
        <v>18</v>
      </c>
      <c r="D1" t="s">
        <v>21</v>
      </c>
    </row>
    <row r="2" spans="1:5" x14ac:dyDescent="0.35">
      <c r="A2">
        <v>1</v>
      </c>
      <c r="B2">
        <v>3</v>
      </c>
      <c r="C2">
        <v>1</v>
      </c>
      <c r="D2">
        <v>1</v>
      </c>
      <c r="E2" s="2" t="s">
        <v>4</v>
      </c>
    </row>
    <row r="3" spans="1:5" x14ac:dyDescent="0.35">
      <c r="A3">
        <v>2</v>
      </c>
      <c r="B3">
        <v>5</v>
      </c>
      <c r="C3">
        <v>1</v>
      </c>
      <c r="D3">
        <v>1</v>
      </c>
      <c r="E3" s="2" t="s">
        <v>6</v>
      </c>
    </row>
    <row r="4" spans="1:5" x14ac:dyDescent="0.35">
      <c r="A4">
        <v>3</v>
      </c>
      <c r="B4">
        <v>7</v>
      </c>
      <c r="C4">
        <v>1</v>
      </c>
      <c r="D4">
        <v>1</v>
      </c>
      <c r="E4" s="2" t="s">
        <v>8</v>
      </c>
    </row>
    <row r="5" spans="1:5" x14ac:dyDescent="0.35">
      <c r="A5">
        <v>4</v>
      </c>
      <c r="B5">
        <v>8</v>
      </c>
      <c r="C5">
        <v>1</v>
      </c>
      <c r="D5">
        <v>1</v>
      </c>
      <c r="E5" s="2" t="s">
        <v>9</v>
      </c>
    </row>
    <row r="6" spans="1:5" x14ac:dyDescent="0.35">
      <c r="A6">
        <v>5</v>
      </c>
      <c r="B6">
        <v>9</v>
      </c>
      <c r="C6">
        <v>1</v>
      </c>
      <c r="D6">
        <v>1</v>
      </c>
      <c r="E6" s="2" t="s">
        <v>10</v>
      </c>
    </row>
    <row r="7" spans="1:5" x14ac:dyDescent="0.35">
      <c r="A7">
        <v>6</v>
      </c>
      <c r="B7">
        <v>12</v>
      </c>
      <c r="C7">
        <v>1</v>
      </c>
      <c r="D7">
        <v>1</v>
      </c>
      <c r="E7" s="2" t="s">
        <v>13</v>
      </c>
    </row>
    <row r="8" spans="1:5" x14ac:dyDescent="0.35">
      <c r="A8">
        <v>7</v>
      </c>
      <c r="B8">
        <v>14</v>
      </c>
      <c r="C8">
        <v>1</v>
      </c>
      <c r="D8">
        <v>2</v>
      </c>
      <c r="E8" s="2" t="s">
        <v>15</v>
      </c>
    </row>
    <row r="9" spans="1:5" x14ac:dyDescent="0.35">
      <c r="A9">
        <v>8</v>
      </c>
      <c r="B9">
        <v>15</v>
      </c>
      <c r="C9">
        <v>1</v>
      </c>
      <c r="D9">
        <v>2</v>
      </c>
      <c r="E9" s="2" t="s">
        <v>16</v>
      </c>
    </row>
    <row r="10" spans="1:5" x14ac:dyDescent="0.35">
      <c r="A10">
        <v>9</v>
      </c>
      <c r="B10">
        <v>19</v>
      </c>
      <c r="C10">
        <v>2</v>
      </c>
      <c r="D10">
        <v>1</v>
      </c>
      <c r="E10" s="2" t="s">
        <v>28</v>
      </c>
    </row>
    <row r="11" spans="1:5" x14ac:dyDescent="0.35">
      <c r="A11">
        <v>10</v>
      </c>
      <c r="B11">
        <v>20</v>
      </c>
      <c r="C11">
        <v>2</v>
      </c>
      <c r="D11">
        <v>1</v>
      </c>
      <c r="E11" s="2" t="s">
        <v>29</v>
      </c>
    </row>
    <row r="12" spans="1:5" x14ac:dyDescent="0.35">
      <c r="A12">
        <v>11</v>
      </c>
      <c r="B12">
        <v>8</v>
      </c>
      <c r="C12">
        <v>2</v>
      </c>
      <c r="D12">
        <v>1</v>
      </c>
      <c r="E12" s="2" t="s">
        <v>9</v>
      </c>
    </row>
    <row r="13" spans="1:5" x14ac:dyDescent="0.35">
      <c r="A13">
        <v>12</v>
      </c>
      <c r="B13">
        <v>22</v>
      </c>
      <c r="C13">
        <v>2</v>
      </c>
      <c r="D13">
        <v>1</v>
      </c>
      <c r="E13" s="2" t="s">
        <v>31</v>
      </c>
    </row>
    <row r="14" spans="1:5" x14ac:dyDescent="0.35">
      <c r="A14">
        <v>13</v>
      </c>
      <c r="B14">
        <v>10</v>
      </c>
      <c r="C14">
        <v>2</v>
      </c>
      <c r="D14">
        <v>1</v>
      </c>
      <c r="E14" s="2" t="s">
        <v>11</v>
      </c>
    </row>
    <row r="15" spans="1:5" x14ac:dyDescent="0.35">
      <c r="A15">
        <v>14</v>
      </c>
      <c r="B15">
        <v>23</v>
      </c>
      <c r="C15">
        <v>2</v>
      </c>
      <c r="D15">
        <v>1</v>
      </c>
      <c r="E15" s="2" t="s">
        <v>32</v>
      </c>
    </row>
    <row r="16" spans="1:5" x14ac:dyDescent="0.35">
      <c r="A16">
        <v>15</v>
      </c>
      <c r="B16">
        <v>3</v>
      </c>
      <c r="C16">
        <v>3</v>
      </c>
      <c r="D16">
        <v>1</v>
      </c>
      <c r="E16" s="2" t="s">
        <v>4</v>
      </c>
    </row>
    <row r="17" spans="1:5" x14ac:dyDescent="0.35">
      <c r="A17">
        <v>16</v>
      </c>
      <c r="B17">
        <v>5</v>
      </c>
      <c r="C17">
        <v>3</v>
      </c>
      <c r="D17">
        <v>1</v>
      </c>
      <c r="E17" s="2" t="s">
        <v>6</v>
      </c>
    </row>
    <row r="18" spans="1:5" x14ac:dyDescent="0.35">
      <c r="A18">
        <v>17</v>
      </c>
      <c r="B18">
        <v>6</v>
      </c>
      <c r="C18">
        <v>3</v>
      </c>
      <c r="D18">
        <v>1</v>
      </c>
      <c r="E18" s="2" t="s">
        <v>7</v>
      </c>
    </row>
    <row r="19" spans="1:5" x14ac:dyDescent="0.35">
      <c r="A19">
        <v>18</v>
      </c>
      <c r="B19">
        <v>21</v>
      </c>
      <c r="C19">
        <v>3</v>
      </c>
      <c r="D19">
        <v>1</v>
      </c>
      <c r="E19" s="2" t="s">
        <v>30</v>
      </c>
    </row>
    <row r="20" spans="1:5" x14ac:dyDescent="0.35">
      <c r="A20">
        <v>19</v>
      </c>
      <c r="B20">
        <v>8</v>
      </c>
      <c r="C20">
        <v>3</v>
      </c>
      <c r="D20">
        <v>1</v>
      </c>
      <c r="E20" s="2" t="s">
        <v>9</v>
      </c>
    </row>
    <row r="21" spans="1:5" x14ac:dyDescent="0.35">
      <c r="A21">
        <v>20</v>
      </c>
      <c r="B21">
        <v>10</v>
      </c>
      <c r="C21">
        <v>3</v>
      </c>
      <c r="D21">
        <v>1</v>
      </c>
      <c r="E21" s="2" t="s">
        <v>11</v>
      </c>
    </row>
    <row r="22" spans="1:5" x14ac:dyDescent="0.35">
      <c r="A22">
        <v>21</v>
      </c>
      <c r="B22">
        <v>23</v>
      </c>
      <c r="C22">
        <v>4</v>
      </c>
      <c r="D22">
        <v>1</v>
      </c>
      <c r="E22" s="2" t="s">
        <v>32</v>
      </c>
    </row>
    <row r="23" spans="1:5" x14ac:dyDescent="0.35">
      <c r="A23">
        <v>22</v>
      </c>
      <c r="B23">
        <v>8</v>
      </c>
      <c r="C23">
        <v>4</v>
      </c>
      <c r="D23">
        <v>1</v>
      </c>
      <c r="E23" s="2" t="s">
        <v>9</v>
      </c>
    </row>
    <row r="24" spans="1:5" x14ac:dyDescent="0.35">
      <c r="A24">
        <v>23</v>
      </c>
      <c r="B24">
        <v>9</v>
      </c>
      <c r="C24">
        <v>4</v>
      </c>
      <c r="D24">
        <v>1</v>
      </c>
      <c r="E24" s="2" t="s">
        <v>10</v>
      </c>
    </row>
    <row r="25" spans="1:5" x14ac:dyDescent="0.35">
      <c r="A25">
        <v>24</v>
      </c>
      <c r="B25">
        <v>4</v>
      </c>
      <c r="C25">
        <v>4</v>
      </c>
      <c r="D25">
        <v>1</v>
      </c>
      <c r="E25" s="2" t="s">
        <v>5</v>
      </c>
    </row>
    <row r="26" spans="1:5" x14ac:dyDescent="0.35">
      <c r="A26">
        <v>25</v>
      </c>
      <c r="B26">
        <v>29</v>
      </c>
      <c r="C26">
        <v>4</v>
      </c>
      <c r="D26">
        <v>1</v>
      </c>
      <c r="E26" s="2" t="s">
        <v>44</v>
      </c>
    </row>
    <row r="27" spans="1:5" x14ac:dyDescent="0.35">
      <c r="A27">
        <v>26</v>
      </c>
      <c r="B27">
        <v>9</v>
      </c>
      <c r="C27">
        <v>5</v>
      </c>
      <c r="D27">
        <v>1</v>
      </c>
      <c r="E27" s="2" t="s">
        <v>10</v>
      </c>
    </row>
    <row r="28" spans="1:5" x14ac:dyDescent="0.35">
      <c r="A28">
        <v>27</v>
      </c>
      <c r="B28">
        <v>13</v>
      </c>
      <c r="C28">
        <v>5</v>
      </c>
      <c r="D28">
        <v>1</v>
      </c>
      <c r="E28" s="2" t="s">
        <v>14</v>
      </c>
    </row>
    <row r="29" spans="1:5" x14ac:dyDescent="0.35">
      <c r="A29">
        <v>28</v>
      </c>
      <c r="B29">
        <v>19</v>
      </c>
      <c r="C29">
        <v>5</v>
      </c>
      <c r="D29">
        <v>1</v>
      </c>
      <c r="E29" s="2" t="s">
        <v>28</v>
      </c>
    </row>
    <row r="30" spans="1:5" x14ac:dyDescent="0.35">
      <c r="A30">
        <v>29</v>
      </c>
      <c r="B30">
        <v>7</v>
      </c>
      <c r="C30">
        <v>5</v>
      </c>
      <c r="D30">
        <v>1</v>
      </c>
      <c r="E30" s="2" t="s">
        <v>8</v>
      </c>
    </row>
    <row r="31" spans="1:5" x14ac:dyDescent="0.35">
      <c r="A31">
        <v>30</v>
      </c>
      <c r="B31">
        <v>1</v>
      </c>
      <c r="C31">
        <v>5</v>
      </c>
      <c r="D31">
        <v>1</v>
      </c>
      <c r="E31" s="2" t="s">
        <v>61</v>
      </c>
    </row>
    <row r="32" spans="1:5" x14ac:dyDescent="0.35">
      <c r="A32">
        <v>31</v>
      </c>
      <c r="B32">
        <v>14</v>
      </c>
      <c r="C32">
        <v>6</v>
      </c>
      <c r="D32">
        <v>1</v>
      </c>
      <c r="E32" s="2" t="s">
        <v>15</v>
      </c>
    </row>
    <row r="33" spans="1:5" x14ac:dyDescent="0.35">
      <c r="A33">
        <v>32</v>
      </c>
      <c r="B33">
        <v>10</v>
      </c>
      <c r="C33">
        <v>6</v>
      </c>
      <c r="D33">
        <v>1</v>
      </c>
      <c r="E33" s="2" t="s">
        <v>11</v>
      </c>
    </row>
    <row r="34" spans="1:5" x14ac:dyDescent="0.35">
      <c r="A34">
        <v>33</v>
      </c>
      <c r="B34">
        <v>7</v>
      </c>
      <c r="C34">
        <v>6</v>
      </c>
      <c r="D34">
        <v>1</v>
      </c>
      <c r="E34" s="2" t="s">
        <v>8</v>
      </c>
    </row>
    <row r="35" spans="1:5" x14ac:dyDescent="0.35">
      <c r="A35">
        <v>34</v>
      </c>
      <c r="B35">
        <v>12</v>
      </c>
      <c r="C35">
        <v>6</v>
      </c>
      <c r="D35">
        <v>1</v>
      </c>
      <c r="E35" s="2" t="s">
        <v>13</v>
      </c>
    </row>
    <row r="36" spans="1:5" x14ac:dyDescent="0.35">
      <c r="A36">
        <v>35</v>
      </c>
      <c r="B36">
        <v>24</v>
      </c>
      <c r="C36">
        <v>6</v>
      </c>
      <c r="D36">
        <v>1</v>
      </c>
      <c r="E36" s="2" t="s">
        <v>33</v>
      </c>
    </row>
    <row r="37" spans="1:5" x14ac:dyDescent="0.35">
      <c r="A37">
        <v>36</v>
      </c>
      <c r="B37">
        <v>29</v>
      </c>
      <c r="C37">
        <v>7</v>
      </c>
      <c r="D37">
        <v>1</v>
      </c>
      <c r="E37" s="2" t="s">
        <v>44</v>
      </c>
    </row>
    <row r="38" spans="1:5" x14ac:dyDescent="0.35">
      <c r="A38">
        <v>37</v>
      </c>
      <c r="B38">
        <v>9</v>
      </c>
      <c r="C38">
        <v>7</v>
      </c>
      <c r="D38">
        <v>1</v>
      </c>
      <c r="E38" s="2" t="s">
        <v>10</v>
      </c>
    </row>
    <row r="39" spans="1:5" x14ac:dyDescent="0.35">
      <c r="A39">
        <v>38</v>
      </c>
      <c r="B39">
        <v>20</v>
      </c>
      <c r="C39">
        <v>7</v>
      </c>
      <c r="D39">
        <v>1</v>
      </c>
      <c r="E39" s="2" t="s">
        <v>29</v>
      </c>
    </row>
    <row r="40" spans="1:5" x14ac:dyDescent="0.35">
      <c r="A40">
        <v>39</v>
      </c>
      <c r="B40">
        <v>32</v>
      </c>
      <c r="C40">
        <v>7</v>
      </c>
      <c r="D40">
        <v>1</v>
      </c>
      <c r="E40" s="2" t="s">
        <v>47</v>
      </c>
    </row>
    <row r="41" spans="1:5" x14ac:dyDescent="0.35">
      <c r="A41">
        <v>40</v>
      </c>
      <c r="B41">
        <v>5</v>
      </c>
      <c r="C41">
        <v>7</v>
      </c>
      <c r="D41">
        <v>1</v>
      </c>
      <c r="E41" s="2" t="s">
        <v>6</v>
      </c>
    </row>
    <row r="42" spans="1:5" x14ac:dyDescent="0.35">
      <c r="A42">
        <v>41</v>
      </c>
      <c r="B42">
        <v>5</v>
      </c>
      <c r="C42">
        <v>7</v>
      </c>
      <c r="D42">
        <v>1</v>
      </c>
      <c r="E42" s="2" t="s">
        <v>6</v>
      </c>
    </row>
    <row r="43" spans="1:5" x14ac:dyDescent="0.35">
      <c r="A43">
        <v>42</v>
      </c>
      <c r="B43">
        <v>31</v>
      </c>
      <c r="C43">
        <v>7</v>
      </c>
      <c r="D43">
        <v>1</v>
      </c>
      <c r="E43" s="2" t="s">
        <v>46</v>
      </c>
    </row>
    <row r="44" spans="1:5" x14ac:dyDescent="0.35">
      <c r="A44">
        <v>43</v>
      </c>
      <c r="B44">
        <v>9</v>
      </c>
      <c r="C44">
        <v>8</v>
      </c>
      <c r="D44">
        <v>1</v>
      </c>
      <c r="E44" s="2" t="s">
        <v>10</v>
      </c>
    </row>
    <row r="45" spans="1:5" x14ac:dyDescent="0.35">
      <c r="A45">
        <v>44</v>
      </c>
      <c r="B45">
        <v>36</v>
      </c>
      <c r="C45">
        <v>8</v>
      </c>
      <c r="D45">
        <v>1</v>
      </c>
      <c r="E45" s="2" t="s">
        <v>64</v>
      </c>
    </row>
    <row r="46" spans="1:5" x14ac:dyDescent="0.35">
      <c r="A46">
        <v>45</v>
      </c>
      <c r="B46">
        <v>38</v>
      </c>
      <c r="C46">
        <v>8</v>
      </c>
      <c r="D46">
        <v>1</v>
      </c>
      <c r="E46" s="2" t="s">
        <v>81</v>
      </c>
    </row>
    <row r="47" spans="1:5" x14ac:dyDescent="0.35">
      <c r="A47">
        <v>46</v>
      </c>
      <c r="B47">
        <v>37</v>
      </c>
      <c r="C47">
        <v>8</v>
      </c>
      <c r="D47">
        <v>1</v>
      </c>
      <c r="E47" s="2" t="s">
        <v>65</v>
      </c>
    </row>
    <row r="48" spans="1:5" x14ac:dyDescent="0.35">
      <c r="A48">
        <v>47</v>
      </c>
      <c r="B48">
        <v>2</v>
      </c>
      <c r="C48">
        <v>8</v>
      </c>
      <c r="D48">
        <v>1</v>
      </c>
      <c r="E48" s="2" t="s">
        <v>3</v>
      </c>
    </row>
    <row r="49" spans="1:5" x14ac:dyDescent="0.35">
      <c r="A49">
        <v>48</v>
      </c>
      <c r="B49">
        <v>8</v>
      </c>
      <c r="C49">
        <v>8</v>
      </c>
      <c r="D49">
        <v>1</v>
      </c>
      <c r="E49" s="2" t="s">
        <v>9</v>
      </c>
    </row>
    <row r="50" spans="1:5" x14ac:dyDescent="0.35">
      <c r="A50">
        <v>49</v>
      </c>
      <c r="B50">
        <v>38</v>
      </c>
      <c r="C50">
        <v>8</v>
      </c>
      <c r="D50">
        <v>1</v>
      </c>
      <c r="E50" s="2" t="s">
        <v>81</v>
      </c>
    </row>
    <row r="51" spans="1:5" x14ac:dyDescent="0.35">
      <c r="A51">
        <v>50</v>
      </c>
      <c r="B51">
        <v>8</v>
      </c>
      <c r="C51">
        <v>9</v>
      </c>
      <c r="D51">
        <v>1</v>
      </c>
      <c r="E51" s="2" t="s">
        <v>9</v>
      </c>
    </row>
    <row r="52" spans="1:5" x14ac:dyDescent="0.35">
      <c r="A52">
        <v>51</v>
      </c>
      <c r="B52">
        <v>9</v>
      </c>
      <c r="C52">
        <v>9</v>
      </c>
      <c r="D52">
        <v>1</v>
      </c>
      <c r="E52" s="2" t="s">
        <v>10</v>
      </c>
    </row>
    <row r="53" spans="1:5" x14ac:dyDescent="0.35">
      <c r="A53">
        <v>52</v>
      </c>
      <c r="B53">
        <v>37</v>
      </c>
      <c r="C53">
        <v>9</v>
      </c>
      <c r="D53">
        <v>1</v>
      </c>
      <c r="E53" s="2" t="s">
        <v>65</v>
      </c>
    </row>
    <row r="54" spans="1:5" x14ac:dyDescent="0.35">
      <c r="A54">
        <v>53</v>
      </c>
      <c r="B54">
        <v>2</v>
      </c>
      <c r="C54">
        <v>9</v>
      </c>
      <c r="D54">
        <v>1</v>
      </c>
      <c r="E54" s="2" t="s">
        <v>3</v>
      </c>
    </row>
    <row r="55" spans="1:5" x14ac:dyDescent="0.35">
      <c r="A55">
        <v>54</v>
      </c>
      <c r="B55">
        <v>12</v>
      </c>
      <c r="C55">
        <v>9</v>
      </c>
      <c r="D55">
        <v>1</v>
      </c>
      <c r="E55" s="2" t="s">
        <v>13</v>
      </c>
    </row>
    <row r="56" spans="1:5" x14ac:dyDescent="0.35">
      <c r="A56">
        <v>55</v>
      </c>
      <c r="B56">
        <v>15</v>
      </c>
      <c r="C56">
        <v>10</v>
      </c>
      <c r="D56">
        <v>1</v>
      </c>
      <c r="E56" s="2" t="s">
        <v>16</v>
      </c>
    </row>
    <row r="57" spans="1:5" x14ac:dyDescent="0.35">
      <c r="A57">
        <v>56</v>
      </c>
      <c r="B57">
        <v>23</v>
      </c>
      <c r="C57">
        <v>10</v>
      </c>
      <c r="D57">
        <v>2</v>
      </c>
      <c r="E57" s="2" t="s">
        <v>32</v>
      </c>
    </row>
    <row r="58" spans="1:5" x14ac:dyDescent="0.35">
      <c r="A58">
        <v>57</v>
      </c>
      <c r="B58">
        <v>35</v>
      </c>
      <c r="C58">
        <v>10</v>
      </c>
      <c r="D58">
        <v>1</v>
      </c>
      <c r="E58" s="2" t="s">
        <v>63</v>
      </c>
    </row>
    <row r="59" spans="1:5" x14ac:dyDescent="0.35">
      <c r="A59">
        <v>58</v>
      </c>
      <c r="B59">
        <v>8</v>
      </c>
      <c r="C59">
        <v>10</v>
      </c>
      <c r="D59">
        <v>1</v>
      </c>
      <c r="E59" s="2" t="s">
        <v>9</v>
      </c>
    </row>
    <row r="60" spans="1:5" x14ac:dyDescent="0.35">
      <c r="A60">
        <v>59</v>
      </c>
      <c r="B60">
        <v>33</v>
      </c>
      <c r="C60">
        <v>11</v>
      </c>
      <c r="D60">
        <v>1</v>
      </c>
      <c r="E60" s="2" t="s">
        <v>99</v>
      </c>
    </row>
    <row r="61" spans="1:5" x14ac:dyDescent="0.35">
      <c r="A61">
        <v>60</v>
      </c>
      <c r="B61">
        <v>14</v>
      </c>
      <c r="C61">
        <v>11</v>
      </c>
      <c r="D61">
        <v>1</v>
      </c>
      <c r="E61" s="2" t="s">
        <v>15</v>
      </c>
    </row>
    <row r="62" spans="1:5" x14ac:dyDescent="0.35">
      <c r="A62">
        <v>61</v>
      </c>
      <c r="B62">
        <v>20</v>
      </c>
      <c r="C62">
        <v>11</v>
      </c>
      <c r="D62">
        <v>1</v>
      </c>
      <c r="E62" s="2" t="s">
        <v>29</v>
      </c>
    </row>
    <row r="63" spans="1:5" x14ac:dyDescent="0.35">
      <c r="A63">
        <v>62</v>
      </c>
      <c r="B63">
        <v>18</v>
      </c>
      <c r="C63">
        <v>11</v>
      </c>
      <c r="D63">
        <v>1</v>
      </c>
      <c r="E63" s="2" t="s">
        <v>27</v>
      </c>
    </row>
    <row r="64" spans="1:5" x14ac:dyDescent="0.35">
      <c r="A64">
        <v>63</v>
      </c>
      <c r="B64">
        <v>1</v>
      </c>
      <c r="C64">
        <v>11</v>
      </c>
      <c r="D64">
        <v>1</v>
      </c>
      <c r="E64" s="2" t="s">
        <v>61</v>
      </c>
    </row>
    <row r="65" spans="1:5" x14ac:dyDescent="0.35">
      <c r="A65">
        <v>64</v>
      </c>
      <c r="B65">
        <v>38</v>
      </c>
      <c r="C65">
        <v>11</v>
      </c>
      <c r="D65">
        <v>1</v>
      </c>
      <c r="E65" s="2" t="s">
        <v>81</v>
      </c>
    </row>
    <row r="66" spans="1:5" x14ac:dyDescent="0.35">
      <c r="A66">
        <v>65</v>
      </c>
      <c r="B66">
        <v>9</v>
      </c>
      <c r="C66">
        <v>12</v>
      </c>
      <c r="D66">
        <v>1</v>
      </c>
      <c r="E66" s="2" t="s">
        <v>10</v>
      </c>
    </row>
    <row r="67" spans="1:5" x14ac:dyDescent="0.35">
      <c r="A67">
        <v>66</v>
      </c>
      <c r="B67">
        <v>19</v>
      </c>
      <c r="C67">
        <v>12</v>
      </c>
      <c r="D67">
        <v>2</v>
      </c>
      <c r="E67" s="2" t="s">
        <v>28</v>
      </c>
    </row>
    <row r="68" spans="1:5" x14ac:dyDescent="0.35">
      <c r="A68">
        <v>67</v>
      </c>
      <c r="B68">
        <v>4</v>
      </c>
      <c r="C68">
        <v>12</v>
      </c>
      <c r="D68">
        <v>2</v>
      </c>
      <c r="E68" s="2" t="s">
        <v>5</v>
      </c>
    </row>
    <row r="69" spans="1:5" x14ac:dyDescent="0.35">
      <c r="A69">
        <v>68</v>
      </c>
      <c r="B69">
        <v>32</v>
      </c>
      <c r="C69">
        <v>12</v>
      </c>
      <c r="D69">
        <v>1</v>
      </c>
      <c r="E69" s="2" t="s">
        <v>47</v>
      </c>
    </row>
    <row r="70" spans="1:5" x14ac:dyDescent="0.35">
      <c r="A70">
        <v>69</v>
      </c>
      <c r="B70">
        <v>35</v>
      </c>
      <c r="C70">
        <v>13</v>
      </c>
      <c r="D70">
        <v>1</v>
      </c>
      <c r="E70" s="2" t="s">
        <v>63</v>
      </c>
    </row>
    <row r="71" spans="1:5" x14ac:dyDescent="0.35">
      <c r="A71">
        <v>70</v>
      </c>
      <c r="B71">
        <v>33</v>
      </c>
      <c r="C71">
        <v>13</v>
      </c>
      <c r="D71">
        <v>1</v>
      </c>
      <c r="E71" s="2" t="s">
        <v>99</v>
      </c>
    </row>
    <row r="72" spans="1:5" x14ac:dyDescent="0.35">
      <c r="A72">
        <v>71</v>
      </c>
      <c r="B72">
        <v>38</v>
      </c>
      <c r="C72">
        <v>13</v>
      </c>
      <c r="D72">
        <v>1</v>
      </c>
      <c r="E72" s="2" t="s">
        <v>81</v>
      </c>
    </row>
    <row r="73" spans="1:5" x14ac:dyDescent="0.35">
      <c r="A73">
        <v>72</v>
      </c>
      <c r="B73">
        <v>14</v>
      </c>
      <c r="C73">
        <v>13</v>
      </c>
      <c r="D73">
        <v>1</v>
      </c>
      <c r="E73" s="2" t="s">
        <v>15</v>
      </c>
    </row>
    <row r="74" spans="1:5" x14ac:dyDescent="0.35">
      <c r="A74">
        <v>73</v>
      </c>
      <c r="B74">
        <v>8</v>
      </c>
      <c r="C74">
        <v>13</v>
      </c>
      <c r="D74">
        <v>1</v>
      </c>
      <c r="E74" s="2" t="s">
        <v>9</v>
      </c>
    </row>
    <row r="75" spans="1:5" x14ac:dyDescent="0.35">
      <c r="A75">
        <v>74</v>
      </c>
      <c r="B75">
        <v>36</v>
      </c>
      <c r="C75">
        <v>14</v>
      </c>
      <c r="D75">
        <v>1</v>
      </c>
      <c r="E75" s="2" t="s">
        <v>64</v>
      </c>
    </row>
    <row r="76" spans="1:5" x14ac:dyDescent="0.35">
      <c r="A76">
        <v>75</v>
      </c>
      <c r="B76">
        <v>41</v>
      </c>
      <c r="C76">
        <v>14</v>
      </c>
      <c r="D76">
        <v>2</v>
      </c>
      <c r="E76" s="2" t="s">
        <v>104</v>
      </c>
    </row>
    <row r="77" spans="1:5" x14ac:dyDescent="0.35">
      <c r="A77">
        <v>76</v>
      </c>
      <c r="B77">
        <v>7</v>
      </c>
      <c r="C77">
        <v>14</v>
      </c>
      <c r="D77">
        <v>1</v>
      </c>
      <c r="E77" s="2" t="s">
        <v>8</v>
      </c>
    </row>
    <row r="78" spans="1:5" x14ac:dyDescent="0.35">
      <c r="A78">
        <v>77</v>
      </c>
      <c r="B78">
        <v>1</v>
      </c>
      <c r="C78">
        <v>14</v>
      </c>
      <c r="D78">
        <v>1</v>
      </c>
      <c r="E78" s="2" t="s">
        <v>61</v>
      </c>
    </row>
    <row r="79" spans="1:5" x14ac:dyDescent="0.35">
      <c r="A79">
        <v>78</v>
      </c>
      <c r="B79">
        <v>43</v>
      </c>
      <c r="C79">
        <v>14</v>
      </c>
      <c r="D79">
        <v>1</v>
      </c>
      <c r="E79" s="2" t="s">
        <v>107</v>
      </c>
    </row>
    <row r="80" spans="1:5" x14ac:dyDescent="0.35">
      <c r="A80">
        <v>79</v>
      </c>
      <c r="B80">
        <v>33</v>
      </c>
      <c r="C80">
        <v>15</v>
      </c>
      <c r="D80">
        <v>1</v>
      </c>
      <c r="E80" s="2" t="s">
        <v>99</v>
      </c>
    </row>
    <row r="81" spans="1:5" x14ac:dyDescent="0.35">
      <c r="A81">
        <v>80</v>
      </c>
      <c r="B81">
        <v>6</v>
      </c>
      <c r="C81">
        <v>15</v>
      </c>
      <c r="D81">
        <v>1</v>
      </c>
      <c r="E81" s="2" t="s">
        <v>7</v>
      </c>
    </row>
    <row r="82" spans="1:5" x14ac:dyDescent="0.35">
      <c r="A82">
        <v>81</v>
      </c>
      <c r="B82">
        <v>37</v>
      </c>
      <c r="C82">
        <v>15</v>
      </c>
      <c r="D82">
        <v>1</v>
      </c>
      <c r="E82" s="2" t="s">
        <v>105</v>
      </c>
    </row>
    <row r="83" spans="1:5" x14ac:dyDescent="0.35">
      <c r="A83">
        <v>82</v>
      </c>
      <c r="B83">
        <v>34</v>
      </c>
      <c r="C83">
        <v>15</v>
      </c>
      <c r="D83">
        <v>1</v>
      </c>
      <c r="E83" s="2" t="s">
        <v>62</v>
      </c>
    </row>
    <row r="84" spans="1:5" x14ac:dyDescent="0.35">
      <c r="A84">
        <v>83</v>
      </c>
      <c r="B84">
        <v>44</v>
      </c>
      <c r="C84">
        <v>15</v>
      </c>
      <c r="D84">
        <v>1</v>
      </c>
      <c r="E84" s="2" t="s">
        <v>108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opLeftCell="A488" workbookViewId="0">
      <selection activeCell="E481" sqref="E481"/>
    </sheetView>
  </sheetViews>
  <sheetFormatPr defaultRowHeight="14.5" x14ac:dyDescent="0.35"/>
  <cols>
    <col min="2" max="2" width="11.1796875" customWidth="1"/>
    <col min="3" max="3" width="11" customWidth="1"/>
    <col min="6" max="8" width="8.90625" style="2"/>
  </cols>
  <sheetData>
    <row r="1" spans="1:8" ht="16.5" x14ac:dyDescent="0.35">
      <c r="A1" t="s">
        <v>0</v>
      </c>
      <c r="B1" t="s">
        <v>19</v>
      </c>
      <c r="C1" t="s">
        <v>18</v>
      </c>
      <c r="D1" s="3" t="s">
        <v>22</v>
      </c>
      <c r="E1" s="3" t="s">
        <v>37</v>
      </c>
      <c r="F1" s="2" t="s">
        <v>23</v>
      </c>
      <c r="G1" s="2" t="s">
        <v>57</v>
      </c>
      <c r="H1" s="2" t="s">
        <v>24</v>
      </c>
    </row>
    <row r="2" spans="1:8" x14ac:dyDescent="0.35">
      <c r="A2">
        <v>1</v>
      </c>
      <c r="B2">
        <v>1</v>
      </c>
      <c r="C2">
        <v>1</v>
      </c>
      <c r="D2" s="4">
        <f>F2*H2/G2</f>
        <v>0.69444444444444442</v>
      </c>
      <c r="E2" s="4">
        <f>F2*H2/G2*(G2-H2)/G2*(G2-F2)/(G2-1)</f>
        <v>0.56430403408102947</v>
      </c>
      <c r="F2" s="2">
        <f>SUMIFS(Prizes!D:D,Prizes!C:C,Probabilities!C2)</f>
        <v>10</v>
      </c>
      <c r="G2" s="2">
        <f>SUMIFS(Sales!D:D,Sales!C:C,Probabilities!C2)</f>
        <v>72</v>
      </c>
      <c r="H2" s="2">
        <f>SUMIFS(Sales!D:D,Sales!C:C,Probabilities!C2,Sales!B:B,Probabilities!B2)</f>
        <v>5</v>
      </c>
    </row>
    <row r="3" spans="1:8" x14ac:dyDescent="0.35">
      <c r="A3">
        <v>2</v>
      </c>
      <c r="B3">
        <v>2</v>
      </c>
      <c r="C3">
        <v>1</v>
      </c>
      <c r="D3" s="4">
        <f t="shared" ref="D3:D16" si="0">F3*H3/G3</f>
        <v>0.69444444444444442</v>
      </c>
      <c r="E3" s="4">
        <f t="shared" ref="E3:E40" si="1">F3*H3/G3*(G3-H3)/G3*(G3-F3)/(G3-1)</f>
        <v>0.56430403408102947</v>
      </c>
      <c r="F3" s="2">
        <f>SUMIFS(Prizes!D:D,Prizes!C:C,Probabilities!C3)</f>
        <v>10</v>
      </c>
      <c r="G3" s="2">
        <f>SUMIFS(Sales!D:D,Sales!C:C,Probabilities!C3)</f>
        <v>72</v>
      </c>
      <c r="H3" s="2">
        <f>SUMIFS(Sales!D:D,Sales!C:C,Probabilities!C3,Sales!B:B,Probabilities!B3)</f>
        <v>5</v>
      </c>
    </row>
    <row r="4" spans="1:8" x14ac:dyDescent="0.35">
      <c r="A4">
        <v>3</v>
      </c>
      <c r="B4">
        <v>3</v>
      </c>
      <c r="C4">
        <v>1</v>
      </c>
      <c r="D4" s="4">
        <f t="shared" si="0"/>
        <v>0.69444444444444442</v>
      </c>
      <c r="E4" s="4">
        <f t="shared" si="1"/>
        <v>0.56430403408102947</v>
      </c>
      <c r="F4" s="2">
        <f>SUMIFS(Prizes!D:D,Prizes!C:C,Probabilities!C4)</f>
        <v>10</v>
      </c>
      <c r="G4" s="2">
        <f>SUMIFS(Sales!D:D,Sales!C:C,Probabilities!C4)</f>
        <v>72</v>
      </c>
      <c r="H4" s="2">
        <f>SUMIFS(Sales!D:D,Sales!C:C,Probabilities!C4,Sales!B:B,Probabilities!B4)</f>
        <v>5</v>
      </c>
    </row>
    <row r="5" spans="1:8" x14ac:dyDescent="0.35">
      <c r="A5">
        <v>4</v>
      </c>
      <c r="B5">
        <v>4</v>
      </c>
      <c r="C5">
        <v>1</v>
      </c>
      <c r="D5" s="4">
        <f t="shared" si="0"/>
        <v>0.27777777777777779</v>
      </c>
      <c r="E5" s="4">
        <f t="shared" si="1"/>
        <v>0.23582855155625113</v>
      </c>
      <c r="F5" s="2">
        <f>SUMIFS(Prizes!D:D,Prizes!C:C,Probabilities!C5)</f>
        <v>10</v>
      </c>
      <c r="G5" s="2">
        <f>SUMIFS(Sales!D:D,Sales!C:C,Probabilities!C5)</f>
        <v>72</v>
      </c>
      <c r="H5" s="2">
        <f>SUMIFS(Sales!D:D,Sales!C:C,Probabilities!C5,Sales!B:B,Probabilities!B5)</f>
        <v>2</v>
      </c>
    </row>
    <row r="6" spans="1:8" x14ac:dyDescent="0.35">
      <c r="A6">
        <v>5</v>
      </c>
      <c r="B6">
        <v>5</v>
      </c>
      <c r="C6">
        <v>1</v>
      </c>
      <c r="D6" s="4">
        <f t="shared" si="0"/>
        <v>0.69444444444444442</v>
      </c>
      <c r="E6" s="4">
        <f t="shared" si="1"/>
        <v>0.56430403408102947</v>
      </c>
      <c r="F6" s="2">
        <f>SUMIFS(Prizes!D:D,Prizes!C:C,Probabilities!C6)</f>
        <v>10</v>
      </c>
      <c r="G6" s="2">
        <f>SUMIFS(Sales!D:D,Sales!C:C,Probabilities!C6)</f>
        <v>72</v>
      </c>
      <c r="H6" s="2">
        <f>SUMIFS(Sales!D:D,Sales!C:C,Probabilities!C6,Sales!B:B,Probabilities!B6)</f>
        <v>5</v>
      </c>
    </row>
    <row r="7" spans="1:8" x14ac:dyDescent="0.35">
      <c r="A7">
        <v>6</v>
      </c>
      <c r="B7">
        <v>6</v>
      </c>
      <c r="C7">
        <v>1</v>
      </c>
      <c r="D7" s="4">
        <f t="shared" si="0"/>
        <v>0.69444444444444442</v>
      </c>
      <c r="E7" s="4">
        <f t="shared" si="1"/>
        <v>0.56430403408102947</v>
      </c>
      <c r="F7" s="2">
        <f>SUMIFS(Prizes!D:D,Prizes!C:C,Probabilities!C7)</f>
        <v>10</v>
      </c>
      <c r="G7" s="2">
        <f>SUMIFS(Sales!D:D,Sales!C:C,Probabilities!C7)</f>
        <v>72</v>
      </c>
      <c r="H7" s="2">
        <f>SUMIFS(Sales!D:D,Sales!C:C,Probabilities!C7,Sales!B:B,Probabilities!B7)</f>
        <v>5</v>
      </c>
    </row>
    <row r="8" spans="1:8" x14ac:dyDescent="0.35">
      <c r="A8">
        <v>7</v>
      </c>
      <c r="B8">
        <v>7</v>
      </c>
      <c r="C8">
        <v>1</v>
      </c>
      <c r="D8" s="4">
        <f t="shared" si="0"/>
        <v>0.69444444444444442</v>
      </c>
      <c r="E8" s="4">
        <f t="shared" si="1"/>
        <v>0.56430403408102947</v>
      </c>
      <c r="F8" s="2">
        <f>SUMIFS(Prizes!D:D,Prizes!C:C,Probabilities!C8)</f>
        <v>10</v>
      </c>
      <c r="G8" s="2">
        <f>SUMIFS(Sales!D:D,Sales!C:C,Probabilities!C8)</f>
        <v>72</v>
      </c>
      <c r="H8" s="2">
        <f>SUMIFS(Sales!D:D,Sales!C:C,Probabilities!C8,Sales!B:B,Probabilities!B8)</f>
        <v>5</v>
      </c>
    </row>
    <row r="9" spans="1:8" x14ac:dyDescent="0.35">
      <c r="A9">
        <v>8</v>
      </c>
      <c r="B9">
        <v>8</v>
      </c>
      <c r="C9">
        <v>1</v>
      </c>
      <c r="D9" s="4">
        <f t="shared" si="0"/>
        <v>1.1111111111111112</v>
      </c>
      <c r="E9" s="4">
        <f t="shared" si="1"/>
        <v>0.86245870283428971</v>
      </c>
      <c r="F9" s="2">
        <f>SUMIFS(Prizes!D:D,Prizes!C:C,Probabilities!C9)</f>
        <v>10</v>
      </c>
      <c r="G9" s="2">
        <f>SUMIFS(Sales!D:D,Sales!C:C,Probabilities!C9)</f>
        <v>72</v>
      </c>
      <c r="H9" s="2">
        <f>SUMIFS(Sales!D:D,Sales!C:C,Probabilities!C9,Sales!B:B,Probabilities!B9)</f>
        <v>8</v>
      </c>
    </row>
    <row r="10" spans="1:8" x14ac:dyDescent="0.35">
      <c r="A10">
        <v>9</v>
      </c>
      <c r="B10">
        <v>9</v>
      </c>
      <c r="C10">
        <v>1</v>
      </c>
      <c r="D10" s="4">
        <f t="shared" si="0"/>
        <v>0.69444444444444442</v>
      </c>
      <c r="E10" s="4">
        <f t="shared" si="1"/>
        <v>0.56430403408102947</v>
      </c>
      <c r="F10" s="2">
        <f>SUMIFS(Prizes!D:D,Prizes!C:C,Probabilities!C10)</f>
        <v>10</v>
      </c>
      <c r="G10" s="2">
        <f>SUMIFS(Sales!D:D,Sales!C:C,Probabilities!C10)</f>
        <v>72</v>
      </c>
      <c r="H10" s="2">
        <f>SUMIFS(Sales!D:D,Sales!C:C,Probabilities!C10,Sales!B:B,Probabilities!B10)</f>
        <v>5</v>
      </c>
    </row>
    <row r="11" spans="1:8" x14ac:dyDescent="0.35">
      <c r="A11">
        <v>10</v>
      </c>
      <c r="B11">
        <v>10</v>
      </c>
      <c r="C11">
        <v>1</v>
      </c>
      <c r="D11" s="4">
        <f t="shared" si="0"/>
        <v>0.69444444444444442</v>
      </c>
      <c r="E11" s="4">
        <f t="shared" si="1"/>
        <v>0.56430403408102947</v>
      </c>
      <c r="F11" s="2">
        <f>SUMIFS(Prizes!D:D,Prizes!C:C,Probabilities!C11)</f>
        <v>10</v>
      </c>
      <c r="G11" s="2">
        <f>SUMIFS(Sales!D:D,Sales!C:C,Probabilities!C11)</f>
        <v>72</v>
      </c>
      <c r="H11" s="2">
        <f>SUMIFS(Sales!D:D,Sales!C:C,Probabilities!C11,Sales!B:B,Probabilities!B11)</f>
        <v>5</v>
      </c>
    </row>
    <row r="12" spans="1:8" x14ac:dyDescent="0.35">
      <c r="A12">
        <v>11</v>
      </c>
      <c r="B12">
        <v>11</v>
      </c>
      <c r="C12">
        <v>1</v>
      </c>
      <c r="D12" s="4">
        <f t="shared" si="0"/>
        <v>0.41666666666666669</v>
      </c>
      <c r="E12" s="4">
        <f t="shared" si="1"/>
        <v>0.34868935837245701</v>
      </c>
      <c r="F12" s="2">
        <f>SUMIFS(Prizes!D:D,Prizes!C:C,Probabilities!C12)</f>
        <v>10</v>
      </c>
      <c r="G12" s="2">
        <f>SUMIFS(Sales!D:D,Sales!C:C,Probabilities!C12)</f>
        <v>72</v>
      </c>
      <c r="H12" s="2">
        <f>SUMIFS(Sales!D:D,Sales!C:C,Probabilities!C12,Sales!B:B,Probabilities!B12)</f>
        <v>3</v>
      </c>
    </row>
    <row r="13" spans="1:8" x14ac:dyDescent="0.35">
      <c r="A13">
        <v>12</v>
      </c>
      <c r="B13">
        <v>12</v>
      </c>
      <c r="C13">
        <v>1</v>
      </c>
      <c r="D13" s="4">
        <f t="shared" si="0"/>
        <v>0.41666666666666669</v>
      </c>
      <c r="E13" s="4">
        <f t="shared" si="1"/>
        <v>0.34868935837245701</v>
      </c>
      <c r="F13" s="2">
        <f>SUMIFS(Prizes!D:D,Prizes!C:C,Probabilities!C13)</f>
        <v>10</v>
      </c>
      <c r="G13" s="2">
        <f>SUMIFS(Sales!D:D,Sales!C:C,Probabilities!C13)</f>
        <v>72</v>
      </c>
      <c r="H13" s="2">
        <f>SUMIFS(Sales!D:D,Sales!C:C,Probabilities!C13,Sales!B:B,Probabilities!B13)</f>
        <v>3</v>
      </c>
    </row>
    <row r="14" spans="1:8" x14ac:dyDescent="0.35">
      <c r="A14">
        <v>13</v>
      </c>
      <c r="B14">
        <v>13</v>
      </c>
      <c r="C14">
        <v>1</v>
      </c>
      <c r="D14" s="4">
        <f t="shared" si="0"/>
        <v>0.69444444444444442</v>
      </c>
      <c r="E14" s="4">
        <f t="shared" si="1"/>
        <v>0.56430403408102947</v>
      </c>
      <c r="F14" s="2">
        <f>SUMIFS(Prizes!D:D,Prizes!C:C,Probabilities!C14)</f>
        <v>10</v>
      </c>
      <c r="G14" s="2">
        <f>SUMIFS(Sales!D:D,Sales!C:C,Probabilities!C14)</f>
        <v>72</v>
      </c>
      <c r="H14" s="2">
        <f>SUMIFS(Sales!D:D,Sales!C:C,Probabilities!C14,Sales!B:B,Probabilities!B14)</f>
        <v>5</v>
      </c>
    </row>
    <row r="15" spans="1:8" x14ac:dyDescent="0.35">
      <c r="A15">
        <v>14</v>
      </c>
      <c r="B15">
        <v>14</v>
      </c>
      <c r="C15">
        <v>1</v>
      </c>
      <c r="D15" s="4">
        <f t="shared" si="0"/>
        <v>0.69444444444444442</v>
      </c>
      <c r="E15" s="4">
        <f t="shared" si="1"/>
        <v>0.56430403408102947</v>
      </c>
      <c r="F15" s="2">
        <f>SUMIFS(Prizes!D:D,Prizes!C:C,Probabilities!C15)</f>
        <v>10</v>
      </c>
      <c r="G15" s="2">
        <f>SUMIFS(Sales!D:D,Sales!C:C,Probabilities!C15)</f>
        <v>72</v>
      </c>
      <c r="H15" s="2">
        <f>SUMIFS(Sales!D:D,Sales!C:C,Probabilities!C15,Sales!B:B,Probabilities!B15)</f>
        <v>5</v>
      </c>
    </row>
    <row r="16" spans="1:8" x14ac:dyDescent="0.35">
      <c r="A16">
        <v>15</v>
      </c>
      <c r="B16">
        <v>15</v>
      </c>
      <c r="C16">
        <v>1</v>
      </c>
      <c r="D16" s="4">
        <f t="shared" si="0"/>
        <v>0.83333333333333337</v>
      </c>
      <c r="E16" s="4">
        <f t="shared" si="1"/>
        <v>0.66705790297339584</v>
      </c>
      <c r="F16" s="2">
        <f>SUMIFS(Prizes!D:D,Prizes!C:C,Probabilities!C16)</f>
        <v>10</v>
      </c>
      <c r="G16" s="2">
        <f>SUMIFS(Sales!D:D,Sales!C:C,Probabilities!C16)</f>
        <v>72</v>
      </c>
      <c r="H16" s="2">
        <f>SUMIFS(Sales!D:D,Sales!C:C,Probabilities!C16,Sales!B:B,Probabilities!B16)</f>
        <v>6</v>
      </c>
    </row>
    <row r="17" spans="1:8" x14ac:dyDescent="0.35">
      <c r="A17">
        <v>16</v>
      </c>
      <c r="B17">
        <v>1</v>
      </c>
      <c r="C17">
        <v>2</v>
      </c>
      <c r="D17" s="4">
        <f>F17*H17/G17</f>
        <v>0.3125</v>
      </c>
      <c r="E17" s="4">
        <f t="shared" si="1"/>
        <v>0.28063322368421051</v>
      </c>
      <c r="F17" s="2">
        <f>SUMIFS(Prizes!D:D,Prizes!C:C,Probabilities!C17)</f>
        <v>6</v>
      </c>
      <c r="G17" s="2">
        <f>SUMIFS(Sales!D:D,Sales!C:C,Probabilities!C17)</f>
        <v>96</v>
      </c>
      <c r="H17" s="2">
        <f>SUMIFS(Sales!D:D,Sales!C:C,Probabilities!C17,Sales!B:B,Probabilities!B17)</f>
        <v>5</v>
      </c>
    </row>
    <row r="18" spans="1:8" x14ac:dyDescent="0.35">
      <c r="A18">
        <v>17</v>
      </c>
      <c r="B18">
        <v>2</v>
      </c>
      <c r="C18">
        <v>2</v>
      </c>
      <c r="D18" s="4">
        <f>F18*H18/G18</f>
        <v>0.3125</v>
      </c>
      <c r="E18" s="4">
        <f t="shared" si="1"/>
        <v>0.28063322368421051</v>
      </c>
      <c r="F18" s="2">
        <f>SUMIFS(Prizes!D:D,Prizes!C:C,Probabilities!C18)</f>
        <v>6</v>
      </c>
      <c r="G18" s="2">
        <f>SUMIFS(Sales!D:D,Sales!C:C,Probabilities!C18)</f>
        <v>96</v>
      </c>
      <c r="H18" s="2">
        <f>SUMIFS(Sales!D:D,Sales!C:C,Probabilities!C18,Sales!B:B,Probabilities!B18)</f>
        <v>5</v>
      </c>
    </row>
    <row r="19" spans="1:8" x14ac:dyDescent="0.35">
      <c r="A19">
        <v>18</v>
      </c>
      <c r="B19">
        <v>3</v>
      </c>
      <c r="C19">
        <v>2</v>
      </c>
      <c r="D19" s="4">
        <f>F19*H19/G19</f>
        <v>0.3125</v>
      </c>
      <c r="E19" s="4">
        <f t="shared" si="1"/>
        <v>0.28063322368421051</v>
      </c>
      <c r="F19" s="2">
        <f>SUMIFS(Prizes!D:D,Prizes!C:C,Probabilities!C19)</f>
        <v>6</v>
      </c>
      <c r="G19" s="2">
        <f>SUMIFS(Sales!D:D,Sales!C:C,Probabilities!C19)</f>
        <v>96</v>
      </c>
      <c r="H19" s="2">
        <f>SUMIFS(Sales!D:D,Sales!C:C,Probabilities!C19,Sales!B:B,Probabilities!B19)</f>
        <v>5</v>
      </c>
    </row>
    <row r="20" spans="1:8" x14ac:dyDescent="0.35">
      <c r="A20">
        <v>19</v>
      </c>
      <c r="B20">
        <v>4</v>
      </c>
      <c r="C20">
        <v>2</v>
      </c>
      <c r="D20" s="4">
        <f t="shared" ref="D20:D33" si="2">F20*H20/G20</f>
        <v>0.125</v>
      </c>
      <c r="E20" s="4">
        <f t="shared" si="1"/>
        <v>0.11595394736842106</v>
      </c>
      <c r="F20" s="2">
        <f>SUMIFS(Prizes!D:D,Prizes!C:C,Probabilities!C20)</f>
        <v>6</v>
      </c>
      <c r="G20" s="2">
        <f>SUMIFS(Sales!D:D,Sales!C:C,Probabilities!C20)</f>
        <v>96</v>
      </c>
      <c r="H20" s="2">
        <f>SUMIFS(Sales!D:D,Sales!C:C,Probabilities!C20,Sales!B:B,Probabilities!B20)</f>
        <v>2</v>
      </c>
    </row>
    <row r="21" spans="1:8" x14ac:dyDescent="0.35">
      <c r="A21">
        <v>20</v>
      </c>
      <c r="B21">
        <v>5</v>
      </c>
      <c r="C21">
        <v>2</v>
      </c>
      <c r="D21" s="4">
        <f t="shared" si="2"/>
        <v>0.3125</v>
      </c>
      <c r="E21" s="4">
        <f t="shared" si="1"/>
        <v>0.28063322368421051</v>
      </c>
      <c r="F21" s="2">
        <f>SUMIFS(Prizes!D:D,Prizes!C:C,Probabilities!C21)</f>
        <v>6</v>
      </c>
      <c r="G21" s="2">
        <f>SUMIFS(Sales!D:D,Sales!C:C,Probabilities!C21)</f>
        <v>96</v>
      </c>
      <c r="H21" s="2">
        <f>SUMIFS(Sales!D:D,Sales!C:C,Probabilities!C21,Sales!B:B,Probabilities!B21)</f>
        <v>5</v>
      </c>
    </row>
    <row r="22" spans="1:8" x14ac:dyDescent="0.35">
      <c r="A22">
        <v>21</v>
      </c>
      <c r="B22">
        <v>6</v>
      </c>
      <c r="C22">
        <v>2</v>
      </c>
      <c r="D22" s="4">
        <f t="shared" si="2"/>
        <v>0.3125</v>
      </c>
      <c r="E22" s="4">
        <f t="shared" si="1"/>
        <v>0.28063322368421051</v>
      </c>
      <c r="F22" s="2">
        <f>SUMIFS(Prizes!D:D,Prizes!C:C,Probabilities!C22)</f>
        <v>6</v>
      </c>
      <c r="G22" s="2">
        <f>SUMIFS(Sales!D:D,Sales!C:C,Probabilities!C22)</f>
        <v>96</v>
      </c>
      <c r="H22" s="2">
        <f>SUMIFS(Sales!D:D,Sales!C:C,Probabilities!C22,Sales!B:B,Probabilities!B22)</f>
        <v>5</v>
      </c>
    </row>
    <row r="23" spans="1:8" x14ac:dyDescent="0.35">
      <c r="A23">
        <v>22</v>
      </c>
      <c r="B23">
        <v>7</v>
      </c>
      <c r="C23">
        <v>2</v>
      </c>
      <c r="D23" s="4">
        <f t="shared" si="2"/>
        <v>0</v>
      </c>
      <c r="E23" s="4">
        <f t="shared" si="1"/>
        <v>0</v>
      </c>
      <c r="F23" s="2">
        <f>SUMIFS(Prizes!D:D,Prizes!C:C,Probabilities!C23)</f>
        <v>6</v>
      </c>
      <c r="G23" s="2">
        <f>SUMIFS(Sales!D:D,Sales!C:C,Probabilities!C23)</f>
        <v>96</v>
      </c>
      <c r="H23" s="2">
        <f>SUMIFS(Sales!D:D,Sales!C:C,Probabilities!C23,Sales!B:B,Probabilities!B23)</f>
        <v>0</v>
      </c>
    </row>
    <row r="24" spans="1:8" x14ac:dyDescent="0.35">
      <c r="A24">
        <v>23</v>
      </c>
      <c r="B24">
        <v>8</v>
      </c>
      <c r="C24">
        <v>2</v>
      </c>
      <c r="D24" s="4">
        <f t="shared" si="2"/>
        <v>0.625</v>
      </c>
      <c r="E24" s="4">
        <f t="shared" si="1"/>
        <v>0.53042763157894735</v>
      </c>
      <c r="F24" s="2">
        <f>SUMIFS(Prizes!D:D,Prizes!C:C,Probabilities!C24)</f>
        <v>6</v>
      </c>
      <c r="G24" s="2">
        <f>SUMIFS(Sales!D:D,Sales!C:C,Probabilities!C24)</f>
        <v>96</v>
      </c>
      <c r="H24" s="2">
        <f>SUMIFS(Sales!D:D,Sales!C:C,Probabilities!C24,Sales!B:B,Probabilities!B24)</f>
        <v>10</v>
      </c>
    </row>
    <row r="25" spans="1:8" x14ac:dyDescent="0.35">
      <c r="A25">
        <v>24</v>
      </c>
      <c r="B25">
        <v>9</v>
      </c>
      <c r="C25">
        <v>2</v>
      </c>
      <c r="D25" s="4">
        <f t="shared" si="2"/>
        <v>0</v>
      </c>
      <c r="E25" s="4">
        <f t="shared" si="1"/>
        <v>0</v>
      </c>
      <c r="F25" s="2">
        <f>SUMIFS(Prizes!D:D,Prizes!C:C,Probabilities!C25)</f>
        <v>6</v>
      </c>
      <c r="G25" s="2">
        <f>SUMIFS(Sales!D:D,Sales!C:C,Probabilities!C25)</f>
        <v>96</v>
      </c>
      <c r="H25" s="2">
        <f>SUMIFS(Sales!D:D,Sales!C:C,Probabilities!C25,Sales!B:B,Probabilities!B25)</f>
        <v>0</v>
      </c>
    </row>
    <row r="26" spans="1:8" x14ac:dyDescent="0.35">
      <c r="A26">
        <v>25</v>
      </c>
      <c r="B26">
        <v>10</v>
      </c>
      <c r="C26">
        <v>2</v>
      </c>
      <c r="D26" s="4">
        <f t="shared" si="2"/>
        <v>0.3125</v>
      </c>
      <c r="E26" s="4">
        <f t="shared" si="1"/>
        <v>0.28063322368421051</v>
      </c>
      <c r="F26" s="2">
        <f>SUMIFS(Prizes!D:D,Prizes!C:C,Probabilities!C26)</f>
        <v>6</v>
      </c>
      <c r="G26" s="2">
        <f>SUMIFS(Sales!D:D,Sales!C:C,Probabilities!C26)</f>
        <v>96</v>
      </c>
      <c r="H26" s="2">
        <f>SUMIFS(Sales!D:D,Sales!C:C,Probabilities!C26,Sales!B:B,Probabilities!B26)</f>
        <v>5</v>
      </c>
    </row>
    <row r="27" spans="1:8" x14ac:dyDescent="0.35">
      <c r="A27">
        <v>26</v>
      </c>
      <c r="B27">
        <v>11</v>
      </c>
      <c r="C27">
        <v>2</v>
      </c>
      <c r="D27" s="4">
        <f t="shared" si="2"/>
        <v>0.3125</v>
      </c>
      <c r="E27" s="4">
        <f t="shared" si="1"/>
        <v>0.28063322368421051</v>
      </c>
      <c r="F27" s="2">
        <f>SUMIFS(Prizes!D:D,Prizes!C:C,Probabilities!C27)</f>
        <v>6</v>
      </c>
      <c r="G27" s="2">
        <f>SUMIFS(Sales!D:D,Sales!C:C,Probabilities!C27)</f>
        <v>96</v>
      </c>
      <c r="H27" s="2">
        <f>SUMIFS(Sales!D:D,Sales!C:C,Probabilities!C27,Sales!B:B,Probabilities!B27)</f>
        <v>5</v>
      </c>
    </row>
    <row r="28" spans="1:8" x14ac:dyDescent="0.35">
      <c r="A28">
        <v>27</v>
      </c>
      <c r="B28">
        <v>12</v>
      </c>
      <c r="C28">
        <v>2</v>
      </c>
      <c r="D28" s="4">
        <f t="shared" si="2"/>
        <v>0.125</v>
      </c>
      <c r="E28" s="4">
        <f t="shared" si="1"/>
        <v>0.11595394736842106</v>
      </c>
      <c r="F28" s="2">
        <f>SUMIFS(Prizes!D:D,Prizes!C:C,Probabilities!C28)</f>
        <v>6</v>
      </c>
      <c r="G28" s="2">
        <f>SUMIFS(Sales!D:D,Sales!C:C,Probabilities!C28)</f>
        <v>96</v>
      </c>
      <c r="H28" s="2">
        <f>SUMIFS(Sales!D:D,Sales!C:C,Probabilities!C28,Sales!B:B,Probabilities!B28)</f>
        <v>2</v>
      </c>
    </row>
    <row r="29" spans="1:8" x14ac:dyDescent="0.35">
      <c r="A29">
        <v>28</v>
      </c>
      <c r="B29">
        <v>13</v>
      </c>
      <c r="C29">
        <v>2</v>
      </c>
      <c r="D29" s="4">
        <f t="shared" si="2"/>
        <v>0</v>
      </c>
      <c r="E29" s="4">
        <f t="shared" si="1"/>
        <v>0</v>
      </c>
      <c r="F29" s="2">
        <f>SUMIFS(Prizes!D:D,Prizes!C:C,Probabilities!C29)</f>
        <v>6</v>
      </c>
      <c r="G29" s="2">
        <f>SUMIFS(Sales!D:D,Sales!C:C,Probabilities!C29)</f>
        <v>96</v>
      </c>
      <c r="H29" s="2">
        <f>SUMIFS(Sales!D:D,Sales!C:C,Probabilities!C29,Sales!B:B,Probabilities!B29)</f>
        <v>0</v>
      </c>
    </row>
    <row r="30" spans="1:8" x14ac:dyDescent="0.35">
      <c r="A30">
        <v>29</v>
      </c>
      <c r="B30">
        <v>14</v>
      </c>
      <c r="C30">
        <v>2</v>
      </c>
      <c r="D30" s="4">
        <f t="shared" si="2"/>
        <v>0</v>
      </c>
      <c r="E30" s="4">
        <f t="shared" si="1"/>
        <v>0</v>
      </c>
      <c r="F30" s="2">
        <f>SUMIFS(Prizes!D:D,Prizes!C:C,Probabilities!C30)</f>
        <v>6</v>
      </c>
      <c r="G30" s="2">
        <f>SUMIFS(Sales!D:D,Sales!C:C,Probabilities!C30)</f>
        <v>96</v>
      </c>
      <c r="H30" s="2">
        <f>SUMIFS(Sales!D:D,Sales!C:C,Probabilities!C30,Sales!B:B,Probabilities!B30)</f>
        <v>0</v>
      </c>
    </row>
    <row r="31" spans="1:8" x14ac:dyDescent="0.35">
      <c r="A31">
        <v>30</v>
      </c>
      <c r="B31">
        <v>15</v>
      </c>
      <c r="C31">
        <v>2</v>
      </c>
      <c r="D31" s="4">
        <f t="shared" si="2"/>
        <v>0.3125</v>
      </c>
      <c r="E31" s="4">
        <f t="shared" si="1"/>
        <v>0.28063322368421051</v>
      </c>
      <c r="F31" s="2">
        <f>SUMIFS(Prizes!D:D,Prizes!C:C,Probabilities!C31)</f>
        <v>6</v>
      </c>
      <c r="G31" s="2">
        <f>SUMIFS(Sales!D:D,Sales!C:C,Probabilities!C31)</f>
        <v>96</v>
      </c>
      <c r="H31" s="2">
        <f>SUMIFS(Sales!D:D,Sales!C:C,Probabilities!C31,Sales!B:B,Probabilities!B31)</f>
        <v>5</v>
      </c>
    </row>
    <row r="32" spans="1:8" x14ac:dyDescent="0.35">
      <c r="A32">
        <v>31</v>
      </c>
      <c r="B32">
        <v>16</v>
      </c>
      <c r="C32">
        <v>2</v>
      </c>
      <c r="D32" s="4">
        <f t="shared" si="2"/>
        <v>0.1875</v>
      </c>
      <c r="E32" s="4">
        <f t="shared" si="1"/>
        <v>0.17208059210526316</v>
      </c>
      <c r="F32" s="2">
        <f>SUMIFS(Prizes!D:D,Prizes!C:C,Probabilities!C32)</f>
        <v>6</v>
      </c>
      <c r="G32" s="2">
        <f>SUMIFS(Sales!D:D,Sales!C:C,Probabilities!C32)</f>
        <v>96</v>
      </c>
      <c r="H32" s="2">
        <f>SUMIFS(Sales!D:D,Sales!C:C,Probabilities!C32,Sales!B:B,Probabilities!B32)</f>
        <v>3</v>
      </c>
    </row>
    <row r="33" spans="1:8" x14ac:dyDescent="0.35">
      <c r="A33">
        <v>32</v>
      </c>
      <c r="B33">
        <v>17</v>
      </c>
      <c r="C33">
        <v>2</v>
      </c>
      <c r="D33" s="4">
        <f t="shared" si="2"/>
        <v>0.125</v>
      </c>
      <c r="E33" s="4">
        <f t="shared" si="1"/>
        <v>0.11595394736842106</v>
      </c>
      <c r="F33" s="2">
        <f>SUMIFS(Prizes!D:D,Prizes!C:C,Probabilities!C33)</f>
        <v>6</v>
      </c>
      <c r="G33" s="2">
        <f>SUMIFS(Sales!D:D,Sales!C:C,Probabilities!C33)</f>
        <v>96</v>
      </c>
      <c r="H33" s="2">
        <f>SUMIFS(Sales!D:D,Sales!C:C,Probabilities!C33,Sales!B:B,Probabilities!B33)</f>
        <v>2</v>
      </c>
    </row>
    <row r="34" spans="1:8" x14ac:dyDescent="0.35">
      <c r="A34">
        <v>33</v>
      </c>
      <c r="B34">
        <v>18</v>
      </c>
      <c r="C34">
        <v>2</v>
      </c>
      <c r="D34" s="4">
        <f t="shared" ref="D34:D42" si="3">F34*H34/G34</f>
        <v>0.3125</v>
      </c>
      <c r="E34" s="4">
        <f t="shared" si="1"/>
        <v>0.28063322368421051</v>
      </c>
      <c r="F34" s="2">
        <f>SUMIFS(Prizes!D:D,Prizes!C:C,Probabilities!C34)</f>
        <v>6</v>
      </c>
      <c r="G34" s="2">
        <f>SUMIFS(Sales!D:D,Sales!C:C,Probabilities!C34)</f>
        <v>96</v>
      </c>
      <c r="H34" s="2">
        <f>SUMIFS(Sales!D:D,Sales!C:C,Probabilities!C34,Sales!B:B,Probabilities!B34)</f>
        <v>5</v>
      </c>
    </row>
    <row r="35" spans="1:8" x14ac:dyDescent="0.35">
      <c r="A35">
        <v>34</v>
      </c>
      <c r="B35">
        <v>19</v>
      </c>
      <c r="C35">
        <v>2</v>
      </c>
      <c r="D35" s="4">
        <f t="shared" si="3"/>
        <v>0.625</v>
      </c>
      <c r="E35" s="4">
        <f t="shared" si="1"/>
        <v>0.53042763157894735</v>
      </c>
      <c r="F35" s="2">
        <f>SUMIFS(Prizes!D:D,Prizes!C:C,Probabilities!C35)</f>
        <v>6</v>
      </c>
      <c r="G35" s="2">
        <f>SUMIFS(Sales!D:D,Sales!C:C,Probabilities!C35)</f>
        <v>96</v>
      </c>
      <c r="H35" s="2">
        <f>SUMIFS(Sales!D:D,Sales!C:C,Probabilities!C35,Sales!B:B,Probabilities!B35)</f>
        <v>10</v>
      </c>
    </row>
    <row r="36" spans="1:8" x14ac:dyDescent="0.35">
      <c r="A36">
        <v>35</v>
      </c>
      <c r="B36">
        <v>20</v>
      </c>
      <c r="C36">
        <v>2</v>
      </c>
      <c r="D36" s="4">
        <f t="shared" si="3"/>
        <v>0.125</v>
      </c>
      <c r="E36" s="4">
        <f t="shared" si="1"/>
        <v>0.11595394736842106</v>
      </c>
      <c r="F36" s="2">
        <f>SUMIFS(Prizes!D:D,Prizes!C:C,Probabilities!C36)</f>
        <v>6</v>
      </c>
      <c r="G36" s="2">
        <f>SUMIFS(Sales!D:D,Sales!C:C,Probabilities!C36)</f>
        <v>96</v>
      </c>
      <c r="H36" s="2">
        <f>SUMIFS(Sales!D:D,Sales!C:C,Probabilities!C36,Sales!B:B,Probabilities!B36)</f>
        <v>2</v>
      </c>
    </row>
    <row r="37" spans="1:8" x14ac:dyDescent="0.35">
      <c r="A37">
        <v>36</v>
      </c>
      <c r="B37">
        <v>21</v>
      </c>
      <c r="C37">
        <v>2</v>
      </c>
      <c r="D37" s="4">
        <f t="shared" si="3"/>
        <v>0.3125</v>
      </c>
      <c r="E37" s="4">
        <f t="shared" si="1"/>
        <v>0.28063322368421051</v>
      </c>
      <c r="F37" s="2">
        <f>SUMIFS(Prizes!D:D,Prizes!C:C,Probabilities!C37)</f>
        <v>6</v>
      </c>
      <c r="G37" s="2">
        <f>SUMIFS(Sales!D:D,Sales!C:C,Probabilities!C37)</f>
        <v>96</v>
      </c>
      <c r="H37" s="2">
        <f>SUMIFS(Sales!D:D,Sales!C:C,Probabilities!C37,Sales!B:B,Probabilities!B37)</f>
        <v>5</v>
      </c>
    </row>
    <row r="38" spans="1:8" x14ac:dyDescent="0.35">
      <c r="A38">
        <v>37</v>
      </c>
      <c r="B38">
        <v>22</v>
      </c>
      <c r="C38">
        <v>2</v>
      </c>
      <c r="D38" s="4">
        <f t="shared" si="3"/>
        <v>0.3125</v>
      </c>
      <c r="E38" s="4">
        <f t="shared" si="1"/>
        <v>0.28063322368421051</v>
      </c>
      <c r="F38" s="2">
        <f>SUMIFS(Prizes!D:D,Prizes!C:C,Probabilities!C38)</f>
        <v>6</v>
      </c>
      <c r="G38" s="2">
        <f>SUMIFS(Sales!D:D,Sales!C:C,Probabilities!C38)</f>
        <v>96</v>
      </c>
      <c r="H38" s="2">
        <f>SUMIFS(Sales!D:D,Sales!C:C,Probabilities!C38,Sales!B:B,Probabilities!B38)</f>
        <v>5</v>
      </c>
    </row>
    <row r="39" spans="1:8" x14ac:dyDescent="0.35">
      <c r="A39">
        <v>38</v>
      </c>
      <c r="B39">
        <v>23</v>
      </c>
      <c r="C39">
        <v>2</v>
      </c>
      <c r="D39" s="4">
        <f t="shared" si="3"/>
        <v>0.3125</v>
      </c>
      <c r="E39" s="4">
        <f t="shared" si="1"/>
        <v>0.28063322368421051</v>
      </c>
      <c r="F39" s="2">
        <f>SUMIFS(Prizes!D:D,Prizes!C:C,Probabilities!C39)</f>
        <v>6</v>
      </c>
      <c r="G39" s="2">
        <f>SUMIFS(Sales!D:D,Sales!C:C,Probabilities!C39)</f>
        <v>96</v>
      </c>
      <c r="H39" s="2">
        <f>SUMIFS(Sales!D:D,Sales!C:C,Probabilities!C39,Sales!B:B,Probabilities!B39)</f>
        <v>5</v>
      </c>
    </row>
    <row r="40" spans="1:8" x14ac:dyDescent="0.35">
      <c r="A40">
        <v>39</v>
      </c>
      <c r="B40">
        <v>24</v>
      </c>
      <c r="C40">
        <v>2</v>
      </c>
      <c r="D40" s="4">
        <f t="shared" si="3"/>
        <v>0.3125</v>
      </c>
      <c r="E40" s="4">
        <f t="shared" si="1"/>
        <v>0.28063322368421051</v>
      </c>
      <c r="F40" s="2">
        <f>SUMIFS(Prizes!D:D,Prizes!C:C,Probabilities!C40)</f>
        <v>6</v>
      </c>
      <c r="G40" s="2">
        <f>SUMIFS(Sales!D:D,Sales!C:C,Probabilities!C40)</f>
        <v>96</v>
      </c>
      <c r="H40" s="2">
        <f>SUMIFS(Sales!D:D,Sales!C:C,Probabilities!C40,Sales!B:B,Probabilities!B40)</f>
        <v>5</v>
      </c>
    </row>
    <row r="41" spans="1:8" x14ac:dyDescent="0.35">
      <c r="A41">
        <v>40</v>
      </c>
      <c r="B41">
        <v>1</v>
      </c>
      <c r="C41">
        <v>3</v>
      </c>
      <c r="D41" s="4">
        <f t="shared" si="3"/>
        <v>0</v>
      </c>
      <c r="E41" s="4">
        <f>F41*H41/G41*(G41-H41)/G41*(G41-F41)/(G41-1)</f>
        <v>0</v>
      </c>
      <c r="F41" s="2">
        <f>SUMIFS(Prizes!D:D,Prizes!C:C,Probabilities!C41)</f>
        <v>6</v>
      </c>
      <c r="G41" s="2">
        <f>SUMIFS(Sales!D:D,Sales!C:C,Probabilities!C41)</f>
        <v>188</v>
      </c>
      <c r="H41" s="2">
        <f>SUMIFS(Sales!D:D,Sales!C:C,Probabilities!C41,Sales!B:B,Probabilities!B41)</f>
        <v>0</v>
      </c>
    </row>
    <row r="42" spans="1:8" x14ac:dyDescent="0.35">
      <c r="A42">
        <v>41</v>
      </c>
      <c r="B42">
        <v>2</v>
      </c>
      <c r="C42">
        <v>3</v>
      </c>
      <c r="D42" s="4">
        <f t="shared" si="3"/>
        <v>0</v>
      </c>
      <c r="E42" s="4">
        <f>F42*H42/G42*(G42-H42)/G42*(G42-F42)/(G42-1)</f>
        <v>0</v>
      </c>
      <c r="F42" s="2">
        <f>SUMIFS(Prizes!D:D,Prizes!C:C,Probabilities!C42)</f>
        <v>6</v>
      </c>
      <c r="G42" s="2">
        <f>SUMIFS(Sales!D:D,Sales!C:C,Probabilities!C42)</f>
        <v>188</v>
      </c>
      <c r="H42" s="2">
        <f>SUMIFS(Sales!D:D,Sales!C:C,Probabilities!C42,Sales!B:B,Probabilities!B42)</f>
        <v>0</v>
      </c>
    </row>
    <row r="43" spans="1:8" x14ac:dyDescent="0.35">
      <c r="A43">
        <v>42</v>
      </c>
      <c r="B43">
        <v>3</v>
      </c>
      <c r="C43">
        <v>3</v>
      </c>
      <c r="D43" s="4">
        <f t="shared" ref="D43:D66" si="4">F43*H43/G43</f>
        <v>0.31914893617021278</v>
      </c>
      <c r="E43" s="4">
        <f t="shared" ref="E43:E66" si="5">F43*H43/G43*(G43-H43)/G43*(G43-F43)/(G43-1)</f>
        <v>0.2940934388488512</v>
      </c>
      <c r="F43" s="2">
        <f>SUMIFS(Prizes!D:D,Prizes!C:C,Probabilities!C43)</f>
        <v>6</v>
      </c>
      <c r="G43" s="2">
        <f>SUMIFS(Sales!D:D,Sales!C:C,Probabilities!C43)</f>
        <v>188</v>
      </c>
      <c r="H43" s="2">
        <f>SUMIFS(Sales!D:D,Sales!C:C,Probabilities!C43,Sales!B:B,Probabilities!B43)</f>
        <v>10</v>
      </c>
    </row>
    <row r="44" spans="1:8" x14ac:dyDescent="0.35">
      <c r="A44">
        <v>43</v>
      </c>
      <c r="B44">
        <v>4</v>
      </c>
      <c r="C44">
        <v>3</v>
      </c>
      <c r="D44" s="4">
        <f t="shared" si="4"/>
        <v>0.31914893617021278</v>
      </c>
      <c r="E44" s="4">
        <f t="shared" si="5"/>
        <v>0.2940934388488512</v>
      </c>
      <c r="F44" s="2">
        <f>SUMIFS(Prizes!D:D,Prizes!C:C,Probabilities!C44)</f>
        <v>6</v>
      </c>
      <c r="G44" s="2">
        <f>SUMIFS(Sales!D:D,Sales!C:C,Probabilities!C44)</f>
        <v>188</v>
      </c>
      <c r="H44" s="2">
        <f>SUMIFS(Sales!D:D,Sales!C:C,Probabilities!C44,Sales!B:B,Probabilities!B44)</f>
        <v>10</v>
      </c>
    </row>
    <row r="45" spans="1:8" x14ac:dyDescent="0.35">
      <c r="A45">
        <v>44</v>
      </c>
      <c r="B45">
        <v>5</v>
      </c>
      <c r="C45">
        <v>3</v>
      </c>
      <c r="D45" s="4">
        <f t="shared" si="4"/>
        <v>0.38297872340425532</v>
      </c>
      <c r="E45" s="4">
        <f t="shared" si="5"/>
        <v>0.34894682182515374</v>
      </c>
      <c r="F45" s="2">
        <f>SUMIFS(Prizes!D:D,Prizes!C:C,Probabilities!C45)</f>
        <v>6</v>
      </c>
      <c r="G45" s="2">
        <f>SUMIFS(Sales!D:D,Sales!C:C,Probabilities!C45)</f>
        <v>188</v>
      </c>
      <c r="H45" s="2">
        <f>SUMIFS(Sales!D:D,Sales!C:C,Probabilities!C45,Sales!B:B,Probabilities!B45)</f>
        <v>12</v>
      </c>
    </row>
    <row r="46" spans="1:8" x14ac:dyDescent="0.35">
      <c r="A46">
        <v>45</v>
      </c>
      <c r="B46">
        <v>6</v>
      </c>
      <c r="C46">
        <v>3</v>
      </c>
      <c r="D46" s="4">
        <f t="shared" si="4"/>
        <v>0.31914893617021278</v>
      </c>
      <c r="E46" s="4">
        <f t="shared" si="5"/>
        <v>0.2940934388488512</v>
      </c>
      <c r="F46" s="2">
        <f>SUMIFS(Prizes!D:D,Prizes!C:C,Probabilities!C46)</f>
        <v>6</v>
      </c>
      <c r="G46" s="2">
        <f>SUMIFS(Sales!D:D,Sales!C:C,Probabilities!C46)</f>
        <v>188</v>
      </c>
      <c r="H46" s="2">
        <f>SUMIFS(Sales!D:D,Sales!C:C,Probabilities!C46,Sales!B:B,Probabilities!B46)</f>
        <v>10</v>
      </c>
    </row>
    <row r="47" spans="1:8" x14ac:dyDescent="0.35">
      <c r="A47">
        <v>46</v>
      </c>
      <c r="B47">
        <v>7</v>
      </c>
      <c r="C47">
        <v>3</v>
      </c>
      <c r="D47" s="4">
        <f t="shared" si="4"/>
        <v>0.31914893617021278</v>
      </c>
      <c r="E47" s="4">
        <f t="shared" si="5"/>
        <v>0.2940934388488512</v>
      </c>
      <c r="F47" s="2">
        <f>SUMIFS(Prizes!D:D,Prizes!C:C,Probabilities!C47)</f>
        <v>6</v>
      </c>
      <c r="G47" s="2">
        <f>SUMIFS(Sales!D:D,Sales!C:C,Probabilities!C47)</f>
        <v>188</v>
      </c>
      <c r="H47" s="2">
        <f>SUMIFS(Sales!D:D,Sales!C:C,Probabilities!C47,Sales!B:B,Probabilities!B47)</f>
        <v>10</v>
      </c>
    </row>
    <row r="48" spans="1:8" x14ac:dyDescent="0.35">
      <c r="A48">
        <v>47</v>
      </c>
      <c r="B48">
        <v>8</v>
      </c>
      <c r="C48">
        <v>3</v>
      </c>
      <c r="D48" s="4">
        <f t="shared" si="4"/>
        <v>0.63829787234042556</v>
      </c>
      <c r="E48" s="4">
        <f t="shared" si="5"/>
        <v>0.55514267108547199</v>
      </c>
      <c r="F48" s="2">
        <f>SUMIFS(Prizes!D:D,Prizes!C:C,Probabilities!C48)</f>
        <v>6</v>
      </c>
      <c r="G48" s="2">
        <f>SUMIFS(Sales!D:D,Sales!C:C,Probabilities!C48)</f>
        <v>188</v>
      </c>
      <c r="H48" s="2">
        <f>SUMIFS(Sales!D:D,Sales!C:C,Probabilities!C48,Sales!B:B,Probabilities!B48)</f>
        <v>20</v>
      </c>
    </row>
    <row r="49" spans="1:8" x14ac:dyDescent="0.35">
      <c r="A49">
        <v>48</v>
      </c>
      <c r="B49">
        <v>9</v>
      </c>
      <c r="C49">
        <v>3</v>
      </c>
      <c r="D49" s="4">
        <f t="shared" si="4"/>
        <v>0.38297872340425532</v>
      </c>
      <c r="E49" s="4">
        <f t="shared" si="5"/>
        <v>0.34894682182515374</v>
      </c>
      <c r="F49" s="2">
        <f>SUMIFS(Prizes!D:D,Prizes!C:C,Probabilities!C49)</f>
        <v>6</v>
      </c>
      <c r="G49" s="2">
        <f>SUMIFS(Sales!D:D,Sales!C:C,Probabilities!C49)</f>
        <v>188</v>
      </c>
      <c r="H49" s="2">
        <f>SUMIFS(Sales!D:D,Sales!C:C,Probabilities!C49,Sales!B:B,Probabilities!B49)</f>
        <v>12</v>
      </c>
    </row>
    <row r="50" spans="1:8" x14ac:dyDescent="0.35">
      <c r="A50">
        <v>49</v>
      </c>
      <c r="B50">
        <v>10</v>
      </c>
      <c r="C50">
        <v>3</v>
      </c>
      <c r="D50" s="4">
        <f t="shared" si="4"/>
        <v>0.31914893617021278</v>
      </c>
      <c r="E50" s="4">
        <f t="shared" si="5"/>
        <v>0.2940934388488512</v>
      </c>
      <c r="F50" s="2">
        <f>SUMIFS(Prizes!D:D,Prizes!C:C,Probabilities!C50)</f>
        <v>6</v>
      </c>
      <c r="G50" s="2">
        <f>SUMIFS(Sales!D:D,Sales!C:C,Probabilities!C50)</f>
        <v>188</v>
      </c>
      <c r="H50" s="2">
        <f>SUMIFS(Sales!D:D,Sales!C:C,Probabilities!C50,Sales!B:B,Probabilities!B50)</f>
        <v>10</v>
      </c>
    </row>
    <row r="51" spans="1:8" x14ac:dyDescent="0.35">
      <c r="A51">
        <v>50</v>
      </c>
      <c r="B51">
        <v>11</v>
      </c>
      <c r="C51">
        <v>3</v>
      </c>
      <c r="D51" s="4">
        <f t="shared" si="4"/>
        <v>0.31914893617021278</v>
      </c>
      <c r="E51" s="4">
        <f t="shared" si="5"/>
        <v>0.2940934388488512</v>
      </c>
      <c r="F51" s="2">
        <f>SUMIFS(Prizes!D:D,Prizes!C:C,Probabilities!C51)</f>
        <v>6</v>
      </c>
      <c r="G51" s="2">
        <f>SUMIFS(Sales!D:D,Sales!C:C,Probabilities!C51)</f>
        <v>188</v>
      </c>
      <c r="H51" s="2">
        <f>SUMIFS(Sales!D:D,Sales!C:C,Probabilities!C51,Sales!B:B,Probabilities!B51)</f>
        <v>10</v>
      </c>
    </row>
    <row r="52" spans="1:8" x14ac:dyDescent="0.35">
      <c r="A52">
        <v>51</v>
      </c>
      <c r="B52">
        <v>12</v>
      </c>
      <c r="C52">
        <v>3</v>
      </c>
      <c r="D52" s="4">
        <f t="shared" si="4"/>
        <v>9.5744680851063829E-2</v>
      </c>
      <c r="E52" s="4">
        <f t="shared" si="5"/>
        <v>9.1697673348939551E-2</v>
      </c>
      <c r="F52" s="2">
        <f>SUMIFS(Prizes!D:D,Prizes!C:C,Probabilities!C52)</f>
        <v>6</v>
      </c>
      <c r="G52" s="2">
        <f>SUMIFS(Sales!D:D,Sales!C:C,Probabilities!C52)</f>
        <v>188</v>
      </c>
      <c r="H52" s="2">
        <f>SUMIFS(Sales!D:D,Sales!C:C,Probabilities!C52,Sales!B:B,Probabilities!B52)</f>
        <v>3</v>
      </c>
    </row>
    <row r="53" spans="1:8" x14ac:dyDescent="0.35">
      <c r="A53">
        <v>52</v>
      </c>
      <c r="B53">
        <v>13</v>
      </c>
      <c r="C53">
        <v>3</v>
      </c>
      <c r="D53" s="4">
        <f t="shared" si="4"/>
        <v>0</v>
      </c>
      <c r="E53" s="4">
        <f t="shared" si="5"/>
        <v>0</v>
      </c>
      <c r="F53" s="2">
        <f>SUMIFS(Prizes!D:D,Prizes!C:C,Probabilities!C53)</f>
        <v>6</v>
      </c>
      <c r="G53" s="2">
        <f>SUMIFS(Sales!D:D,Sales!C:C,Probabilities!C53)</f>
        <v>188</v>
      </c>
      <c r="H53" s="2">
        <f>SUMIFS(Sales!D:D,Sales!C:C,Probabilities!C53,Sales!B:B,Probabilities!B53)</f>
        <v>0</v>
      </c>
    </row>
    <row r="54" spans="1:8" x14ac:dyDescent="0.35">
      <c r="A54">
        <v>53</v>
      </c>
      <c r="B54">
        <v>14</v>
      </c>
      <c r="C54">
        <v>3</v>
      </c>
      <c r="D54" s="4">
        <f t="shared" si="4"/>
        <v>0.31914893617021278</v>
      </c>
      <c r="E54" s="4">
        <f t="shared" si="5"/>
        <v>0.2940934388488512</v>
      </c>
      <c r="F54" s="2">
        <f>SUMIFS(Prizes!D:D,Prizes!C:C,Probabilities!C54)</f>
        <v>6</v>
      </c>
      <c r="G54" s="2">
        <f>SUMIFS(Sales!D:D,Sales!C:C,Probabilities!C54)</f>
        <v>188</v>
      </c>
      <c r="H54" s="2">
        <f>SUMIFS(Sales!D:D,Sales!C:C,Probabilities!C54,Sales!B:B,Probabilities!B54)</f>
        <v>10</v>
      </c>
    </row>
    <row r="55" spans="1:8" x14ac:dyDescent="0.35">
      <c r="A55">
        <v>54</v>
      </c>
      <c r="B55">
        <v>15</v>
      </c>
      <c r="C55">
        <v>3</v>
      </c>
      <c r="D55" s="4">
        <f t="shared" si="4"/>
        <v>0.19148936170212766</v>
      </c>
      <c r="E55" s="4">
        <f t="shared" si="5"/>
        <v>0.1804213681027784</v>
      </c>
      <c r="F55" s="2">
        <f>SUMIFS(Prizes!D:D,Prizes!C:C,Probabilities!C55)</f>
        <v>6</v>
      </c>
      <c r="G55" s="2">
        <f>SUMIFS(Sales!D:D,Sales!C:C,Probabilities!C55)</f>
        <v>188</v>
      </c>
      <c r="H55" s="2">
        <f>SUMIFS(Sales!D:D,Sales!C:C,Probabilities!C55,Sales!B:B,Probabilities!B55)</f>
        <v>6</v>
      </c>
    </row>
    <row r="56" spans="1:8" x14ac:dyDescent="0.35">
      <c r="A56">
        <v>55</v>
      </c>
      <c r="B56">
        <v>16</v>
      </c>
      <c r="C56">
        <v>3</v>
      </c>
      <c r="D56" s="4">
        <f t="shared" si="4"/>
        <v>0</v>
      </c>
      <c r="E56" s="4">
        <f t="shared" si="5"/>
        <v>0</v>
      </c>
      <c r="F56" s="2">
        <f>SUMIFS(Prizes!D:D,Prizes!C:C,Probabilities!C56)</f>
        <v>6</v>
      </c>
      <c r="G56" s="2">
        <f>SUMIFS(Sales!D:D,Sales!C:C,Probabilities!C56)</f>
        <v>188</v>
      </c>
      <c r="H56" s="2">
        <f>SUMIFS(Sales!D:D,Sales!C:C,Probabilities!C56,Sales!B:B,Probabilities!B56)</f>
        <v>0</v>
      </c>
    </row>
    <row r="57" spans="1:8" x14ac:dyDescent="0.35">
      <c r="A57">
        <v>56</v>
      </c>
      <c r="B57">
        <v>17</v>
      </c>
      <c r="C57">
        <v>3</v>
      </c>
      <c r="D57" s="4">
        <f t="shared" si="4"/>
        <v>0</v>
      </c>
      <c r="E57" s="4">
        <f t="shared" si="5"/>
        <v>0</v>
      </c>
      <c r="F57" s="2">
        <f>SUMIFS(Prizes!D:D,Prizes!C:C,Probabilities!C57)</f>
        <v>6</v>
      </c>
      <c r="G57" s="2">
        <f>SUMIFS(Sales!D:D,Sales!C:C,Probabilities!C57)</f>
        <v>188</v>
      </c>
      <c r="H57" s="2">
        <f>SUMIFS(Sales!D:D,Sales!C:C,Probabilities!C57,Sales!B:B,Probabilities!B57)</f>
        <v>0</v>
      </c>
    </row>
    <row r="58" spans="1:8" x14ac:dyDescent="0.35">
      <c r="A58">
        <v>57</v>
      </c>
      <c r="B58">
        <v>18</v>
      </c>
      <c r="C58">
        <v>3</v>
      </c>
      <c r="D58" s="4">
        <f t="shared" si="4"/>
        <v>0.15957446808510639</v>
      </c>
      <c r="E58" s="4">
        <f t="shared" si="5"/>
        <v>0.15117724525095441</v>
      </c>
      <c r="F58" s="2">
        <f>SUMIFS(Prizes!D:D,Prizes!C:C,Probabilities!C58)</f>
        <v>6</v>
      </c>
      <c r="G58" s="2">
        <f>SUMIFS(Sales!D:D,Sales!C:C,Probabilities!C58)</f>
        <v>188</v>
      </c>
      <c r="H58" s="2">
        <f>SUMIFS(Sales!D:D,Sales!C:C,Probabilities!C58,Sales!B:B,Probabilities!B58)</f>
        <v>5</v>
      </c>
    </row>
    <row r="59" spans="1:8" x14ac:dyDescent="0.35">
      <c r="A59">
        <v>58</v>
      </c>
      <c r="B59">
        <v>19</v>
      </c>
      <c r="C59">
        <v>3</v>
      </c>
      <c r="D59" s="4">
        <f t="shared" si="4"/>
        <v>0.98936170212765961</v>
      </c>
      <c r="E59" s="4">
        <f t="shared" si="5"/>
        <v>0.80413076790862847</v>
      </c>
      <c r="F59" s="2">
        <f>SUMIFS(Prizes!D:D,Prizes!C:C,Probabilities!C59)</f>
        <v>6</v>
      </c>
      <c r="G59" s="2">
        <f>SUMIFS(Sales!D:D,Sales!C:C,Probabilities!C59)</f>
        <v>188</v>
      </c>
      <c r="H59" s="2">
        <f>SUMIFS(Sales!D:D,Sales!C:C,Probabilities!C59,Sales!B:B,Probabilities!B59)</f>
        <v>31</v>
      </c>
    </row>
    <row r="60" spans="1:8" x14ac:dyDescent="0.35">
      <c r="A60">
        <v>59</v>
      </c>
      <c r="B60">
        <v>20</v>
      </c>
      <c r="C60">
        <v>3</v>
      </c>
      <c r="D60" s="4">
        <f t="shared" si="4"/>
        <v>6.3829787234042548E-2</v>
      </c>
      <c r="E60" s="4">
        <f t="shared" si="5"/>
        <v>6.1462224298748667E-2</v>
      </c>
      <c r="F60" s="2">
        <f>SUMIFS(Prizes!D:D,Prizes!C:C,Probabilities!C60)</f>
        <v>6</v>
      </c>
      <c r="G60" s="2">
        <f>SUMIFS(Sales!D:D,Sales!C:C,Probabilities!C60)</f>
        <v>188</v>
      </c>
      <c r="H60" s="2">
        <f>SUMIFS(Sales!D:D,Sales!C:C,Probabilities!C60,Sales!B:B,Probabilities!B60)</f>
        <v>2</v>
      </c>
    </row>
    <row r="61" spans="1:8" x14ac:dyDescent="0.35">
      <c r="A61">
        <v>60</v>
      </c>
      <c r="B61">
        <v>21</v>
      </c>
      <c r="C61">
        <v>3</v>
      </c>
      <c r="D61" s="4">
        <f t="shared" si="4"/>
        <v>0.31914893617021278</v>
      </c>
      <c r="E61" s="4">
        <f t="shared" si="5"/>
        <v>0.2940934388488512</v>
      </c>
      <c r="F61" s="2">
        <f>SUMIFS(Prizes!D:D,Prizes!C:C,Probabilities!C61)</f>
        <v>6</v>
      </c>
      <c r="G61" s="2">
        <f>SUMIFS(Sales!D:D,Sales!C:C,Probabilities!C61)</f>
        <v>188</v>
      </c>
      <c r="H61" s="2">
        <f>SUMIFS(Sales!D:D,Sales!C:C,Probabilities!C61,Sales!B:B,Probabilities!B61)</f>
        <v>10</v>
      </c>
    </row>
    <row r="62" spans="1:8" x14ac:dyDescent="0.35">
      <c r="A62">
        <v>61</v>
      </c>
      <c r="B62">
        <v>22</v>
      </c>
      <c r="C62">
        <v>3</v>
      </c>
      <c r="D62" s="4">
        <f t="shared" si="4"/>
        <v>0</v>
      </c>
      <c r="E62" s="4">
        <f t="shared" si="5"/>
        <v>0</v>
      </c>
      <c r="F62" s="2">
        <f>SUMIFS(Prizes!D:D,Prizes!C:C,Probabilities!C62)</f>
        <v>6</v>
      </c>
      <c r="G62" s="2">
        <f>SUMIFS(Sales!D:D,Sales!C:C,Probabilities!C62)</f>
        <v>188</v>
      </c>
      <c r="H62" s="2">
        <f>SUMIFS(Sales!D:D,Sales!C:C,Probabilities!C62,Sales!B:B,Probabilities!B62)</f>
        <v>0</v>
      </c>
    </row>
    <row r="63" spans="1:8" x14ac:dyDescent="0.35">
      <c r="A63">
        <v>62</v>
      </c>
      <c r="B63">
        <v>23</v>
      </c>
      <c r="C63">
        <v>3</v>
      </c>
      <c r="D63" s="4">
        <f t="shared" si="4"/>
        <v>0</v>
      </c>
      <c r="E63" s="4">
        <f t="shared" si="5"/>
        <v>0</v>
      </c>
      <c r="F63" s="2">
        <f>SUMIFS(Prizes!D:D,Prizes!C:C,Probabilities!C63)</f>
        <v>6</v>
      </c>
      <c r="G63" s="2">
        <f>SUMIFS(Sales!D:D,Sales!C:C,Probabilities!C63)</f>
        <v>188</v>
      </c>
      <c r="H63" s="2">
        <f>SUMIFS(Sales!D:D,Sales!C:C,Probabilities!C63,Sales!B:B,Probabilities!B63)</f>
        <v>0</v>
      </c>
    </row>
    <row r="64" spans="1:8" x14ac:dyDescent="0.35">
      <c r="A64">
        <v>63</v>
      </c>
      <c r="B64">
        <v>24</v>
      </c>
      <c r="C64">
        <v>3</v>
      </c>
      <c r="D64" s="4">
        <f t="shared" si="4"/>
        <v>0.15957446808510639</v>
      </c>
      <c r="E64" s="4">
        <f t="shared" si="5"/>
        <v>0.15117724525095441</v>
      </c>
      <c r="F64" s="2">
        <f>SUMIFS(Prizes!D:D,Prizes!C:C,Probabilities!C64)</f>
        <v>6</v>
      </c>
      <c r="G64" s="2">
        <f>SUMIFS(Sales!D:D,Sales!C:C,Probabilities!C64)</f>
        <v>188</v>
      </c>
      <c r="H64" s="2">
        <f>SUMIFS(Sales!D:D,Sales!C:C,Probabilities!C64,Sales!B:B,Probabilities!B64)</f>
        <v>5</v>
      </c>
    </row>
    <row r="65" spans="1:8" x14ac:dyDescent="0.35">
      <c r="A65">
        <v>64</v>
      </c>
      <c r="B65">
        <v>25</v>
      </c>
      <c r="C65">
        <v>3</v>
      </c>
      <c r="D65" s="4">
        <f t="shared" si="4"/>
        <v>6.3829787234042548E-2</v>
      </c>
      <c r="E65" s="4">
        <f t="shared" si="5"/>
        <v>6.1462224298748667E-2</v>
      </c>
      <c r="F65" s="2">
        <f>SUMIFS(Prizes!D:D,Prizes!C:C,Probabilities!C65)</f>
        <v>6</v>
      </c>
      <c r="G65" s="2">
        <f>SUMIFS(Sales!D:D,Sales!C:C,Probabilities!C65)</f>
        <v>188</v>
      </c>
      <c r="H65" s="2">
        <f>SUMIFS(Sales!D:D,Sales!C:C,Probabilities!C65,Sales!B:B,Probabilities!B65)</f>
        <v>2</v>
      </c>
    </row>
    <row r="66" spans="1:8" x14ac:dyDescent="0.35">
      <c r="A66">
        <v>65</v>
      </c>
      <c r="B66">
        <v>26</v>
      </c>
      <c r="C66">
        <v>3</v>
      </c>
      <c r="D66" s="4">
        <f t="shared" si="4"/>
        <v>0.31914893617021278</v>
      </c>
      <c r="E66" s="4">
        <f t="shared" si="5"/>
        <v>0.2940934388488512</v>
      </c>
      <c r="F66" s="2">
        <f>SUMIFS(Prizes!D:D,Prizes!C:C,Probabilities!C66)</f>
        <v>6</v>
      </c>
      <c r="G66" s="2">
        <f>SUMIFS(Sales!D:D,Sales!C:C,Probabilities!C66)</f>
        <v>188</v>
      </c>
      <c r="H66" s="2">
        <f>SUMIFS(Sales!D:D,Sales!C:C,Probabilities!C66,Sales!B:B,Probabilities!B66)</f>
        <v>10</v>
      </c>
    </row>
    <row r="67" spans="1:8" x14ac:dyDescent="0.35">
      <c r="A67">
        <v>66</v>
      </c>
      <c r="B67">
        <v>1</v>
      </c>
      <c r="C67">
        <v>4</v>
      </c>
      <c r="D67" s="4">
        <f>F67*H67/G67</f>
        <v>0.44117647058823528</v>
      </c>
      <c r="E67" s="4">
        <f>F67*H67/G67*(G67-H67)/G67*(G67-F67)/(G67-1)</f>
        <v>0.39272844536352647</v>
      </c>
      <c r="F67" s="2">
        <f>SUMIFS(Prizes!D:D,Prizes!C:C,Probabilities!C67)</f>
        <v>5</v>
      </c>
      <c r="G67" s="2">
        <f>SUMIFS(Sales!D:D,Sales!C:C,Probabilities!C67)</f>
        <v>170</v>
      </c>
      <c r="H67" s="2">
        <f>SUMIFS(Sales!D:D,Sales!C:C,Probabilities!C67,Sales!B:B,Probabilities!B67)</f>
        <v>15</v>
      </c>
    </row>
    <row r="68" spans="1:8" x14ac:dyDescent="0.35">
      <c r="A68">
        <v>67</v>
      </c>
      <c r="B68">
        <v>2</v>
      </c>
      <c r="C68">
        <v>4</v>
      </c>
      <c r="D68" s="4">
        <f>F68*H68/G68</f>
        <v>0.14705882352941177</v>
      </c>
      <c r="E68" s="4">
        <f>F68*H68/G68*(G68-H68)/G68*(G68-F68)/(G68-1)</f>
        <v>0.13935525480641264</v>
      </c>
      <c r="F68" s="2">
        <f>SUMIFS(Prizes!D:D,Prizes!C:C,Probabilities!C68)</f>
        <v>5</v>
      </c>
      <c r="G68" s="2">
        <f>SUMIFS(Sales!D:D,Sales!C:C,Probabilities!C68)</f>
        <v>170</v>
      </c>
      <c r="H68" s="2">
        <f>SUMIFS(Sales!D:D,Sales!C:C,Probabilities!C68,Sales!B:B,Probabilities!B68)</f>
        <v>5</v>
      </c>
    </row>
    <row r="69" spans="1:8" x14ac:dyDescent="0.35">
      <c r="A69">
        <v>68</v>
      </c>
      <c r="B69">
        <v>3</v>
      </c>
      <c r="C69">
        <v>4</v>
      </c>
      <c r="D69" s="4">
        <f t="shared" ref="D69:D95" si="6">F69*H69/G69</f>
        <v>0</v>
      </c>
      <c r="E69" s="4">
        <f t="shared" ref="E69:E95" si="7">F69*H69/G69*(G69-H69)/G69*(G69-F69)/(G69-1)</f>
        <v>0</v>
      </c>
      <c r="F69" s="2">
        <f>SUMIFS(Prizes!D:D,Prizes!C:C,Probabilities!C69)</f>
        <v>5</v>
      </c>
      <c r="G69" s="2">
        <f>SUMIFS(Sales!D:D,Sales!C:C,Probabilities!C69)</f>
        <v>170</v>
      </c>
      <c r="H69" s="2">
        <f>SUMIFS(Sales!D:D,Sales!C:C,Probabilities!C69,Sales!B:B,Probabilities!B69)</f>
        <v>0</v>
      </c>
    </row>
    <row r="70" spans="1:8" x14ac:dyDescent="0.35">
      <c r="A70">
        <v>69</v>
      </c>
      <c r="B70">
        <v>4</v>
      </c>
      <c r="C70">
        <v>4</v>
      </c>
      <c r="D70" s="4">
        <f t="shared" si="6"/>
        <v>0.29411764705882354</v>
      </c>
      <c r="E70" s="4">
        <f t="shared" si="7"/>
        <v>0.27026473659425487</v>
      </c>
      <c r="F70" s="2">
        <f>SUMIFS(Prizes!D:D,Prizes!C:C,Probabilities!C70)</f>
        <v>5</v>
      </c>
      <c r="G70" s="2">
        <f>SUMIFS(Sales!D:D,Sales!C:C,Probabilities!C70)</f>
        <v>170</v>
      </c>
      <c r="H70" s="2">
        <f>SUMIFS(Sales!D:D,Sales!C:C,Probabilities!C70,Sales!B:B,Probabilities!B70)</f>
        <v>10</v>
      </c>
    </row>
    <row r="71" spans="1:8" x14ac:dyDescent="0.35">
      <c r="A71">
        <v>70</v>
      </c>
      <c r="B71">
        <v>5</v>
      </c>
      <c r="C71">
        <v>4</v>
      </c>
      <c r="D71" s="4">
        <f t="shared" si="6"/>
        <v>0.14705882352941177</v>
      </c>
      <c r="E71" s="4">
        <f t="shared" si="7"/>
        <v>0.13935525480641264</v>
      </c>
      <c r="F71" s="2">
        <f>SUMIFS(Prizes!D:D,Prizes!C:C,Probabilities!C71)</f>
        <v>5</v>
      </c>
      <c r="G71" s="2">
        <f>SUMIFS(Sales!D:D,Sales!C:C,Probabilities!C71)</f>
        <v>170</v>
      </c>
      <c r="H71" s="2">
        <f>SUMIFS(Sales!D:D,Sales!C:C,Probabilities!C71,Sales!B:B,Probabilities!B71)</f>
        <v>5</v>
      </c>
    </row>
    <row r="72" spans="1:8" x14ac:dyDescent="0.35">
      <c r="A72">
        <v>71</v>
      </c>
      <c r="B72">
        <v>6</v>
      </c>
      <c r="C72">
        <v>4</v>
      </c>
      <c r="D72" s="4">
        <f t="shared" si="6"/>
        <v>0</v>
      </c>
      <c r="E72" s="4">
        <f t="shared" si="7"/>
        <v>0</v>
      </c>
      <c r="F72" s="2">
        <f>SUMIFS(Prizes!D:D,Prizes!C:C,Probabilities!C72)</f>
        <v>5</v>
      </c>
      <c r="G72" s="2">
        <f>SUMIFS(Sales!D:D,Sales!C:C,Probabilities!C72)</f>
        <v>170</v>
      </c>
      <c r="H72" s="2">
        <f>SUMIFS(Sales!D:D,Sales!C:C,Probabilities!C72,Sales!B:B,Probabilities!B72)</f>
        <v>0</v>
      </c>
    </row>
    <row r="73" spans="1:8" x14ac:dyDescent="0.35">
      <c r="A73">
        <v>72</v>
      </c>
      <c r="B73">
        <v>7</v>
      </c>
      <c r="C73">
        <v>4</v>
      </c>
      <c r="D73" s="4">
        <f t="shared" si="6"/>
        <v>0.29411764705882354</v>
      </c>
      <c r="E73" s="4">
        <f t="shared" si="7"/>
        <v>0.27026473659425487</v>
      </c>
      <c r="F73" s="2">
        <f>SUMIFS(Prizes!D:D,Prizes!C:C,Probabilities!C73)</f>
        <v>5</v>
      </c>
      <c r="G73" s="2">
        <f>SUMIFS(Sales!D:D,Sales!C:C,Probabilities!C73)</f>
        <v>170</v>
      </c>
      <c r="H73" s="2">
        <f>SUMIFS(Sales!D:D,Sales!C:C,Probabilities!C73,Sales!B:B,Probabilities!B73)</f>
        <v>10</v>
      </c>
    </row>
    <row r="74" spans="1:8" x14ac:dyDescent="0.35">
      <c r="A74">
        <v>73</v>
      </c>
      <c r="B74">
        <v>8</v>
      </c>
      <c r="C74">
        <v>4</v>
      </c>
      <c r="D74" s="4">
        <f t="shared" si="6"/>
        <v>0.58823529411764708</v>
      </c>
      <c r="E74" s="4">
        <f t="shared" si="7"/>
        <v>0.50674638111422776</v>
      </c>
      <c r="F74" s="2">
        <f>SUMIFS(Prizes!D:D,Prizes!C:C,Probabilities!C74)</f>
        <v>5</v>
      </c>
      <c r="G74" s="2">
        <f>SUMIFS(Sales!D:D,Sales!C:C,Probabilities!C74)</f>
        <v>170</v>
      </c>
      <c r="H74" s="2">
        <f>SUMIFS(Sales!D:D,Sales!C:C,Probabilities!C74,Sales!B:B,Probabilities!B74)</f>
        <v>20</v>
      </c>
    </row>
    <row r="75" spans="1:8" x14ac:dyDescent="0.35">
      <c r="A75">
        <v>74</v>
      </c>
      <c r="B75">
        <v>9</v>
      </c>
      <c r="C75">
        <v>4</v>
      </c>
      <c r="D75" s="4">
        <f t="shared" si="6"/>
        <v>0.29411764705882354</v>
      </c>
      <c r="E75" s="4">
        <f t="shared" si="7"/>
        <v>0.27026473659425487</v>
      </c>
      <c r="F75" s="2">
        <f>SUMIFS(Prizes!D:D,Prizes!C:C,Probabilities!C75)</f>
        <v>5</v>
      </c>
      <c r="G75" s="2">
        <f>SUMIFS(Sales!D:D,Sales!C:C,Probabilities!C75)</f>
        <v>170</v>
      </c>
      <c r="H75" s="2">
        <f>SUMIFS(Sales!D:D,Sales!C:C,Probabilities!C75,Sales!B:B,Probabilities!B75)</f>
        <v>10</v>
      </c>
    </row>
    <row r="76" spans="1:8" x14ac:dyDescent="0.35">
      <c r="A76">
        <v>75</v>
      </c>
      <c r="B76">
        <v>10</v>
      </c>
      <c r="C76">
        <v>4</v>
      </c>
      <c r="D76" s="4">
        <f t="shared" si="6"/>
        <v>0.29411764705882354</v>
      </c>
      <c r="E76" s="4">
        <f t="shared" si="7"/>
        <v>0.27026473659425487</v>
      </c>
      <c r="F76" s="2">
        <f>SUMIFS(Prizes!D:D,Prizes!C:C,Probabilities!C76)</f>
        <v>5</v>
      </c>
      <c r="G76" s="2">
        <f>SUMIFS(Sales!D:D,Sales!C:C,Probabilities!C76)</f>
        <v>170</v>
      </c>
      <c r="H76" s="2">
        <f>SUMIFS(Sales!D:D,Sales!C:C,Probabilities!C76,Sales!B:B,Probabilities!B76)</f>
        <v>10</v>
      </c>
    </row>
    <row r="77" spans="1:8" x14ac:dyDescent="0.35">
      <c r="A77">
        <v>76</v>
      </c>
      <c r="B77">
        <v>11</v>
      </c>
      <c r="C77">
        <v>4</v>
      </c>
      <c r="D77" s="4">
        <f t="shared" si="6"/>
        <v>0</v>
      </c>
      <c r="E77" s="4">
        <f t="shared" si="7"/>
        <v>0</v>
      </c>
      <c r="F77" s="2">
        <f>SUMIFS(Prizes!D:D,Prizes!C:C,Probabilities!C77)</f>
        <v>5</v>
      </c>
      <c r="G77" s="2">
        <f>SUMIFS(Sales!D:D,Sales!C:C,Probabilities!C77)</f>
        <v>170</v>
      </c>
      <c r="H77" s="2">
        <f>SUMIFS(Sales!D:D,Sales!C:C,Probabilities!C77,Sales!B:B,Probabilities!B77)</f>
        <v>0</v>
      </c>
    </row>
    <row r="78" spans="1:8" x14ac:dyDescent="0.35">
      <c r="A78">
        <v>77</v>
      </c>
      <c r="B78">
        <v>12</v>
      </c>
      <c r="C78">
        <v>4</v>
      </c>
      <c r="D78" s="4">
        <f t="shared" si="6"/>
        <v>0</v>
      </c>
      <c r="E78" s="4">
        <f t="shared" si="7"/>
        <v>0</v>
      </c>
      <c r="F78" s="2">
        <f>SUMIFS(Prizes!D:D,Prizes!C:C,Probabilities!C78)</f>
        <v>5</v>
      </c>
      <c r="G78" s="2">
        <f>SUMIFS(Sales!D:D,Sales!C:C,Probabilities!C78)</f>
        <v>170</v>
      </c>
      <c r="H78" s="2">
        <f>SUMIFS(Sales!D:D,Sales!C:C,Probabilities!C78,Sales!B:B,Probabilities!B78)</f>
        <v>0</v>
      </c>
    </row>
    <row r="79" spans="1:8" x14ac:dyDescent="0.35">
      <c r="A79">
        <v>78</v>
      </c>
      <c r="B79">
        <v>13</v>
      </c>
      <c r="C79">
        <v>4</v>
      </c>
      <c r="D79" s="4">
        <f t="shared" si="6"/>
        <v>0</v>
      </c>
      <c r="E79" s="4">
        <f t="shared" si="7"/>
        <v>0</v>
      </c>
      <c r="F79" s="2">
        <f>SUMIFS(Prizes!D:D,Prizes!C:C,Probabilities!C79)</f>
        <v>5</v>
      </c>
      <c r="G79" s="2">
        <f>SUMIFS(Sales!D:D,Sales!C:C,Probabilities!C79)</f>
        <v>170</v>
      </c>
      <c r="H79" s="2">
        <f>SUMIFS(Sales!D:D,Sales!C:C,Probabilities!C79,Sales!B:B,Probabilities!B79)</f>
        <v>0</v>
      </c>
    </row>
    <row r="80" spans="1:8" x14ac:dyDescent="0.35">
      <c r="A80">
        <v>79</v>
      </c>
      <c r="B80">
        <v>14</v>
      </c>
      <c r="C80">
        <v>4</v>
      </c>
      <c r="D80" s="4">
        <f t="shared" si="6"/>
        <v>0.44117647058823528</v>
      </c>
      <c r="E80" s="4">
        <f t="shared" si="7"/>
        <v>0.39272844536352647</v>
      </c>
      <c r="F80" s="2">
        <f>SUMIFS(Prizes!D:D,Prizes!C:C,Probabilities!C80)</f>
        <v>5</v>
      </c>
      <c r="G80" s="2">
        <f>SUMIFS(Sales!D:D,Sales!C:C,Probabilities!C80)</f>
        <v>170</v>
      </c>
      <c r="H80" s="2">
        <f>SUMIFS(Sales!D:D,Sales!C:C,Probabilities!C80,Sales!B:B,Probabilities!B80)</f>
        <v>15</v>
      </c>
    </row>
    <row r="81" spans="1:8" x14ac:dyDescent="0.35">
      <c r="A81">
        <v>80</v>
      </c>
      <c r="B81">
        <v>15</v>
      </c>
      <c r="C81">
        <v>4</v>
      </c>
      <c r="D81" s="4">
        <f t="shared" si="6"/>
        <v>0</v>
      </c>
      <c r="E81" s="4">
        <f t="shared" si="7"/>
        <v>0</v>
      </c>
      <c r="F81" s="2">
        <f>SUMIFS(Prizes!D:D,Prizes!C:C,Probabilities!C81)</f>
        <v>5</v>
      </c>
      <c r="G81" s="2">
        <f>SUMIFS(Sales!D:D,Sales!C:C,Probabilities!C81)</f>
        <v>170</v>
      </c>
      <c r="H81" s="2">
        <f>SUMIFS(Sales!D:D,Sales!C:C,Probabilities!C81,Sales!B:B,Probabilities!B81)</f>
        <v>0</v>
      </c>
    </row>
    <row r="82" spans="1:8" x14ac:dyDescent="0.35">
      <c r="A82">
        <v>81</v>
      </c>
      <c r="B82">
        <v>16</v>
      </c>
      <c r="C82">
        <v>4</v>
      </c>
      <c r="D82" s="4">
        <f t="shared" si="6"/>
        <v>0</v>
      </c>
      <c r="E82" s="4">
        <f t="shared" si="7"/>
        <v>0</v>
      </c>
      <c r="F82" s="2">
        <f>SUMIFS(Prizes!D:D,Prizes!C:C,Probabilities!C82)</f>
        <v>5</v>
      </c>
      <c r="G82" s="2">
        <f>SUMIFS(Sales!D:D,Sales!C:C,Probabilities!C82)</f>
        <v>170</v>
      </c>
      <c r="H82" s="2">
        <f>SUMIFS(Sales!D:D,Sales!C:C,Probabilities!C82,Sales!B:B,Probabilities!B82)</f>
        <v>0</v>
      </c>
    </row>
    <row r="83" spans="1:8" x14ac:dyDescent="0.35">
      <c r="A83">
        <v>82</v>
      </c>
      <c r="B83">
        <v>17</v>
      </c>
      <c r="C83">
        <v>4</v>
      </c>
      <c r="D83" s="4">
        <f t="shared" si="6"/>
        <v>0</v>
      </c>
      <c r="E83" s="4">
        <f t="shared" si="7"/>
        <v>0</v>
      </c>
      <c r="F83" s="2">
        <f>SUMIFS(Prizes!D:D,Prizes!C:C,Probabilities!C83)</f>
        <v>5</v>
      </c>
      <c r="G83" s="2">
        <f>SUMIFS(Sales!D:D,Sales!C:C,Probabilities!C83)</f>
        <v>170</v>
      </c>
      <c r="H83" s="2">
        <f>SUMIFS(Sales!D:D,Sales!C:C,Probabilities!C83,Sales!B:B,Probabilities!B83)</f>
        <v>0</v>
      </c>
    </row>
    <row r="84" spans="1:8" x14ac:dyDescent="0.35">
      <c r="A84">
        <v>83</v>
      </c>
      <c r="B84">
        <v>18</v>
      </c>
      <c r="C84">
        <v>4</v>
      </c>
      <c r="D84" s="4">
        <f t="shared" si="6"/>
        <v>0</v>
      </c>
      <c r="E84" s="4">
        <f t="shared" si="7"/>
        <v>0</v>
      </c>
      <c r="F84" s="2">
        <f>SUMIFS(Prizes!D:D,Prizes!C:C,Probabilities!C84)</f>
        <v>5</v>
      </c>
      <c r="G84" s="2">
        <f>SUMIFS(Sales!D:D,Sales!C:C,Probabilities!C84)</f>
        <v>170</v>
      </c>
      <c r="H84" s="2">
        <f>SUMIFS(Sales!D:D,Sales!C:C,Probabilities!C84,Sales!B:B,Probabilities!B84)</f>
        <v>0</v>
      </c>
    </row>
    <row r="85" spans="1:8" x14ac:dyDescent="0.35">
      <c r="A85">
        <v>84</v>
      </c>
      <c r="B85">
        <v>19</v>
      </c>
      <c r="C85">
        <v>4</v>
      </c>
      <c r="D85" s="4">
        <f t="shared" si="6"/>
        <v>0.58823529411764708</v>
      </c>
      <c r="E85" s="4">
        <f t="shared" si="7"/>
        <v>0.50674638111422776</v>
      </c>
      <c r="F85" s="2">
        <f>SUMIFS(Prizes!D:D,Prizes!C:C,Probabilities!C85)</f>
        <v>5</v>
      </c>
      <c r="G85" s="2">
        <f>SUMIFS(Sales!D:D,Sales!C:C,Probabilities!C85)</f>
        <v>170</v>
      </c>
      <c r="H85" s="2">
        <f>SUMIFS(Sales!D:D,Sales!C:C,Probabilities!C85,Sales!B:B,Probabilities!B85)</f>
        <v>20</v>
      </c>
    </row>
    <row r="86" spans="1:8" x14ac:dyDescent="0.35">
      <c r="A86">
        <v>85</v>
      </c>
      <c r="B86">
        <v>20</v>
      </c>
      <c r="C86">
        <v>4</v>
      </c>
      <c r="D86" s="4">
        <f t="shared" si="6"/>
        <v>0.14705882352941177</v>
      </c>
      <c r="E86" s="4">
        <f t="shared" si="7"/>
        <v>0.13935525480641264</v>
      </c>
      <c r="F86" s="2">
        <f>SUMIFS(Prizes!D:D,Prizes!C:C,Probabilities!C86)</f>
        <v>5</v>
      </c>
      <c r="G86" s="2">
        <f>SUMIFS(Sales!D:D,Sales!C:C,Probabilities!C86)</f>
        <v>170</v>
      </c>
      <c r="H86" s="2">
        <f>SUMIFS(Sales!D:D,Sales!C:C,Probabilities!C86,Sales!B:B,Probabilities!B86)</f>
        <v>5</v>
      </c>
    </row>
    <row r="87" spans="1:8" x14ac:dyDescent="0.35">
      <c r="A87">
        <v>86</v>
      </c>
      <c r="B87">
        <v>21</v>
      </c>
      <c r="C87">
        <v>4</v>
      </c>
      <c r="D87" s="4">
        <f t="shared" si="6"/>
        <v>0</v>
      </c>
      <c r="E87" s="4">
        <f t="shared" si="7"/>
        <v>0</v>
      </c>
      <c r="F87" s="2">
        <f>SUMIFS(Prizes!D:D,Prizes!C:C,Probabilities!C87)</f>
        <v>5</v>
      </c>
      <c r="G87" s="2">
        <f>SUMIFS(Sales!D:D,Sales!C:C,Probabilities!C87)</f>
        <v>170</v>
      </c>
      <c r="H87" s="2">
        <f>SUMIFS(Sales!D:D,Sales!C:C,Probabilities!C87,Sales!B:B,Probabilities!B87)</f>
        <v>0</v>
      </c>
    </row>
    <row r="88" spans="1:8" x14ac:dyDescent="0.35">
      <c r="A88">
        <v>87</v>
      </c>
      <c r="B88">
        <v>22</v>
      </c>
      <c r="C88">
        <v>4</v>
      </c>
      <c r="D88" s="4">
        <f t="shared" si="6"/>
        <v>0</v>
      </c>
      <c r="E88" s="4">
        <f t="shared" si="7"/>
        <v>0</v>
      </c>
      <c r="F88" s="2">
        <f>SUMIFS(Prizes!D:D,Prizes!C:C,Probabilities!C88)</f>
        <v>5</v>
      </c>
      <c r="G88" s="2">
        <f>SUMIFS(Sales!D:D,Sales!C:C,Probabilities!C88)</f>
        <v>170</v>
      </c>
      <c r="H88" s="2">
        <f>SUMIFS(Sales!D:D,Sales!C:C,Probabilities!C88,Sales!B:B,Probabilities!B88)</f>
        <v>0</v>
      </c>
    </row>
    <row r="89" spans="1:8" x14ac:dyDescent="0.35">
      <c r="A89">
        <v>88</v>
      </c>
      <c r="B89">
        <v>23</v>
      </c>
      <c r="C89">
        <v>4</v>
      </c>
      <c r="D89" s="4">
        <f t="shared" si="6"/>
        <v>0.29411764705882354</v>
      </c>
      <c r="E89" s="4">
        <f t="shared" si="7"/>
        <v>0.27026473659425487</v>
      </c>
      <c r="F89" s="2">
        <f>SUMIFS(Prizes!D:D,Prizes!C:C,Probabilities!C89)</f>
        <v>5</v>
      </c>
      <c r="G89" s="2">
        <f>SUMIFS(Sales!D:D,Sales!C:C,Probabilities!C89)</f>
        <v>170</v>
      </c>
      <c r="H89" s="2">
        <f>SUMIFS(Sales!D:D,Sales!C:C,Probabilities!C89,Sales!B:B,Probabilities!B89)</f>
        <v>10</v>
      </c>
    </row>
    <row r="90" spans="1:8" x14ac:dyDescent="0.35">
      <c r="A90">
        <v>89</v>
      </c>
      <c r="B90">
        <v>24</v>
      </c>
      <c r="C90">
        <v>4</v>
      </c>
      <c r="D90" s="4">
        <f t="shared" si="6"/>
        <v>0.29411764705882354</v>
      </c>
      <c r="E90" s="4">
        <f t="shared" si="7"/>
        <v>0.27026473659425487</v>
      </c>
      <c r="F90" s="2">
        <f>SUMIFS(Prizes!D:D,Prizes!C:C,Probabilities!C90)</f>
        <v>5</v>
      </c>
      <c r="G90" s="2">
        <f>SUMIFS(Sales!D:D,Sales!C:C,Probabilities!C90)</f>
        <v>170</v>
      </c>
      <c r="H90" s="2">
        <f>SUMIFS(Sales!D:D,Sales!C:C,Probabilities!C90,Sales!B:B,Probabilities!B90)</f>
        <v>10</v>
      </c>
    </row>
    <row r="91" spans="1:8" x14ac:dyDescent="0.35">
      <c r="A91">
        <v>90</v>
      </c>
      <c r="B91">
        <v>25</v>
      </c>
      <c r="C91">
        <v>4</v>
      </c>
      <c r="D91" s="4">
        <f t="shared" si="6"/>
        <v>0</v>
      </c>
      <c r="E91" s="4">
        <f t="shared" si="7"/>
        <v>0</v>
      </c>
      <c r="F91" s="2">
        <f>SUMIFS(Prizes!D:D,Prizes!C:C,Probabilities!C91)</f>
        <v>5</v>
      </c>
      <c r="G91" s="2">
        <f>SUMIFS(Sales!D:D,Sales!C:C,Probabilities!C91)</f>
        <v>170</v>
      </c>
      <c r="H91" s="2">
        <f>SUMIFS(Sales!D:D,Sales!C:C,Probabilities!C91,Sales!B:B,Probabilities!B91)</f>
        <v>0</v>
      </c>
    </row>
    <row r="92" spans="1:8" x14ac:dyDescent="0.35">
      <c r="A92">
        <v>91</v>
      </c>
      <c r="B92">
        <v>26</v>
      </c>
      <c r="C92">
        <v>4</v>
      </c>
      <c r="D92" s="4">
        <f t="shared" si="6"/>
        <v>0</v>
      </c>
      <c r="E92" s="4">
        <f t="shared" si="7"/>
        <v>0</v>
      </c>
      <c r="F92" s="2">
        <f>SUMIFS(Prizes!D:D,Prizes!C:C,Probabilities!C92)</f>
        <v>5</v>
      </c>
      <c r="G92" s="2">
        <f>SUMIFS(Sales!D:D,Sales!C:C,Probabilities!C92)</f>
        <v>170</v>
      </c>
      <c r="H92" s="2">
        <f>SUMIFS(Sales!D:D,Sales!C:C,Probabilities!C92,Sales!B:B,Probabilities!B92)</f>
        <v>0</v>
      </c>
    </row>
    <row r="93" spans="1:8" x14ac:dyDescent="0.35">
      <c r="A93">
        <v>92</v>
      </c>
      <c r="B93">
        <v>27</v>
      </c>
      <c r="C93">
        <v>4</v>
      </c>
      <c r="D93" s="4">
        <f t="shared" si="6"/>
        <v>0.14705882352941177</v>
      </c>
      <c r="E93" s="4">
        <f t="shared" si="7"/>
        <v>0.13935525480641264</v>
      </c>
      <c r="F93" s="2">
        <f>SUMIFS(Prizes!D:D,Prizes!C:C,Probabilities!C93)</f>
        <v>5</v>
      </c>
      <c r="G93" s="2">
        <f>SUMIFS(Sales!D:D,Sales!C:C,Probabilities!C93)</f>
        <v>170</v>
      </c>
      <c r="H93" s="2">
        <f>SUMIFS(Sales!D:D,Sales!C:C,Probabilities!C93,Sales!B:B,Probabilities!B93)</f>
        <v>5</v>
      </c>
    </row>
    <row r="94" spans="1:8" x14ac:dyDescent="0.35">
      <c r="A94">
        <v>93</v>
      </c>
      <c r="B94">
        <v>28</v>
      </c>
      <c r="C94">
        <v>4</v>
      </c>
      <c r="D94" s="4">
        <f t="shared" si="6"/>
        <v>0.29411764705882354</v>
      </c>
      <c r="E94" s="4">
        <f t="shared" si="7"/>
        <v>0.27026473659425487</v>
      </c>
      <c r="F94" s="2">
        <f>SUMIFS(Prizes!D:D,Prizes!C:C,Probabilities!C94)</f>
        <v>5</v>
      </c>
      <c r="G94" s="2">
        <f>SUMIFS(Sales!D:D,Sales!C:C,Probabilities!C94)</f>
        <v>170</v>
      </c>
      <c r="H94" s="2">
        <f>SUMIFS(Sales!D:D,Sales!C:C,Probabilities!C94,Sales!B:B,Probabilities!B94)</f>
        <v>10</v>
      </c>
    </row>
    <row r="95" spans="1:8" x14ac:dyDescent="0.35">
      <c r="A95">
        <v>94</v>
      </c>
      <c r="B95">
        <v>29</v>
      </c>
      <c r="C95">
        <v>4</v>
      </c>
      <c r="D95" s="4">
        <f t="shared" si="6"/>
        <v>0.29411764705882354</v>
      </c>
      <c r="E95" s="4">
        <f t="shared" si="7"/>
        <v>0.27026473659425487</v>
      </c>
      <c r="F95" s="2">
        <f>SUMIFS(Prizes!D:D,Prizes!C:C,Probabilities!C95)</f>
        <v>5</v>
      </c>
      <c r="G95" s="2">
        <f>SUMIFS(Sales!D:D,Sales!C:C,Probabilities!C95)</f>
        <v>170</v>
      </c>
      <c r="H95" s="2">
        <f>SUMIFS(Sales!D:D,Sales!C:C,Probabilities!C95,Sales!B:B,Probabilities!B95)</f>
        <v>10</v>
      </c>
    </row>
    <row r="96" spans="1:8" x14ac:dyDescent="0.35">
      <c r="A96">
        <v>95</v>
      </c>
      <c r="B96">
        <v>1</v>
      </c>
      <c r="C96">
        <v>5</v>
      </c>
      <c r="D96" s="4">
        <f>F96*H96/G96</f>
        <v>0.625</v>
      </c>
      <c r="E96" s="4">
        <f>F96*H96/G96*(G96-H96)/G96*(G96-F96)/(G96-1)</f>
        <v>0.52849264705882348</v>
      </c>
      <c r="F96" s="2">
        <f>SUMIFS(Prizes!D:D,Prizes!C:C,Probabilities!C96)</f>
        <v>5</v>
      </c>
      <c r="G96" s="2">
        <f>SUMIFS(Sales!D:D,Sales!C:C,Probabilities!C96)</f>
        <v>120</v>
      </c>
      <c r="H96" s="2">
        <f>SUMIFS(Sales!D:D,Sales!C:C,Probabilities!C96,Sales!B:B,Probabilities!B96)</f>
        <v>15</v>
      </c>
    </row>
    <row r="97" spans="1:8" x14ac:dyDescent="0.35">
      <c r="A97">
        <v>96</v>
      </c>
      <c r="B97">
        <v>2</v>
      </c>
      <c r="C97">
        <v>5</v>
      </c>
      <c r="D97" s="4">
        <f>F97*H97/G97</f>
        <v>0</v>
      </c>
      <c r="E97" s="4">
        <f>F97*H97/G97*(G97-H97)/G97*(G97-F97)/(G97-1)</f>
        <v>0</v>
      </c>
      <c r="F97" s="2">
        <f>SUMIFS(Prizes!D:D,Prizes!C:C,Probabilities!C97)</f>
        <v>5</v>
      </c>
      <c r="G97" s="2">
        <f>SUMIFS(Sales!D:D,Sales!C:C,Probabilities!C97)</f>
        <v>120</v>
      </c>
      <c r="H97" s="2">
        <f>SUMIFS(Sales!D:D,Sales!C:C,Probabilities!C97,Sales!B:B,Probabilities!B97)</f>
        <v>0</v>
      </c>
    </row>
    <row r="98" spans="1:8" x14ac:dyDescent="0.35">
      <c r="A98">
        <v>97</v>
      </c>
      <c r="B98">
        <v>3</v>
      </c>
      <c r="C98">
        <v>5</v>
      </c>
      <c r="D98" s="4">
        <f t="shared" ref="D98:D125" si="8">F98*H98/G98</f>
        <v>0</v>
      </c>
      <c r="E98" s="4">
        <f t="shared" ref="E98:E125" si="9">F98*H98/G98*(G98-H98)/G98*(G98-F98)/(G98-1)</f>
        <v>0</v>
      </c>
      <c r="F98" s="2">
        <f>SUMIFS(Prizes!D:D,Prizes!C:C,Probabilities!C98)</f>
        <v>5</v>
      </c>
      <c r="G98" s="2">
        <f>SUMIFS(Sales!D:D,Sales!C:C,Probabilities!C98)</f>
        <v>120</v>
      </c>
      <c r="H98" s="2">
        <f>SUMIFS(Sales!D:D,Sales!C:C,Probabilities!C98,Sales!B:B,Probabilities!B98)</f>
        <v>0</v>
      </c>
    </row>
    <row r="99" spans="1:8" x14ac:dyDescent="0.35">
      <c r="A99">
        <v>98</v>
      </c>
      <c r="B99">
        <v>4</v>
      </c>
      <c r="C99">
        <v>5</v>
      </c>
      <c r="D99" s="4">
        <f t="shared" si="8"/>
        <v>0</v>
      </c>
      <c r="E99" s="4">
        <f t="shared" si="9"/>
        <v>0</v>
      </c>
      <c r="F99" s="2">
        <f>SUMIFS(Prizes!D:D,Prizes!C:C,Probabilities!C99)</f>
        <v>5</v>
      </c>
      <c r="G99" s="2">
        <f>SUMIFS(Sales!D:D,Sales!C:C,Probabilities!C99)</f>
        <v>120</v>
      </c>
      <c r="H99" s="2">
        <f>SUMIFS(Sales!D:D,Sales!C:C,Probabilities!C99,Sales!B:B,Probabilities!B99)</f>
        <v>0</v>
      </c>
    </row>
    <row r="100" spans="1:8" x14ac:dyDescent="0.35">
      <c r="A100">
        <v>99</v>
      </c>
      <c r="B100">
        <v>5</v>
      </c>
      <c r="C100">
        <v>5</v>
      </c>
      <c r="D100" s="4">
        <f t="shared" si="8"/>
        <v>0</v>
      </c>
      <c r="E100" s="4">
        <f t="shared" si="9"/>
        <v>0</v>
      </c>
      <c r="F100" s="2">
        <f>SUMIFS(Prizes!D:D,Prizes!C:C,Probabilities!C100)</f>
        <v>5</v>
      </c>
      <c r="G100" s="2">
        <f>SUMIFS(Sales!D:D,Sales!C:C,Probabilities!C100)</f>
        <v>120</v>
      </c>
      <c r="H100" s="2">
        <f>SUMIFS(Sales!D:D,Sales!C:C,Probabilities!C100,Sales!B:B,Probabilities!B100)</f>
        <v>0</v>
      </c>
    </row>
    <row r="101" spans="1:8" x14ac:dyDescent="0.35">
      <c r="A101">
        <v>100</v>
      </c>
      <c r="B101">
        <v>6</v>
      </c>
      <c r="C101">
        <v>5</v>
      </c>
      <c r="D101" s="4">
        <f t="shared" si="8"/>
        <v>0</v>
      </c>
      <c r="E101" s="4">
        <f t="shared" si="9"/>
        <v>0</v>
      </c>
      <c r="F101" s="2">
        <f>SUMIFS(Prizes!D:D,Prizes!C:C,Probabilities!C101)</f>
        <v>5</v>
      </c>
      <c r="G101" s="2">
        <f>SUMIFS(Sales!D:D,Sales!C:C,Probabilities!C101)</f>
        <v>120</v>
      </c>
      <c r="H101" s="2">
        <f>SUMIFS(Sales!D:D,Sales!C:C,Probabilities!C101,Sales!B:B,Probabilities!B101)</f>
        <v>0</v>
      </c>
    </row>
    <row r="102" spans="1:8" x14ac:dyDescent="0.35">
      <c r="A102">
        <v>101</v>
      </c>
      <c r="B102">
        <v>7</v>
      </c>
      <c r="C102">
        <v>5</v>
      </c>
      <c r="D102" s="4">
        <f t="shared" si="8"/>
        <v>0.41666666666666669</v>
      </c>
      <c r="E102" s="4">
        <f t="shared" si="9"/>
        <v>0.3691059757236228</v>
      </c>
      <c r="F102" s="2">
        <f>SUMIFS(Prizes!D:D,Prizes!C:C,Probabilities!C102)</f>
        <v>5</v>
      </c>
      <c r="G102" s="2">
        <f>SUMIFS(Sales!D:D,Sales!C:C,Probabilities!C102)</f>
        <v>120</v>
      </c>
      <c r="H102" s="2">
        <f>SUMIFS(Sales!D:D,Sales!C:C,Probabilities!C102,Sales!B:B,Probabilities!B102)</f>
        <v>10</v>
      </c>
    </row>
    <row r="103" spans="1:8" x14ac:dyDescent="0.35">
      <c r="A103">
        <v>102</v>
      </c>
      <c r="B103">
        <v>8</v>
      </c>
      <c r="C103">
        <v>5</v>
      </c>
      <c r="D103" s="4">
        <f t="shared" si="8"/>
        <v>0</v>
      </c>
      <c r="E103" s="4">
        <f t="shared" si="9"/>
        <v>0</v>
      </c>
      <c r="F103" s="2">
        <f>SUMIFS(Prizes!D:D,Prizes!C:C,Probabilities!C103)</f>
        <v>5</v>
      </c>
      <c r="G103" s="2">
        <f>SUMIFS(Sales!D:D,Sales!C:C,Probabilities!C103)</f>
        <v>120</v>
      </c>
      <c r="H103" s="2">
        <f>SUMIFS(Sales!D:D,Sales!C:C,Probabilities!C103,Sales!B:B,Probabilities!B103)</f>
        <v>0</v>
      </c>
    </row>
    <row r="104" spans="1:8" x14ac:dyDescent="0.35">
      <c r="A104">
        <v>103</v>
      </c>
      <c r="B104">
        <v>9</v>
      </c>
      <c r="C104">
        <v>5</v>
      </c>
      <c r="D104" s="4">
        <f t="shared" si="8"/>
        <v>0.41666666666666669</v>
      </c>
      <c r="E104" s="4">
        <f t="shared" si="9"/>
        <v>0.3691059757236228</v>
      </c>
      <c r="F104" s="2">
        <f>SUMIFS(Prizes!D:D,Prizes!C:C,Probabilities!C104)</f>
        <v>5</v>
      </c>
      <c r="G104" s="2">
        <f>SUMIFS(Sales!D:D,Sales!C:C,Probabilities!C104)</f>
        <v>120</v>
      </c>
      <c r="H104" s="2">
        <f>SUMIFS(Sales!D:D,Sales!C:C,Probabilities!C104,Sales!B:B,Probabilities!B104)</f>
        <v>10</v>
      </c>
    </row>
    <row r="105" spans="1:8" x14ac:dyDescent="0.35">
      <c r="A105">
        <v>104</v>
      </c>
      <c r="B105">
        <v>10</v>
      </c>
      <c r="C105">
        <v>5</v>
      </c>
      <c r="D105" s="4">
        <f t="shared" si="8"/>
        <v>0.41666666666666669</v>
      </c>
      <c r="E105" s="4">
        <f t="shared" si="9"/>
        <v>0.3691059757236228</v>
      </c>
      <c r="F105" s="2">
        <f>SUMIFS(Prizes!D:D,Prizes!C:C,Probabilities!C105)</f>
        <v>5</v>
      </c>
      <c r="G105" s="2">
        <f>SUMIFS(Sales!D:D,Sales!C:C,Probabilities!C105)</f>
        <v>120</v>
      </c>
      <c r="H105" s="2">
        <f>SUMIFS(Sales!D:D,Sales!C:C,Probabilities!C105,Sales!B:B,Probabilities!B105)</f>
        <v>10</v>
      </c>
    </row>
    <row r="106" spans="1:8" x14ac:dyDescent="0.35">
      <c r="A106">
        <v>105</v>
      </c>
      <c r="B106">
        <v>11</v>
      </c>
      <c r="C106">
        <v>5</v>
      </c>
      <c r="D106" s="4">
        <f t="shared" si="8"/>
        <v>0</v>
      </c>
      <c r="E106" s="4">
        <f t="shared" si="9"/>
        <v>0</v>
      </c>
      <c r="F106" s="2">
        <f>SUMIFS(Prizes!D:D,Prizes!C:C,Probabilities!C106)</f>
        <v>5</v>
      </c>
      <c r="G106" s="2">
        <f>SUMIFS(Sales!D:D,Sales!C:C,Probabilities!C106)</f>
        <v>120</v>
      </c>
      <c r="H106" s="2">
        <f>SUMIFS(Sales!D:D,Sales!C:C,Probabilities!C106,Sales!B:B,Probabilities!B106)</f>
        <v>0</v>
      </c>
    </row>
    <row r="107" spans="1:8" x14ac:dyDescent="0.35">
      <c r="A107">
        <v>106</v>
      </c>
      <c r="B107">
        <v>12</v>
      </c>
      <c r="C107">
        <v>5</v>
      </c>
      <c r="D107" s="4">
        <f t="shared" si="8"/>
        <v>0.20833333333333334</v>
      </c>
      <c r="E107" s="4">
        <f t="shared" si="9"/>
        <v>0.19294176003734828</v>
      </c>
      <c r="F107" s="2">
        <f>SUMIFS(Prizes!D:D,Prizes!C:C,Probabilities!C107)</f>
        <v>5</v>
      </c>
      <c r="G107" s="2">
        <f>SUMIFS(Sales!D:D,Sales!C:C,Probabilities!C107)</f>
        <v>120</v>
      </c>
      <c r="H107" s="2">
        <f>SUMIFS(Sales!D:D,Sales!C:C,Probabilities!C107,Sales!B:B,Probabilities!B107)</f>
        <v>5</v>
      </c>
    </row>
    <row r="108" spans="1:8" x14ac:dyDescent="0.35">
      <c r="A108">
        <v>107</v>
      </c>
      <c r="B108">
        <v>13</v>
      </c>
      <c r="C108">
        <v>5</v>
      </c>
      <c r="D108" s="4">
        <f t="shared" si="8"/>
        <v>0.41666666666666669</v>
      </c>
      <c r="E108" s="4">
        <f t="shared" si="9"/>
        <v>0.3691059757236228</v>
      </c>
      <c r="F108" s="2">
        <f>SUMIFS(Prizes!D:D,Prizes!C:C,Probabilities!C108)</f>
        <v>5</v>
      </c>
      <c r="G108" s="2">
        <f>SUMIFS(Sales!D:D,Sales!C:C,Probabilities!C108)</f>
        <v>120</v>
      </c>
      <c r="H108" s="2">
        <f>SUMIFS(Sales!D:D,Sales!C:C,Probabilities!C108,Sales!B:B,Probabilities!B108)</f>
        <v>10</v>
      </c>
    </row>
    <row r="109" spans="1:8" x14ac:dyDescent="0.35">
      <c r="A109">
        <v>108</v>
      </c>
      <c r="B109">
        <v>14</v>
      </c>
      <c r="C109">
        <v>5</v>
      </c>
      <c r="D109" s="4">
        <f t="shared" si="8"/>
        <v>0</v>
      </c>
      <c r="E109" s="4">
        <f t="shared" si="9"/>
        <v>0</v>
      </c>
      <c r="F109" s="2">
        <f>SUMIFS(Prizes!D:D,Prizes!C:C,Probabilities!C109)</f>
        <v>5</v>
      </c>
      <c r="G109" s="2">
        <f>SUMIFS(Sales!D:D,Sales!C:C,Probabilities!C109)</f>
        <v>120</v>
      </c>
      <c r="H109" s="2">
        <f>SUMIFS(Sales!D:D,Sales!C:C,Probabilities!C109,Sales!B:B,Probabilities!B109)</f>
        <v>0</v>
      </c>
    </row>
    <row r="110" spans="1:8" x14ac:dyDescent="0.35">
      <c r="A110">
        <v>109</v>
      </c>
      <c r="B110">
        <v>15</v>
      </c>
      <c r="C110">
        <v>5</v>
      </c>
      <c r="D110" s="4">
        <f t="shared" si="8"/>
        <v>0.20833333333333334</v>
      </c>
      <c r="E110" s="4">
        <f t="shared" si="9"/>
        <v>0.19294176003734828</v>
      </c>
      <c r="F110" s="2">
        <f>SUMIFS(Prizes!D:D,Prizes!C:C,Probabilities!C110)</f>
        <v>5</v>
      </c>
      <c r="G110" s="2">
        <f>SUMIFS(Sales!D:D,Sales!C:C,Probabilities!C110)</f>
        <v>120</v>
      </c>
      <c r="H110" s="2">
        <f>SUMIFS(Sales!D:D,Sales!C:C,Probabilities!C110,Sales!B:B,Probabilities!B110)</f>
        <v>5</v>
      </c>
    </row>
    <row r="111" spans="1:8" x14ac:dyDescent="0.35">
      <c r="A111">
        <v>110</v>
      </c>
      <c r="B111">
        <v>16</v>
      </c>
      <c r="C111">
        <v>5</v>
      </c>
      <c r="D111" s="4">
        <f t="shared" si="8"/>
        <v>0.20833333333333334</v>
      </c>
      <c r="E111" s="4">
        <f t="shared" si="9"/>
        <v>0.19294176003734828</v>
      </c>
      <c r="F111" s="2">
        <f>SUMIFS(Prizes!D:D,Prizes!C:C,Probabilities!C111)</f>
        <v>5</v>
      </c>
      <c r="G111" s="2">
        <f>SUMIFS(Sales!D:D,Sales!C:C,Probabilities!C111)</f>
        <v>120</v>
      </c>
      <c r="H111" s="2">
        <f>SUMIFS(Sales!D:D,Sales!C:C,Probabilities!C111,Sales!B:B,Probabilities!B111)</f>
        <v>5</v>
      </c>
    </row>
    <row r="112" spans="1:8" x14ac:dyDescent="0.35">
      <c r="A112">
        <v>111</v>
      </c>
      <c r="B112">
        <v>17</v>
      </c>
      <c r="C112">
        <v>5</v>
      </c>
      <c r="D112" s="4">
        <f t="shared" si="8"/>
        <v>0</v>
      </c>
      <c r="E112" s="4">
        <f t="shared" si="9"/>
        <v>0</v>
      </c>
      <c r="F112" s="2">
        <f>SUMIFS(Prizes!D:D,Prizes!C:C,Probabilities!C112)</f>
        <v>5</v>
      </c>
      <c r="G112" s="2">
        <f>SUMIFS(Sales!D:D,Sales!C:C,Probabilities!C112)</f>
        <v>120</v>
      </c>
      <c r="H112" s="2">
        <f>SUMIFS(Sales!D:D,Sales!C:C,Probabilities!C112,Sales!B:B,Probabilities!B112)</f>
        <v>0</v>
      </c>
    </row>
    <row r="113" spans="1:8" x14ac:dyDescent="0.35">
      <c r="A113">
        <v>112</v>
      </c>
      <c r="B113">
        <v>18</v>
      </c>
      <c r="C113">
        <v>5</v>
      </c>
      <c r="D113" s="4">
        <f t="shared" si="8"/>
        <v>0</v>
      </c>
      <c r="E113" s="4">
        <f t="shared" si="9"/>
        <v>0</v>
      </c>
      <c r="F113" s="2">
        <f>SUMIFS(Prizes!D:D,Prizes!C:C,Probabilities!C113)</f>
        <v>5</v>
      </c>
      <c r="G113" s="2">
        <f>SUMIFS(Sales!D:D,Sales!C:C,Probabilities!C113)</f>
        <v>120</v>
      </c>
      <c r="H113" s="2">
        <f>SUMIFS(Sales!D:D,Sales!C:C,Probabilities!C113,Sales!B:B,Probabilities!B113)</f>
        <v>0</v>
      </c>
    </row>
    <row r="114" spans="1:8" x14ac:dyDescent="0.35">
      <c r="A114">
        <v>113</v>
      </c>
      <c r="B114">
        <v>19</v>
      </c>
      <c r="C114">
        <v>5</v>
      </c>
      <c r="D114" s="4">
        <f t="shared" si="8"/>
        <v>0.41666666666666669</v>
      </c>
      <c r="E114" s="4">
        <f t="shared" si="9"/>
        <v>0.3691059757236228</v>
      </c>
      <c r="F114" s="2">
        <f>SUMIFS(Prizes!D:D,Prizes!C:C,Probabilities!C114)</f>
        <v>5</v>
      </c>
      <c r="G114" s="2">
        <f>SUMIFS(Sales!D:D,Sales!C:C,Probabilities!C114)</f>
        <v>120</v>
      </c>
      <c r="H114" s="2">
        <f>SUMIFS(Sales!D:D,Sales!C:C,Probabilities!C114,Sales!B:B,Probabilities!B114)</f>
        <v>10</v>
      </c>
    </row>
    <row r="115" spans="1:8" x14ac:dyDescent="0.35">
      <c r="A115">
        <v>114</v>
      </c>
      <c r="B115">
        <v>20</v>
      </c>
      <c r="C115">
        <v>5</v>
      </c>
      <c r="D115" s="4">
        <f t="shared" si="8"/>
        <v>0.20833333333333334</v>
      </c>
      <c r="E115" s="4">
        <f t="shared" si="9"/>
        <v>0.19294176003734828</v>
      </c>
      <c r="F115" s="2">
        <f>SUMIFS(Prizes!D:D,Prizes!C:C,Probabilities!C115)</f>
        <v>5</v>
      </c>
      <c r="G115" s="2">
        <f>SUMIFS(Sales!D:D,Sales!C:C,Probabilities!C115)</f>
        <v>120</v>
      </c>
      <c r="H115" s="2">
        <f>SUMIFS(Sales!D:D,Sales!C:C,Probabilities!C115,Sales!B:B,Probabilities!B115)</f>
        <v>5</v>
      </c>
    </row>
    <row r="116" spans="1:8" x14ac:dyDescent="0.35">
      <c r="A116">
        <v>115</v>
      </c>
      <c r="B116">
        <v>21</v>
      </c>
      <c r="C116">
        <v>5</v>
      </c>
      <c r="D116" s="4">
        <f t="shared" si="8"/>
        <v>0</v>
      </c>
      <c r="E116" s="4">
        <f t="shared" si="9"/>
        <v>0</v>
      </c>
      <c r="F116" s="2">
        <f>SUMIFS(Prizes!D:D,Prizes!C:C,Probabilities!C116)</f>
        <v>5</v>
      </c>
      <c r="G116" s="2">
        <f>SUMIFS(Sales!D:D,Sales!C:C,Probabilities!C116)</f>
        <v>120</v>
      </c>
      <c r="H116" s="2">
        <f>SUMIFS(Sales!D:D,Sales!C:C,Probabilities!C116,Sales!B:B,Probabilities!B116)</f>
        <v>0</v>
      </c>
    </row>
    <row r="117" spans="1:8" x14ac:dyDescent="0.35">
      <c r="A117">
        <v>116</v>
      </c>
      <c r="B117">
        <v>22</v>
      </c>
      <c r="C117">
        <v>5</v>
      </c>
      <c r="D117" s="4">
        <f t="shared" si="8"/>
        <v>0</v>
      </c>
      <c r="E117" s="4">
        <f t="shared" si="9"/>
        <v>0</v>
      </c>
      <c r="F117" s="2">
        <f>SUMIFS(Prizes!D:D,Prizes!C:C,Probabilities!C117)</f>
        <v>5</v>
      </c>
      <c r="G117" s="2">
        <f>SUMIFS(Sales!D:D,Sales!C:C,Probabilities!C117)</f>
        <v>120</v>
      </c>
      <c r="H117" s="2">
        <f>SUMIFS(Sales!D:D,Sales!C:C,Probabilities!C117,Sales!B:B,Probabilities!B117)</f>
        <v>0</v>
      </c>
    </row>
    <row r="118" spans="1:8" x14ac:dyDescent="0.35">
      <c r="A118">
        <v>117</v>
      </c>
      <c r="B118">
        <v>23</v>
      </c>
      <c r="C118">
        <v>5</v>
      </c>
      <c r="D118" s="4">
        <f t="shared" si="8"/>
        <v>0.41666666666666669</v>
      </c>
      <c r="E118" s="4">
        <f t="shared" si="9"/>
        <v>0.3691059757236228</v>
      </c>
      <c r="F118" s="2">
        <f>SUMIFS(Prizes!D:D,Prizes!C:C,Probabilities!C118)</f>
        <v>5</v>
      </c>
      <c r="G118" s="2">
        <f>SUMIFS(Sales!D:D,Sales!C:C,Probabilities!C118)</f>
        <v>120</v>
      </c>
      <c r="H118" s="2">
        <f>SUMIFS(Sales!D:D,Sales!C:C,Probabilities!C118,Sales!B:B,Probabilities!B118)</f>
        <v>10</v>
      </c>
    </row>
    <row r="119" spans="1:8" x14ac:dyDescent="0.35">
      <c r="A119">
        <v>118</v>
      </c>
      <c r="B119">
        <v>24</v>
      </c>
      <c r="C119">
        <v>5</v>
      </c>
      <c r="D119" s="4">
        <f t="shared" si="8"/>
        <v>0</v>
      </c>
      <c r="E119" s="4">
        <f t="shared" si="9"/>
        <v>0</v>
      </c>
      <c r="F119" s="2">
        <f>SUMIFS(Prizes!D:D,Prizes!C:C,Probabilities!C119)</f>
        <v>5</v>
      </c>
      <c r="G119" s="2">
        <f>SUMIFS(Sales!D:D,Sales!C:C,Probabilities!C119)</f>
        <v>120</v>
      </c>
      <c r="H119" s="2">
        <f>SUMIFS(Sales!D:D,Sales!C:C,Probabilities!C119,Sales!B:B,Probabilities!B119)</f>
        <v>0</v>
      </c>
    </row>
    <row r="120" spans="1:8" x14ac:dyDescent="0.35">
      <c r="A120">
        <v>119</v>
      </c>
      <c r="B120">
        <v>25</v>
      </c>
      <c r="C120">
        <v>5</v>
      </c>
      <c r="D120" s="4">
        <f t="shared" si="8"/>
        <v>0</v>
      </c>
      <c r="E120" s="4">
        <f t="shared" si="9"/>
        <v>0</v>
      </c>
      <c r="F120" s="2">
        <f>SUMIFS(Prizes!D:D,Prizes!C:C,Probabilities!C120)</f>
        <v>5</v>
      </c>
      <c r="G120" s="2">
        <f>SUMIFS(Sales!D:D,Sales!C:C,Probabilities!C120)</f>
        <v>120</v>
      </c>
      <c r="H120" s="2">
        <f>SUMIFS(Sales!D:D,Sales!C:C,Probabilities!C120,Sales!B:B,Probabilities!B120)</f>
        <v>0</v>
      </c>
    </row>
    <row r="121" spans="1:8" x14ac:dyDescent="0.35">
      <c r="A121">
        <v>120</v>
      </c>
      <c r="B121">
        <v>26</v>
      </c>
      <c r="C121">
        <v>5</v>
      </c>
      <c r="D121" s="4">
        <f t="shared" si="8"/>
        <v>0</v>
      </c>
      <c r="E121" s="4">
        <f t="shared" si="9"/>
        <v>0</v>
      </c>
      <c r="F121" s="2">
        <f>SUMIFS(Prizes!D:D,Prizes!C:C,Probabilities!C121)</f>
        <v>5</v>
      </c>
      <c r="G121" s="2">
        <f>SUMIFS(Sales!D:D,Sales!C:C,Probabilities!C121)</f>
        <v>120</v>
      </c>
      <c r="H121" s="2">
        <f>SUMIFS(Sales!D:D,Sales!C:C,Probabilities!C121,Sales!B:B,Probabilities!B121)</f>
        <v>0</v>
      </c>
    </row>
    <row r="122" spans="1:8" x14ac:dyDescent="0.35">
      <c r="A122">
        <v>121</v>
      </c>
      <c r="B122">
        <v>27</v>
      </c>
      <c r="C122">
        <v>5</v>
      </c>
      <c r="D122" s="4">
        <f t="shared" si="8"/>
        <v>0.20833333333333334</v>
      </c>
      <c r="E122" s="4">
        <f t="shared" si="9"/>
        <v>0.19294176003734828</v>
      </c>
      <c r="F122" s="2">
        <f>SUMIFS(Prizes!D:D,Prizes!C:C,Probabilities!C122)</f>
        <v>5</v>
      </c>
      <c r="G122" s="2">
        <f>SUMIFS(Sales!D:D,Sales!C:C,Probabilities!C122)</f>
        <v>120</v>
      </c>
      <c r="H122" s="2">
        <f>SUMIFS(Sales!D:D,Sales!C:C,Probabilities!C122,Sales!B:B,Probabilities!B122)</f>
        <v>5</v>
      </c>
    </row>
    <row r="123" spans="1:8" x14ac:dyDescent="0.35">
      <c r="A123">
        <v>122</v>
      </c>
      <c r="B123">
        <v>28</v>
      </c>
      <c r="C123">
        <v>5</v>
      </c>
      <c r="D123" s="4">
        <f t="shared" si="8"/>
        <v>0.20833333333333334</v>
      </c>
      <c r="E123" s="4">
        <f t="shared" si="9"/>
        <v>0.19294176003734828</v>
      </c>
      <c r="F123" s="2">
        <f>SUMIFS(Prizes!D:D,Prizes!C:C,Probabilities!C123)</f>
        <v>5</v>
      </c>
      <c r="G123" s="2">
        <f>SUMIFS(Sales!D:D,Sales!C:C,Probabilities!C123)</f>
        <v>120</v>
      </c>
      <c r="H123" s="2">
        <f>SUMIFS(Sales!D:D,Sales!C:C,Probabilities!C123,Sales!B:B,Probabilities!B123)</f>
        <v>5</v>
      </c>
    </row>
    <row r="124" spans="1:8" x14ac:dyDescent="0.35">
      <c r="A124">
        <v>123</v>
      </c>
      <c r="B124">
        <v>29</v>
      </c>
      <c r="C124">
        <v>5</v>
      </c>
      <c r="D124" s="4">
        <f t="shared" si="8"/>
        <v>0.41666666666666669</v>
      </c>
      <c r="E124" s="4">
        <f t="shared" si="9"/>
        <v>0.3691059757236228</v>
      </c>
      <c r="F124" s="2">
        <f>SUMIFS(Prizes!D:D,Prizes!C:C,Probabilities!C124)</f>
        <v>5</v>
      </c>
      <c r="G124" s="2">
        <f>SUMIFS(Sales!D:D,Sales!C:C,Probabilities!C124)</f>
        <v>120</v>
      </c>
      <c r="H124" s="2">
        <f>SUMIFS(Sales!D:D,Sales!C:C,Probabilities!C124,Sales!B:B,Probabilities!B124)</f>
        <v>10</v>
      </c>
    </row>
    <row r="125" spans="1:8" x14ac:dyDescent="0.35">
      <c r="A125">
        <v>124</v>
      </c>
      <c r="B125">
        <v>30</v>
      </c>
      <c r="C125">
        <v>5</v>
      </c>
      <c r="D125" s="4">
        <f t="shared" si="8"/>
        <v>0.20833333333333334</v>
      </c>
      <c r="E125" s="4">
        <f t="shared" si="9"/>
        <v>0.19294176003734828</v>
      </c>
      <c r="F125" s="2">
        <f>SUMIFS(Prizes!D:D,Prizes!C:C,Probabilities!C125)</f>
        <v>5</v>
      </c>
      <c r="G125" s="2">
        <f>SUMIFS(Sales!D:D,Sales!C:C,Probabilities!C125)</f>
        <v>120</v>
      </c>
      <c r="H125" s="2">
        <f>SUMIFS(Sales!D:D,Sales!C:C,Probabilities!C125,Sales!B:B,Probabilities!B125)</f>
        <v>5</v>
      </c>
    </row>
    <row r="126" spans="1:8" x14ac:dyDescent="0.35">
      <c r="A126">
        <v>125</v>
      </c>
      <c r="B126">
        <v>1</v>
      </c>
      <c r="C126">
        <v>6</v>
      </c>
      <c r="D126" s="4">
        <f>F126*H126/G126</f>
        <v>0.33333333333333331</v>
      </c>
      <c r="E126" s="4">
        <f>F126*H126/G126*(G126-H126)/G126*(G126-F126)/(G126-1)</f>
        <v>0.30275913497390011</v>
      </c>
      <c r="F126" s="2">
        <f>SUMIFS(Prizes!D:D,Prizes!C:C,Probabilities!C126)</f>
        <v>5</v>
      </c>
      <c r="G126" s="2">
        <f>SUMIFS(Sales!D:D,Sales!C:C,Probabilities!C126)</f>
        <v>150</v>
      </c>
      <c r="H126" s="2">
        <f>SUMIFS(Sales!D:D,Sales!C:C,Probabilities!C126,Sales!B:B,Probabilities!B126)</f>
        <v>10</v>
      </c>
    </row>
    <row r="127" spans="1:8" x14ac:dyDescent="0.35">
      <c r="A127">
        <v>126</v>
      </c>
      <c r="B127">
        <v>2</v>
      </c>
      <c r="C127">
        <v>6</v>
      </c>
      <c r="D127" s="4">
        <f>F127*H127/G127</f>
        <v>0.16666666666666666</v>
      </c>
      <c r="E127" s="4">
        <f>F127*H127/G127*(G127-H127)/G127*(G127-F127)/(G127-1)</f>
        <v>0.15678598061148394</v>
      </c>
      <c r="F127" s="2">
        <f>SUMIFS(Prizes!D:D,Prizes!C:C,Probabilities!C127)</f>
        <v>5</v>
      </c>
      <c r="G127" s="2">
        <f>SUMIFS(Sales!D:D,Sales!C:C,Probabilities!C127)</f>
        <v>150</v>
      </c>
      <c r="H127" s="2">
        <f>SUMIFS(Sales!D:D,Sales!C:C,Probabilities!C127,Sales!B:B,Probabilities!B127)</f>
        <v>5</v>
      </c>
    </row>
    <row r="128" spans="1:8" x14ac:dyDescent="0.35">
      <c r="A128">
        <v>127</v>
      </c>
      <c r="B128">
        <v>3</v>
      </c>
      <c r="C128">
        <v>6</v>
      </c>
      <c r="D128" s="4">
        <f t="shared" ref="D128:D157" si="10">F128*H128/G128</f>
        <v>0</v>
      </c>
      <c r="E128" s="4">
        <f t="shared" ref="E128:E157" si="11">F128*H128/G128*(G128-H128)/G128*(G128-F128)/(G128-1)</f>
        <v>0</v>
      </c>
      <c r="F128" s="2">
        <f>SUMIFS(Prizes!D:D,Prizes!C:C,Probabilities!C128)</f>
        <v>5</v>
      </c>
      <c r="G128" s="2">
        <f>SUMIFS(Sales!D:D,Sales!C:C,Probabilities!C128)</f>
        <v>150</v>
      </c>
      <c r="H128" s="2">
        <f>SUMIFS(Sales!D:D,Sales!C:C,Probabilities!C128,Sales!B:B,Probabilities!B128)</f>
        <v>0</v>
      </c>
    </row>
    <row r="129" spans="1:8" x14ac:dyDescent="0.35">
      <c r="A129">
        <v>128</v>
      </c>
      <c r="B129">
        <v>4</v>
      </c>
      <c r="C129">
        <v>6</v>
      </c>
      <c r="D129" s="4">
        <f t="shared" si="10"/>
        <v>0.33333333333333331</v>
      </c>
      <c r="E129" s="4">
        <f t="shared" si="11"/>
        <v>0.30275913497390011</v>
      </c>
      <c r="F129" s="2">
        <f>SUMIFS(Prizes!D:D,Prizes!C:C,Probabilities!C129)</f>
        <v>5</v>
      </c>
      <c r="G129" s="2">
        <f>SUMIFS(Sales!D:D,Sales!C:C,Probabilities!C129)</f>
        <v>150</v>
      </c>
      <c r="H129" s="2">
        <f>SUMIFS(Sales!D:D,Sales!C:C,Probabilities!C129,Sales!B:B,Probabilities!B129)</f>
        <v>10</v>
      </c>
    </row>
    <row r="130" spans="1:8" x14ac:dyDescent="0.35">
      <c r="A130">
        <v>129</v>
      </c>
      <c r="B130">
        <v>5</v>
      </c>
      <c r="C130">
        <v>6</v>
      </c>
      <c r="D130" s="4">
        <f t="shared" si="10"/>
        <v>0.16666666666666666</v>
      </c>
      <c r="E130" s="4">
        <f t="shared" si="11"/>
        <v>0.15678598061148394</v>
      </c>
      <c r="F130" s="2">
        <f>SUMIFS(Prizes!D:D,Prizes!C:C,Probabilities!C130)</f>
        <v>5</v>
      </c>
      <c r="G130" s="2">
        <f>SUMIFS(Sales!D:D,Sales!C:C,Probabilities!C130)</f>
        <v>150</v>
      </c>
      <c r="H130" s="2">
        <f>SUMIFS(Sales!D:D,Sales!C:C,Probabilities!C130,Sales!B:B,Probabilities!B130)</f>
        <v>5</v>
      </c>
    </row>
    <row r="131" spans="1:8" x14ac:dyDescent="0.35">
      <c r="A131">
        <v>130</v>
      </c>
      <c r="B131">
        <v>6</v>
      </c>
      <c r="C131">
        <v>6</v>
      </c>
      <c r="D131" s="4">
        <f t="shared" si="10"/>
        <v>0</v>
      </c>
      <c r="E131" s="4">
        <f t="shared" si="11"/>
        <v>0</v>
      </c>
      <c r="F131" s="2">
        <f>SUMIFS(Prizes!D:D,Prizes!C:C,Probabilities!C131)</f>
        <v>5</v>
      </c>
      <c r="G131" s="2">
        <f>SUMIFS(Sales!D:D,Sales!C:C,Probabilities!C131)</f>
        <v>150</v>
      </c>
      <c r="H131" s="2">
        <f>SUMIFS(Sales!D:D,Sales!C:C,Probabilities!C131,Sales!B:B,Probabilities!B131)</f>
        <v>0</v>
      </c>
    </row>
    <row r="132" spans="1:8" x14ac:dyDescent="0.35">
      <c r="A132">
        <v>131</v>
      </c>
      <c r="B132">
        <v>7</v>
      </c>
      <c r="C132">
        <v>6</v>
      </c>
      <c r="D132" s="4">
        <f t="shared" si="10"/>
        <v>0.5</v>
      </c>
      <c r="E132" s="4">
        <f t="shared" si="11"/>
        <v>0.43791946308724833</v>
      </c>
      <c r="F132" s="2">
        <f>SUMIFS(Prizes!D:D,Prizes!C:C,Probabilities!C132)</f>
        <v>5</v>
      </c>
      <c r="G132" s="2">
        <f>SUMIFS(Sales!D:D,Sales!C:C,Probabilities!C132)</f>
        <v>150</v>
      </c>
      <c r="H132" s="2">
        <f>SUMIFS(Sales!D:D,Sales!C:C,Probabilities!C132,Sales!B:B,Probabilities!B132)</f>
        <v>15</v>
      </c>
    </row>
    <row r="133" spans="1:8" x14ac:dyDescent="0.35">
      <c r="A133">
        <v>132</v>
      </c>
      <c r="B133">
        <v>8</v>
      </c>
      <c r="C133">
        <v>6</v>
      </c>
      <c r="D133" s="4">
        <f t="shared" si="10"/>
        <v>0.33333333333333331</v>
      </c>
      <c r="E133" s="4">
        <f t="shared" si="11"/>
        <v>0.30275913497390011</v>
      </c>
      <c r="F133" s="2">
        <f>SUMIFS(Prizes!D:D,Prizes!C:C,Probabilities!C133)</f>
        <v>5</v>
      </c>
      <c r="G133" s="2">
        <f>SUMIFS(Sales!D:D,Sales!C:C,Probabilities!C133)</f>
        <v>150</v>
      </c>
      <c r="H133" s="2">
        <f>SUMIFS(Sales!D:D,Sales!C:C,Probabilities!C133,Sales!B:B,Probabilities!B133)</f>
        <v>10</v>
      </c>
    </row>
    <row r="134" spans="1:8" x14ac:dyDescent="0.35">
      <c r="A134">
        <v>133</v>
      </c>
      <c r="B134">
        <v>9</v>
      </c>
      <c r="C134">
        <v>6</v>
      </c>
      <c r="D134" s="4">
        <f t="shared" si="10"/>
        <v>0</v>
      </c>
      <c r="E134" s="4">
        <f t="shared" si="11"/>
        <v>0</v>
      </c>
      <c r="F134" s="2">
        <f>SUMIFS(Prizes!D:D,Prizes!C:C,Probabilities!C134)</f>
        <v>5</v>
      </c>
      <c r="G134" s="2">
        <f>SUMIFS(Sales!D:D,Sales!C:C,Probabilities!C134)</f>
        <v>150</v>
      </c>
      <c r="H134" s="2">
        <f>SUMIFS(Sales!D:D,Sales!C:C,Probabilities!C134,Sales!B:B,Probabilities!B134)</f>
        <v>0</v>
      </c>
    </row>
    <row r="135" spans="1:8" x14ac:dyDescent="0.35">
      <c r="A135">
        <v>134</v>
      </c>
      <c r="B135">
        <v>10</v>
      </c>
      <c r="C135">
        <v>6</v>
      </c>
      <c r="D135" s="4">
        <f t="shared" si="10"/>
        <v>0.33333333333333331</v>
      </c>
      <c r="E135" s="4">
        <f t="shared" si="11"/>
        <v>0.30275913497390011</v>
      </c>
      <c r="F135" s="2">
        <f>SUMIFS(Prizes!D:D,Prizes!C:C,Probabilities!C135)</f>
        <v>5</v>
      </c>
      <c r="G135" s="2">
        <f>SUMIFS(Sales!D:D,Sales!C:C,Probabilities!C135)</f>
        <v>150</v>
      </c>
      <c r="H135" s="2">
        <f>SUMIFS(Sales!D:D,Sales!C:C,Probabilities!C135,Sales!B:B,Probabilities!B135)</f>
        <v>10</v>
      </c>
    </row>
    <row r="136" spans="1:8" x14ac:dyDescent="0.35">
      <c r="A136">
        <v>135</v>
      </c>
      <c r="B136">
        <v>11</v>
      </c>
      <c r="C136">
        <v>6</v>
      </c>
      <c r="D136" s="4">
        <f t="shared" si="10"/>
        <v>0.16666666666666666</v>
      </c>
      <c r="E136" s="4">
        <f t="shared" si="11"/>
        <v>0.15678598061148394</v>
      </c>
      <c r="F136" s="2">
        <f>SUMIFS(Prizes!D:D,Prizes!C:C,Probabilities!C136)</f>
        <v>5</v>
      </c>
      <c r="G136" s="2">
        <f>SUMIFS(Sales!D:D,Sales!C:C,Probabilities!C136)</f>
        <v>150</v>
      </c>
      <c r="H136" s="2">
        <f>SUMIFS(Sales!D:D,Sales!C:C,Probabilities!C136,Sales!B:B,Probabilities!B136)</f>
        <v>5</v>
      </c>
    </row>
    <row r="137" spans="1:8" x14ac:dyDescent="0.35">
      <c r="A137">
        <v>136</v>
      </c>
      <c r="B137">
        <v>12</v>
      </c>
      <c r="C137">
        <v>6</v>
      </c>
      <c r="D137" s="4">
        <f t="shared" si="10"/>
        <v>0.36666666666666664</v>
      </c>
      <c r="E137" s="4">
        <f t="shared" si="11"/>
        <v>0.33065622669649514</v>
      </c>
      <c r="F137" s="2">
        <f>SUMIFS(Prizes!D:D,Prizes!C:C,Probabilities!C137)</f>
        <v>5</v>
      </c>
      <c r="G137" s="2">
        <f>SUMIFS(Sales!D:D,Sales!C:C,Probabilities!C137)</f>
        <v>150</v>
      </c>
      <c r="H137" s="2">
        <f>SUMIFS(Sales!D:D,Sales!C:C,Probabilities!C137,Sales!B:B,Probabilities!B137)</f>
        <v>11</v>
      </c>
    </row>
    <row r="138" spans="1:8" x14ac:dyDescent="0.35">
      <c r="A138">
        <v>137</v>
      </c>
      <c r="B138">
        <v>13</v>
      </c>
      <c r="C138">
        <v>6</v>
      </c>
      <c r="D138" s="4">
        <f t="shared" si="10"/>
        <v>0</v>
      </c>
      <c r="E138" s="4">
        <f t="shared" si="11"/>
        <v>0</v>
      </c>
      <c r="F138" s="2">
        <f>SUMIFS(Prizes!D:D,Prizes!C:C,Probabilities!C138)</f>
        <v>5</v>
      </c>
      <c r="G138" s="2">
        <f>SUMIFS(Sales!D:D,Sales!C:C,Probabilities!C138)</f>
        <v>150</v>
      </c>
      <c r="H138" s="2">
        <f>SUMIFS(Sales!D:D,Sales!C:C,Probabilities!C138,Sales!B:B,Probabilities!B138)</f>
        <v>0</v>
      </c>
    </row>
    <row r="139" spans="1:8" x14ac:dyDescent="0.35">
      <c r="A139">
        <v>138</v>
      </c>
      <c r="B139">
        <v>14</v>
      </c>
      <c r="C139">
        <v>6</v>
      </c>
      <c r="D139" s="4">
        <f t="shared" si="10"/>
        <v>0.33333333333333331</v>
      </c>
      <c r="E139" s="4">
        <f t="shared" si="11"/>
        <v>0.30275913497390011</v>
      </c>
      <c r="F139" s="2">
        <f>SUMIFS(Prizes!D:D,Prizes!C:C,Probabilities!C139)</f>
        <v>5</v>
      </c>
      <c r="G139" s="2">
        <f>SUMIFS(Sales!D:D,Sales!C:C,Probabilities!C139)</f>
        <v>150</v>
      </c>
      <c r="H139" s="2">
        <f>SUMIFS(Sales!D:D,Sales!C:C,Probabilities!C139,Sales!B:B,Probabilities!B139)</f>
        <v>10</v>
      </c>
    </row>
    <row r="140" spans="1:8" x14ac:dyDescent="0.35">
      <c r="A140">
        <v>139</v>
      </c>
      <c r="B140">
        <v>15</v>
      </c>
      <c r="C140">
        <v>6</v>
      </c>
      <c r="D140" s="4">
        <f t="shared" si="10"/>
        <v>0.16666666666666666</v>
      </c>
      <c r="E140" s="4">
        <f t="shared" si="11"/>
        <v>0.15678598061148394</v>
      </c>
      <c r="F140" s="2">
        <f>SUMIFS(Prizes!D:D,Prizes!C:C,Probabilities!C140)</f>
        <v>5</v>
      </c>
      <c r="G140" s="2">
        <f>SUMIFS(Sales!D:D,Sales!C:C,Probabilities!C140)</f>
        <v>150</v>
      </c>
      <c r="H140" s="2">
        <f>SUMIFS(Sales!D:D,Sales!C:C,Probabilities!C140,Sales!B:B,Probabilities!B140)</f>
        <v>5</v>
      </c>
    </row>
    <row r="141" spans="1:8" x14ac:dyDescent="0.35">
      <c r="A141">
        <v>140</v>
      </c>
      <c r="B141">
        <v>16</v>
      </c>
      <c r="C141">
        <v>6</v>
      </c>
      <c r="D141" s="4">
        <f t="shared" si="10"/>
        <v>0</v>
      </c>
      <c r="E141" s="4">
        <f t="shared" si="11"/>
        <v>0</v>
      </c>
      <c r="F141" s="2">
        <f>SUMIFS(Prizes!D:D,Prizes!C:C,Probabilities!C141)</f>
        <v>5</v>
      </c>
      <c r="G141" s="2">
        <f>SUMIFS(Sales!D:D,Sales!C:C,Probabilities!C141)</f>
        <v>150</v>
      </c>
      <c r="H141" s="2">
        <f>SUMIFS(Sales!D:D,Sales!C:C,Probabilities!C141,Sales!B:B,Probabilities!B141)</f>
        <v>0</v>
      </c>
    </row>
    <row r="142" spans="1:8" x14ac:dyDescent="0.35">
      <c r="A142">
        <v>141</v>
      </c>
      <c r="B142">
        <v>17</v>
      </c>
      <c r="C142">
        <v>6</v>
      </c>
      <c r="D142" s="4">
        <f t="shared" si="10"/>
        <v>0</v>
      </c>
      <c r="E142" s="4">
        <f t="shared" si="11"/>
        <v>0</v>
      </c>
      <c r="F142" s="2">
        <f>SUMIFS(Prizes!D:D,Prizes!C:C,Probabilities!C142)</f>
        <v>5</v>
      </c>
      <c r="G142" s="2">
        <f>SUMIFS(Sales!D:D,Sales!C:C,Probabilities!C142)</f>
        <v>150</v>
      </c>
      <c r="H142" s="2">
        <f>SUMIFS(Sales!D:D,Sales!C:C,Probabilities!C142,Sales!B:B,Probabilities!B142)</f>
        <v>0</v>
      </c>
    </row>
    <row r="143" spans="1:8" x14ac:dyDescent="0.35">
      <c r="A143">
        <v>142</v>
      </c>
      <c r="B143">
        <v>18</v>
      </c>
      <c r="C143">
        <v>6</v>
      </c>
      <c r="D143" s="4">
        <f t="shared" si="10"/>
        <v>0</v>
      </c>
      <c r="E143" s="4">
        <f t="shared" si="11"/>
        <v>0</v>
      </c>
      <c r="F143" s="2">
        <f>SUMIFS(Prizes!D:D,Prizes!C:C,Probabilities!C143)</f>
        <v>5</v>
      </c>
      <c r="G143" s="2">
        <f>SUMIFS(Sales!D:D,Sales!C:C,Probabilities!C143)</f>
        <v>150</v>
      </c>
      <c r="H143" s="2">
        <f>SUMIFS(Sales!D:D,Sales!C:C,Probabilities!C143,Sales!B:B,Probabilities!B143)</f>
        <v>0</v>
      </c>
    </row>
    <row r="144" spans="1:8" x14ac:dyDescent="0.35">
      <c r="A144">
        <v>143</v>
      </c>
      <c r="B144">
        <v>19</v>
      </c>
      <c r="C144">
        <v>6</v>
      </c>
      <c r="D144" s="4">
        <f t="shared" si="10"/>
        <v>0.53333333333333333</v>
      </c>
      <c r="E144" s="4">
        <f t="shared" si="11"/>
        <v>0.46365398956002984</v>
      </c>
      <c r="F144" s="2">
        <f>SUMIFS(Prizes!D:D,Prizes!C:C,Probabilities!C144)</f>
        <v>5</v>
      </c>
      <c r="G144" s="2">
        <f>SUMIFS(Sales!D:D,Sales!C:C,Probabilities!C144)</f>
        <v>150</v>
      </c>
      <c r="H144" s="2">
        <f>SUMIFS(Sales!D:D,Sales!C:C,Probabilities!C144,Sales!B:B,Probabilities!B144)</f>
        <v>16</v>
      </c>
    </row>
    <row r="145" spans="1:8" x14ac:dyDescent="0.35">
      <c r="A145">
        <v>144</v>
      </c>
      <c r="B145">
        <v>20</v>
      </c>
      <c r="C145">
        <v>6</v>
      </c>
      <c r="D145" s="4">
        <f t="shared" si="10"/>
        <v>0.1</v>
      </c>
      <c r="E145" s="4">
        <f t="shared" si="11"/>
        <v>9.5369127516778535E-2</v>
      </c>
      <c r="F145" s="2">
        <f>SUMIFS(Prizes!D:D,Prizes!C:C,Probabilities!C145)</f>
        <v>5</v>
      </c>
      <c r="G145" s="2">
        <f>SUMIFS(Sales!D:D,Sales!C:C,Probabilities!C145)</f>
        <v>150</v>
      </c>
      <c r="H145" s="2">
        <f>SUMIFS(Sales!D:D,Sales!C:C,Probabilities!C145,Sales!B:B,Probabilities!B145)</f>
        <v>3</v>
      </c>
    </row>
    <row r="146" spans="1:8" x14ac:dyDescent="0.35">
      <c r="A146">
        <v>145</v>
      </c>
      <c r="B146">
        <v>21</v>
      </c>
      <c r="C146">
        <v>6</v>
      </c>
      <c r="D146" s="4">
        <f t="shared" si="10"/>
        <v>0</v>
      </c>
      <c r="E146" s="4">
        <f t="shared" si="11"/>
        <v>0</v>
      </c>
      <c r="F146" s="2">
        <f>SUMIFS(Prizes!D:D,Prizes!C:C,Probabilities!C146)</f>
        <v>5</v>
      </c>
      <c r="G146" s="2">
        <f>SUMIFS(Sales!D:D,Sales!C:C,Probabilities!C146)</f>
        <v>150</v>
      </c>
      <c r="H146" s="2">
        <f>SUMIFS(Sales!D:D,Sales!C:C,Probabilities!C146,Sales!B:B,Probabilities!B146)</f>
        <v>0</v>
      </c>
    </row>
    <row r="147" spans="1:8" x14ac:dyDescent="0.35">
      <c r="A147">
        <v>146</v>
      </c>
      <c r="B147">
        <v>22</v>
      </c>
      <c r="C147">
        <v>6</v>
      </c>
      <c r="D147" s="4">
        <f t="shared" si="10"/>
        <v>0</v>
      </c>
      <c r="E147" s="4">
        <f t="shared" si="11"/>
        <v>0</v>
      </c>
      <c r="F147" s="2">
        <f>SUMIFS(Prizes!D:D,Prizes!C:C,Probabilities!C147)</f>
        <v>5</v>
      </c>
      <c r="G147" s="2">
        <f>SUMIFS(Sales!D:D,Sales!C:C,Probabilities!C147)</f>
        <v>150</v>
      </c>
      <c r="H147" s="2">
        <f>SUMIFS(Sales!D:D,Sales!C:C,Probabilities!C147,Sales!B:B,Probabilities!B147)</f>
        <v>0</v>
      </c>
    </row>
    <row r="148" spans="1:8" x14ac:dyDescent="0.35">
      <c r="A148">
        <v>147</v>
      </c>
      <c r="B148">
        <v>23</v>
      </c>
      <c r="C148">
        <v>6</v>
      </c>
      <c r="D148" s="4">
        <f t="shared" si="10"/>
        <v>0.33333333333333331</v>
      </c>
      <c r="E148" s="4">
        <f t="shared" si="11"/>
        <v>0.30275913497390011</v>
      </c>
      <c r="F148" s="2">
        <f>SUMIFS(Prizes!D:D,Prizes!C:C,Probabilities!C148)</f>
        <v>5</v>
      </c>
      <c r="G148" s="2">
        <f>SUMIFS(Sales!D:D,Sales!C:C,Probabilities!C148)</f>
        <v>150</v>
      </c>
      <c r="H148" s="2">
        <f>SUMIFS(Sales!D:D,Sales!C:C,Probabilities!C148,Sales!B:B,Probabilities!B148)</f>
        <v>10</v>
      </c>
    </row>
    <row r="149" spans="1:8" x14ac:dyDescent="0.35">
      <c r="A149">
        <v>148</v>
      </c>
      <c r="B149">
        <v>24</v>
      </c>
      <c r="C149">
        <v>6</v>
      </c>
      <c r="D149" s="4">
        <f t="shared" si="10"/>
        <v>0.33333333333333331</v>
      </c>
      <c r="E149" s="4">
        <f t="shared" si="11"/>
        <v>0.30275913497390011</v>
      </c>
      <c r="F149" s="2">
        <f>SUMIFS(Prizes!D:D,Prizes!C:C,Probabilities!C149)</f>
        <v>5</v>
      </c>
      <c r="G149" s="2">
        <f>SUMIFS(Sales!D:D,Sales!C:C,Probabilities!C149)</f>
        <v>150</v>
      </c>
      <c r="H149" s="2">
        <f>SUMIFS(Sales!D:D,Sales!C:C,Probabilities!C149,Sales!B:B,Probabilities!B149)</f>
        <v>10</v>
      </c>
    </row>
    <row r="150" spans="1:8" x14ac:dyDescent="0.35">
      <c r="A150">
        <v>149</v>
      </c>
      <c r="B150">
        <v>25</v>
      </c>
      <c r="C150">
        <v>6</v>
      </c>
      <c r="D150" s="4">
        <f t="shared" si="10"/>
        <v>0</v>
      </c>
      <c r="E150" s="4">
        <f t="shared" si="11"/>
        <v>0</v>
      </c>
      <c r="F150" s="2">
        <f>SUMIFS(Prizes!D:D,Prizes!C:C,Probabilities!C150)</f>
        <v>5</v>
      </c>
      <c r="G150" s="2">
        <f>SUMIFS(Sales!D:D,Sales!C:C,Probabilities!C150)</f>
        <v>150</v>
      </c>
      <c r="H150" s="2">
        <f>SUMIFS(Sales!D:D,Sales!C:C,Probabilities!C150,Sales!B:B,Probabilities!B150)</f>
        <v>0</v>
      </c>
    </row>
    <row r="151" spans="1:8" x14ac:dyDescent="0.35">
      <c r="A151">
        <v>150</v>
      </c>
      <c r="B151">
        <v>26</v>
      </c>
      <c r="C151">
        <v>6</v>
      </c>
      <c r="D151" s="4">
        <f t="shared" si="10"/>
        <v>0</v>
      </c>
      <c r="E151" s="4">
        <f t="shared" si="11"/>
        <v>0</v>
      </c>
      <c r="F151" s="2">
        <f>SUMIFS(Prizes!D:D,Prizes!C:C,Probabilities!C151)</f>
        <v>5</v>
      </c>
      <c r="G151" s="2">
        <f>SUMIFS(Sales!D:D,Sales!C:C,Probabilities!C151)</f>
        <v>150</v>
      </c>
      <c r="H151" s="2">
        <f>SUMIFS(Sales!D:D,Sales!C:C,Probabilities!C151,Sales!B:B,Probabilities!B151)</f>
        <v>0</v>
      </c>
    </row>
    <row r="152" spans="1:8" x14ac:dyDescent="0.35">
      <c r="A152">
        <v>151</v>
      </c>
      <c r="B152">
        <v>27</v>
      </c>
      <c r="C152">
        <v>6</v>
      </c>
      <c r="D152" s="4">
        <f t="shared" si="10"/>
        <v>0</v>
      </c>
      <c r="E152" s="4">
        <f t="shared" si="11"/>
        <v>0</v>
      </c>
      <c r="F152" s="2">
        <f>SUMIFS(Prizes!D:D,Prizes!C:C,Probabilities!C152)</f>
        <v>5</v>
      </c>
      <c r="G152" s="2">
        <f>SUMIFS(Sales!D:D,Sales!C:C,Probabilities!C152)</f>
        <v>150</v>
      </c>
      <c r="H152" s="2">
        <f>SUMIFS(Sales!D:D,Sales!C:C,Probabilities!C152,Sales!B:B,Probabilities!B152)</f>
        <v>0</v>
      </c>
    </row>
    <row r="153" spans="1:8" x14ac:dyDescent="0.35">
      <c r="A153">
        <v>152</v>
      </c>
      <c r="B153">
        <v>28</v>
      </c>
      <c r="C153">
        <v>6</v>
      </c>
      <c r="D153" s="4">
        <f t="shared" si="10"/>
        <v>6.6666666666666666E-2</v>
      </c>
      <c r="E153" s="4">
        <f t="shared" si="11"/>
        <v>6.4011931394481733E-2</v>
      </c>
      <c r="F153" s="2">
        <f>SUMIFS(Prizes!D:D,Prizes!C:C,Probabilities!C153)</f>
        <v>5</v>
      </c>
      <c r="G153" s="2">
        <f>SUMIFS(Sales!D:D,Sales!C:C,Probabilities!C153)</f>
        <v>150</v>
      </c>
      <c r="H153" s="2">
        <f>SUMIFS(Sales!D:D,Sales!C:C,Probabilities!C153,Sales!B:B,Probabilities!B153)</f>
        <v>2</v>
      </c>
    </row>
    <row r="154" spans="1:8" x14ac:dyDescent="0.35">
      <c r="A154">
        <v>153</v>
      </c>
      <c r="B154">
        <v>29</v>
      </c>
      <c r="C154">
        <v>6</v>
      </c>
      <c r="D154" s="4">
        <f t="shared" si="10"/>
        <v>0</v>
      </c>
      <c r="E154" s="4">
        <f t="shared" si="11"/>
        <v>0</v>
      </c>
      <c r="F154" s="2">
        <f>SUMIFS(Prizes!D:D,Prizes!C:C,Probabilities!C154)</f>
        <v>5</v>
      </c>
      <c r="G154" s="2">
        <f>SUMIFS(Sales!D:D,Sales!C:C,Probabilities!C154)</f>
        <v>150</v>
      </c>
      <c r="H154" s="2">
        <f>SUMIFS(Sales!D:D,Sales!C:C,Probabilities!C154,Sales!B:B,Probabilities!B154)</f>
        <v>0</v>
      </c>
    </row>
    <row r="155" spans="1:8" x14ac:dyDescent="0.35">
      <c r="A155">
        <v>154</v>
      </c>
      <c r="B155">
        <v>30</v>
      </c>
      <c r="C155">
        <v>6</v>
      </c>
      <c r="D155" s="4">
        <f t="shared" si="10"/>
        <v>0</v>
      </c>
      <c r="E155" s="4">
        <f t="shared" si="11"/>
        <v>0</v>
      </c>
      <c r="F155" s="2">
        <f>SUMIFS(Prizes!D:D,Prizes!C:C,Probabilities!C155)</f>
        <v>5</v>
      </c>
      <c r="G155" s="2">
        <f>SUMIFS(Sales!D:D,Sales!C:C,Probabilities!C155)</f>
        <v>150</v>
      </c>
      <c r="H155" s="2">
        <f>SUMIFS(Sales!D:D,Sales!C:C,Probabilities!C155,Sales!B:B,Probabilities!B155)</f>
        <v>0</v>
      </c>
    </row>
    <row r="156" spans="1:8" x14ac:dyDescent="0.35">
      <c r="A156">
        <v>155</v>
      </c>
      <c r="B156">
        <v>31</v>
      </c>
      <c r="C156">
        <v>6</v>
      </c>
      <c r="D156" s="4">
        <f t="shared" si="10"/>
        <v>0.1</v>
      </c>
      <c r="E156" s="4">
        <f t="shared" si="11"/>
        <v>9.5369127516778535E-2</v>
      </c>
      <c r="F156" s="2">
        <f>SUMIFS(Prizes!D:D,Prizes!C:C,Probabilities!C156)</f>
        <v>5</v>
      </c>
      <c r="G156" s="2">
        <f>SUMIFS(Sales!D:D,Sales!C:C,Probabilities!C156)</f>
        <v>150</v>
      </c>
      <c r="H156" s="2">
        <f>SUMIFS(Sales!D:D,Sales!C:C,Probabilities!C156,Sales!B:B,Probabilities!B156)</f>
        <v>3</v>
      </c>
    </row>
    <row r="157" spans="1:8" x14ac:dyDescent="0.35">
      <c r="A157">
        <v>156</v>
      </c>
      <c r="B157">
        <v>32</v>
      </c>
      <c r="C157">
        <v>6</v>
      </c>
      <c r="D157" s="4">
        <f t="shared" si="10"/>
        <v>0.33333333333333331</v>
      </c>
      <c r="E157" s="4">
        <f t="shared" si="11"/>
        <v>0.30275913497390011</v>
      </c>
      <c r="F157" s="2">
        <f>SUMIFS(Prizes!D:D,Prizes!C:C,Probabilities!C157)</f>
        <v>5</v>
      </c>
      <c r="G157" s="2">
        <f>SUMIFS(Sales!D:D,Sales!C:C,Probabilities!C157)</f>
        <v>150</v>
      </c>
      <c r="H157" s="2">
        <f>SUMIFS(Sales!D:D,Sales!C:C,Probabilities!C157,Sales!B:B,Probabilities!B157)</f>
        <v>10</v>
      </c>
    </row>
    <row r="158" spans="1:8" x14ac:dyDescent="0.35">
      <c r="A158">
        <v>157</v>
      </c>
      <c r="B158">
        <v>1</v>
      </c>
      <c r="C158">
        <v>7</v>
      </c>
      <c r="D158" s="4">
        <f t="shared" ref="D158:D194" si="12">F158*H158/G158</f>
        <v>0.4</v>
      </c>
      <c r="E158" s="4">
        <f t="shared" ref="E158:E194" si="13">F158*H158/G158*(G158-H158)/G158*(G158-F158)/(G158-1)</f>
        <v>0.36413793103448278</v>
      </c>
      <c r="F158" s="30">
        <f>SUMIFS(Prizes!D:D,Prizes!C:C,Probabilities!C158)</f>
        <v>7</v>
      </c>
      <c r="G158" s="30">
        <f>SUMIFS(Sales!D:D,Sales!C:C,Probabilities!C158)</f>
        <v>175</v>
      </c>
      <c r="H158" s="30">
        <f>SUMIFS(Sales!D:D,Sales!C:C,Probabilities!C158,Sales!B:B,Probabilities!B158)</f>
        <v>10</v>
      </c>
    </row>
    <row r="159" spans="1:8" x14ac:dyDescent="0.35">
      <c r="A159">
        <v>158</v>
      </c>
      <c r="B159">
        <v>2</v>
      </c>
      <c r="C159">
        <v>7</v>
      </c>
      <c r="D159" s="4">
        <f t="shared" si="12"/>
        <v>0</v>
      </c>
      <c r="E159" s="4">
        <f t="shared" si="13"/>
        <v>0</v>
      </c>
      <c r="F159" s="30">
        <f>SUMIFS(Prizes!D:D,Prizes!C:C,Probabilities!C159)</f>
        <v>7</v>
      </c>
      <c r="G159" s="30">
        <f>SUMIFS(Sales!D:D,Sales!C:C,Probabilities!C159)</f>
        <v>175</v>
      </c>
      <c r="H159" s="30">
        <f>SUMIFS(Sales!D:D,Sales!C:C,Probabilities!C159,Sales!B:B,Probabilities!B159)</f>
        <v>0</v>
      </c>
    </row>
    <row r="160" spans="1:8" x14ac:dyDescent="0.35">
      <c r="A160">
        <v>159</v>
      </c>
      <c r="B160">
        <v>3</v>
      </c>
      <c r="C160">
        <v>7</v>
      </c>
      <c r="D160" s="4">
        <f t="shared" si="12"/>
        <v>0</v>
      </c>
      <c r="E160" s="4">
        <f t="shared" si="13"/>
        <v>0</v>
      </c>
      <c r="F160" s="30">
        <f>SUMIFS(Prizes!D:D,Prizes!C:C,Probabilities!C160)</f>
        <v>7</v>
      </c>
      <c r="G160" s="30">
        <f>SUMIFS(Sales!D:D,Sales!C:C,Probabilities!C160)</f>
        <v>175</v>
      </c>
      <c r="H160" s="30">
        <f>SUMIFS(Sales!D:D,Sales!C:C,Probabilities!C160,Sales!B:B,Probabilities!B160)</f>
        <v>0</v>
      </c>
    </row>
    <row r="161" spans="1:8" x14ac:dyDescent="0.35">
      <c r="A161">
        <v>160</v>
      </c>
      <c r="B161">
        <v>4</v>
      </c>
      <c r="C161">
        <v>7</v>
      </c>
      <c r="D161" s="4">
        <f t="shared" si="12"/>
        <v>0</v>
      </c>
      <c r="E161" s="4">
        <f t="shared" si="13"/>
        <v>0</v>
      </c>
      <c r="F161" s="30">
        <f>SUMIFS(Prizes!D:D,Prizes!C:C,Probabilities!C161)</f>
        <v>7</v>
      </c>
      <c r="G161" s="30">
        <f>SUMIFS(Sales!D:D,Sales!C:C,Probabilities!C161)</f>
        <v>175</v>
      </c>
      <c r="H161" s="30">
        <f>SUMIFS(Sales!D:D,Sales!C:C,Probabilities!C161,Sales!B:B,Probabilities!B161)</f>
        <v>0</v>
      </c>
    </row>
    <row r="162" spans="1:8" x14ac:dyDescent="0.35">
      <c r="A162">
        <v>161</v>
      </c>
      <c r="B162">
        <v>5</v>
      </c>
      <c r="C162">
        <v>7</v>
      </c>
      <c r="D162" s="4">
        <f t="shared" si="12"/>
        <v>0.48</v>
      </c>
      <c r="E162" s="4">
        <f t="shared" si="13"/>
        <v>0.43166896551724138</v>
      </c>
      <c r="F162" s="30">
        <f>SUMIFS(Prizes!D:D,Prizes!C:C,Probabilities!C162)</f>
        <v>7</v>
      </c>
      <c r="G162" s="30">
        <f>SUMIFS(Sales!D:D,Sales!C:C,Probabilities!C162)</f>
        <v>175</v>
      </c>
      <c r="H162" s="30">
        <f>SUMIFS(Sales!D:D,Sales!C:C,Probabilities!C162,Sales!B:B,Probabilities!B162)</f>
        <v>12</v>
      </c>
    </row>
    <row r="163" spans="1:8" x14ac:dyDescent="0.35">
      <c r="A163">
        <v>162</v>
      </c>
      <c r="B163">
        <v>6</v>
      </c>
      <c r="C163">
        <v>7</v>
      </c>
      <c r="D163" s="4">
        <f t="shared" si="12"/>
        <v>0</v>
      </c>
      <c r="E163" s="4">
        <f t="shared" si="13"/>
        <v>0</v>
      </c>
      <c r="F163" s="30">
        <f>SUMIFS(Prizes!D:D,Prizes!C:C,Probabilities!C163)</f>
        <v>7</v>
      </c>
      <c r="G163" s="30">
        <f>SUMIFS(Sales!D:D,Sales!C:C,Probabilities!C163)</f>
        <v>175</v>
      </c>
      <c r="H163" s="30">
        <f>SUMIFS(Sales!D:D,Sales!C:C,Probabilities!C163,Sales!B:B,Probabilities!B163)</f>
        <v>0</v>
      </c>
    </row>
    <row r="164" spans="1:8" x14ac:dyDescent="0.35">
      <c r="A164">
        <v>163</v>
      </c>
      <c r="B164">
        <v>7</v>
      </c>
      <c r="C164">
        <v>7</v>
      </c>
      <c r="D164" s="4">
        <f t="shared" si="12"/>
        <v>0</v>
      </c>
      <c r="E164" s="4">
        <f t="shared" si="13"/>
        <v>0</v>
      </c>
      <c r="F164" s="30">
        <f>SUMIFS(Prizes!D:D,Prizes!C:C,Probabilities!C164)</f>
        <v>7</v>
      </c>
      <c r="G164" s="30">
        <f>SUMIFS(Sales!D:D,Sales!C:C,Probabilities!C164)</f>
        <v>175</v>
      </c>
      <c r="H164" s="30">
        <f>SUMIFS(Sales!D:D,Sales!C:C,Probabilities!C164,Sales!B:B,Probabilities!B164)</f>
        <v>0</v>
      </c>
    </row>
    <row r="165" spans="1:8" x14ac:dyDescent="0.35">
      <c r="A165">
        <v>164</v>
      </c>
      <c r="B165">
        <v>8</v>
      </c>
      <c r="C165">
        <v>7</v>
      </c>
      <c r="D165" s="4">
        <f t="shared" si="12"/>
        <v>0</v>
      </c>
      <c r="E165" s="4">
        <f t="shared" si="13"/>
        <v>0</v>
      </c>
      <c r="F165" s="30">
        <f>SUMIFS(Prizes!D:D,Prizes!C:C,Probabilities!C165)</f>
        <v>7</v>
      </c>
      <c r="G165" s="30">
        <f>SUMIFS(Sales!D:D,Sales!C:C,Probabilities!C165)</f>
        <v>175</v>
      </c>
      <c r="H165" s="30">
        <f>SUMIFS(Sales!D:D,Sales!C:C,Probabilities!C165,Sales!B:B,Probabilities!B165)</f>
        <v>0</v>
      </c>
    </row>
    <row r="166" spans="1:8" x14ac:dyDescent="0.35">
      <c r="A166">
        <v>165</v>
      </c>
      <c r="B166">
        <v>9</v>
      </c>
      <c r="C166">
        <v>7</v>
      </c>
      <c r="D166" s="4">
        <f t="shared" si="12"/>
        <v>0.4</v>
      </c>
      <c r="E166" s="4">
        <f t="shared" si="13"/>
        <v>0.36413793103448278</v>
      </c>
      <c r="F166" s="30">
        <f>SUMIFS(Prizes!D:D,Prizes!C:C,Probabilities!C166)</f>
        <v>7</v>
      </c>
      <c r="G166" s="30">
        <f>SUMIFS(Sales!D:D,Sales!C:C,Probabilities!C166)</f>
        <v>175</v>
      </c>
      <c r="H166" s="30">
        <f>SUMIFS(Sales!D:D,Sales!C:C,Probabilities!C166,Sales!B:B,Probabilities!B166)</f>
        <v>10</v>
      </c>
    </row>
    <row r="167" spans="1:8" x14ac:dyDescent="0.35">
      <c r="A167">
        <v>166</v>
      </c>
      <c r="B167">
        <v>10</v>
      </c>
      <c r="C167">
        <v>7</v>
      </c>
      <c r="D167" s="4">
        <f t="shared" si="12"/>
        <v>0.4</v>
      </c>
      <c r="E167" s="4">
        <f t="shared" si="13"/>
        <v>0.36413793103448278</v>
      </c>
      <c r="F167" s="30">
        <f>SUMIFS(Prizes!D:D,Prizes!C:C,Probabilities!C167)</f>
        <v>7</v>
      </c>
      <c r="G167" s="30">
        <f>SUMIFS(Sales!D:D,Sales!C:C,Probabilities!C167)</f>
        <v>175</v>
      </c>
      <c r="H167" s="30">
        <f>SUMIFS(Sales!D:D,Sales!C:C,Probabilities!C167,Sales!B:B,Probabilities!B167)</f>
        <v>10</v>
      </c>
    </row>
    <row r="168" spans="1:8" x14ac:dyDescent="0.35">
      <c r="A168">
        <v>167</v>
      </c>
      <c r="B168">
        <v>11</v>
      </c>
      <c r="C168">
        <v>7</v>
      </c>
      <c r="D168" s="4">
        <f t="shared" si="12"/>
        <v>0</v>
      </c>
      <c r="E168" s="4">
        <f t="shared" si="13"/>
        <v>0</v>
      </c>
      <c r="F168" s="30">
        <f>SUMIFS(Prizes!D:D,Prizes!C:C,Probabilities!C168)</f>
        <v>7</v>
      </c>
      <c r="G168" s="30">
        <f>SUMIFS(Sales!D:D,Sales!C:C,Probabilities!C168)</f>
        <v>175</v>
      </c>
      <c r="H168" s="30">
        <f>SUMIFS(Sales!D:D,Sales!C:C,Probabilities!C168,Sales!B:B,Probabilities!B168)</f>
        <v>0</v>
      </c>
    </row>
    <row r="169" spans="1:8" x14ac:dyDescent="0.35">
      <c r="A169">
        <v>168</v>
      </c>
      <c r="B169">
        <v>12</v>
      </c>
      <c r="C169">
        <v>7</v>
      </c>
      <c r="D169" s="4">
        <f t="shared" si="12"/>
        <v>0.36</v>
      </c>
      <c r="E169" s="4">
        <f t="shared" si="13"/>
        <v>0.32971034482758621</v>
      </c>
      <c r="F169" s="30">
        <f>SUMIFS(Prizes!D:D,Prizes!C:C,Probabilities!C169)</f>
        <v>7</v>
      </c>
      <c r="G169" s="30">
        <f>SUMIFS(Sales!D:D,Sales!C:C,Probabilities!C169)</f>
        <v>175</v>
      </c>
      <c r="H169" s="30">
        <f>SUMIFS(Sales!D:D,Sales!C:C,Probabilities!C169,Sales!B:B,Probabilities!B169)</f>
        <v>9</v>
      </c>
    </row>
    <row r="170" spans="1:8" x14ac:dyDescent="0.35">
      <c r="A170">
        <v>169</v>
      </c>
      <c r="B170">
        <v>13</v>
      </c>
      <c r="C170">
        <v>7</v>
      </c>
      <c r="D170" s="4">
        <f t="shared" si="12"/>
        <v>0.4</v>
      </c>
      <c r="E170" s="4">
        <f t="shared" si="13"/>
        <v>0.36413793103448278</v>
      </c>
      <c r="F170" s="30">
        <f>SUMIFS(Prizes!D:D,Prizes!C:C,Probabilities!C170)</f>
        <v>7</v>
      </c>
      <c r="G170" s="30">
        <f>SUMIFS(Sales!D:D,Sales!C:C,Probabilities!C170)</f>
        <v>175</v>
      </c>
      <c r="H170" s="30">
        <f>SUMIFS(Sales!D:D,Sales!C:C,Probabilities!C170,Sales!B:B,Probabilities!B170)</f>
        <v>10</v>
      </c>
    </row>
    <row r="171" spans="1:8" x14ac:dyDescent="0.35">
      <c r="A171">
        <v>170</v>
      </c>
      <c r="B171">
        <v>14</v>
      </c>
      <c r="C171">
        <v>7</v>
      </c>
      <c r="D171" s="4">
        <f t="shared" si="12"/>
        <v>0.2</v>
      </c>
      <c r="E171" s="4">
        <f t="shared" si="13"/>
        <v>0.18758620689655173</v>
      </c>
      <c r="F171" s="30">
        <f>SUMIFS(Prizes!D:D,Prizes!C:C,Probabilities!C171)</f>
        <v>7</v>
      </c>
      <c r="G171" s="30">
        <f>SUMIFS(Sales!D:D,Sales!C:C,Probabilities!C171)</f>
        <v>175</v>
      </c>
      <c r="H171" s="30">
        <f>SUMIFS(Sales!D:D,Sales!C:C,Probabilities!C171,Sales!B:B,Probabilities!B171)</f>
        <v>5</v>
      </c>
    </row>
    <row r="172" spans="1:8" x14ac:dyDescent="0.35">
      <c r="A172">
        <v>171</v>
      </c>
      <c r="B172">
        <v>15</v>
      </c>
      <c r="C172">
        <v>7</v>
      </c>
      <c r="D172" s="4">
        <f t="shared" si="12"/>
        <v>0.4</v>
      </c>
      <c r="E172" s="4">
        <f t="shared" si="13"/>
        <v>0.36413793103448278</v>
      </c>
      <c r="F172" s="30">
        <f>SUMIFS(Prizes!D:D,Prizes!C:C,Probabilities!C172)</f>
        <v>7</v>
      </c>
      <c r="G172" s="30">
        <f>SUMIFS(Sales!D:D,Sales!C:C,Probabilities!C172)</f>
        <v>175</v>
      </c>
      <c r="H172" s="30">
        <f>SUMIFS(Sales!D:D,Sales!C:C,Probabilities!C172,Sales!B:B,Probabilities!B172)</f>
        <v>10</v>
      </c>
    </row>
    <row r="173" spans="1:8" x14ac:dyDescent="0.35">
      <c r="A173">
        <v>172</v>
      </c>
      <c r="B173">
        <v>16</v>
      </c>
      <c r="C173">
        <v>7</v>
      </c>
      <c r="D173" s="4">
        <f t="shared" si="12"/>
        <v>0</v>
      </c>
      <c r="E173" s="4">
        <f t="shared" si="13"/>
        <v>0</v>
      </c>
      <c r="F173" s="30">
        <f>SUMIFS(Prizes!D:D,Prizes!C:C,Probabilities!C173)</f>
        <v>7</v>
      </c>
      <c r="G173" s="30">
        <f>SUMIFS(Sales!D:D,Sales!C:C,Probabilities!C173)</f>
        <v>175</v>
      </c>
      <c r="H173" s="30">
        <f>SUMIFS(Sales!D:D,Sales!C:C,Probabilities!C173,Sales!B:B,Probabilities!B173)</f>
        <v>0</v>
      </c>
    </row>
    <row r="174" spans="1:8" x14ac:dyDescent="0.35">
      <c r="A174">
        <v>173</v>
      </c>
      <c r="B174">
        <v>17</v>
      </c>
      <c r="C174">
        <v>7</v>
      </c>
      <c r="D174" s="4">
        <f t="shared" si="12"/>
        <v>0</v>
      </c>
      <c r="E174" s="4">
        <f t="shared" si="13"/>
        <v>0</v>
      </c>
      <c r="F174" s="30">
        <f>SUMIFS(Prizes!D:D,Prizes!C:C,Probabilities!C174)</f>
        <v>7</v>
      </c>
      <c r="G174" s="30">
        <f>SUMIFS(Sales!D:D,Sales!C:C,Probabilities!C174)</f>
        <v>175</v>
      </c>
      <c r="H174" s="30">
        <f>SUMIFS(Sales!D:D,Sales!C:C,Probabilities!C174,Sales!B:B,Probabilities!B174)</f>
        <v>0</v>
      </c>
    </row>
    <row r="175" spans="1:8" x14ac:dyDescent="0.35">
      <c r="A175">
        <v>174</v>
      </c>
      <c r="B175">
        <v>18</v>
      </c>
      <c r="C175">
        <v>7</v>
      </c>
      <c r="D175" s="4">
        <f t="shared" si="12"/>
        <v>0</v>
      </c>
      <c r="E175" s="4">
        <f t="shared" si="13"/>
        <v>0</v>
      </c>
      <c r="F175" s="30">
        <f>SUMIFS(Prizes!D:D,Prizes!C:C,Probabilities!C175)</f>
        <v>7</v>
      </c>
      <c r="G175" s="30">
        <f>SUMIFS(Sales!D:D,Sales!C:C,Probabilities!C175)</f>
        <v>175</v>
      </c>
      <c r="H175" s="30">
        <f>SUMIFS(Sales!D:D,Sales!C:C,Probabilities!C175,Sales!B:B,Probabilities!B175)</f>
        <v>0</v>
      </c>
    </row>
    <row r="176" spans="1:8" x14ac:dyDescent="0.35">
      <c r="A176">
        <v>175</v>
      </c>
      <c r="B176">
        <v>19</v>
      </c>
      <c r="C176">
        <v>7</v>
      </c>
      <c r="D176" s="4">
        <f t="shared" si="12"/>
        <v>0.8</v>
      </c>
      <c r="E176" s="4">
        <f t="shared" si="13"/>
        <v>0.68413793103448273</v>
      </c>
      <c r="F176" s="30">
        <f>SUMIFS(Prizes!D:D,Prizes!C:C,Probabilities!C176)</f>
        <v>7</v>
      </c>
      <c r="G176" s="30">
        <f>SUMIFS(Sales!D:D,Sales!C:C,Probabilities!C176)</f>
        <v>175</v>
      </c>
      <c r="H176" s="30">
        <f>SUMIFS(Sales!D:D,Sales!C:C,Probabilities!C176,Sales!B:B,Probabilities!B176)</f>
        <v>20</v>
      </c>
    </row>
    <row r="177" spans="1:8" x14ac:dyDescent="0.35">
      <c r="A177">
        <v>176</v>
      </c>
      <c r="B177">
        <v>20</v>
      </c>
      <c r="C177">
        <v>7</v>
      </c>
      <c r="D177" s="4">
        <f t="shared" si="12"/>
        <v>0.24</v>
      </c>
      <c r="E177" s="4">
        <f t="shared" si="13"/>
        <v>0.22377931034482756</v>
      </c>
      <c r="F177" s="30">
        <f>SUMIFS(Prizes!D:D,Prizes!C:C,Probabilities!C177)</f>
        <v>7</v>
      </c>
      <c r="G177" s="30">
        <f>SUMIFS(Sales!D:D,Sales!C:C,Probabilities!C177)</f>
        <v>175</v>
      </c>
      <c r="H177" s="30">
        <f>SUMIFS(Sales!D:D,Sales!C:C,Probabilities!C177,Sales!B:B,Probabilities!B177)</f>
        <v>6</v>
      </c>
    </row>
    <row r="178" spans="1:8" x14ac:dyDescent="0.35">
      <c r="A178">
        <v>177</v>
      </c>
      <c r="B178">
        <v>21</v>
      </c>
      <c r="C178">
        <v>7</v>
      </c>
      <c r="D178" s="4">
        <f t="shared" si="12"/>
        <v>0</v>
      </c>
      <c r="E178" s="4">
        <f t="shared" si="13"/>
        <v>0</v>
      </c>
      <c r="F178" s="30">
        <f>SUMIFS(Prizes!D:D,Prizes!C:C,Probabilities!C178)</f>
        <v>7</v>
      </c>
      <c r="G178" s="30">
        <f>SUMIFS(Sales!D:D,Sales!C:C,Probabilities!C178)</f>
        <v>175</v>
      </c>
      <c r="H178" s="30">
        <f>SUMIFS(Sales!D:D,Sales!C:C,Probabilities!C178,Sales!B:B,Probabilities!B178)</f>
        <v>0</v>
      </c>
    </row>
    <row r="179" spans="1:8" x14ac:dyDescent="0.35">
      <c r="A179">
        <v>178</v>
      </c>
      <c r="B179">
        <v>22</v>
      </c>
      <c r="C179">
        <v>7</v>
      </c>
      <c r="D179" s="4">
        <f t="shared" si="12"/>
        <v>0</v>
      </c>
      <c r="E179" s="4">
        <f t="shared" si="13"/>
        <v>0</v>
      </c>
      <c r="F179" s="30">
        <f>SUMIFS(Prizes!D:D,Prizes!C:C,Probabilities!C179)</f>
        <v>7</v>
      </c>
      <c r="G179" s="30">
        <f>SUMIFS(Sales!D:D,Sales!C:C,Probabilities!C179)</f>
        <v>175</v>
      </c>
      <c r="H179" s="30">
        <f>SUMIFS(Sales!D:D,Sales!C:C,Probabilities!C179,Sales!B:B,Probabilities!B179)</f>
        <v>0</v>
      </c>
    </row>
    <row r="180" spans="1:8" x14ac:dyDescent="0.35">
      <c r="A180">
        <v>179</v>
      </c>
      <c r="B180">
        <v>23</v>
      </c>
      <c r="C180">
        <v>7</v>
      </c>
      <c r="D180" s="4">
        <f t="shared" si="12"/>
        <v>0</v>
      </c>
      <c r="E180" s="4">
        <f t="shared" si="13"/>
        <v>0</v>
      </c>
      <c r="F180" s="30">
        <f>SUMIFS(Prizes!D:D,Prizes!C:C,Probabilities!C180)</f>
        <v>7</v>
      </c>
      <c r="G180" s="30">
        <f>SUMIFS(Sales!D:D,Sales!C:C,Probabilities!C180)</f>
        <v>175</v>
      </c>
      <c r="H180" s="30">
        <f>SUMIFS(Sales!D:D,Sales!C:C,Probabilities!C180,Sales!B:B,Probabilities!B180)</f>
        <v>0</v>
      </c>
    </row>
    <row r="181" spans="1:8" x14ac:dyDescent="0.35">
      <c r="A181">
        <v>180</v>
      </c>
      <c r="B181">
        <v>24</v>
      </c>
      <c r="C181">
        <v>7</v>
      </c>
      <c r="D181" s="4">
        <f t="shared" si="12"/>
        <v>0</v>
      </c>
      <c r="E181" s="4">
        <f t="shared" si="13"/>
        <v>0</v>
      </c>
      <c r="F181" s="30">
        <f>SUMIFS(Prizes!D:D,Prizes!C:C,Probabilities!C181)</f>
        <v>7</v>
      </c>
      <c r="G181" s="30">
        <f>SUMIFS(Sales!D:D,Sales!C:C,Probabilities!C181)</f>
        <v>175</v>
      </c>
      <c r="H181" s="30">
        <f>SUMIFS(Sales!D:D,Sales!C:C,Probabilities!C181,Sales!B:B,Probabilities!B181)</f>
        <v>0</v>
      </c>
    </row>
    <row r="182" spans="1:8" x14ac:dyDescent="0.35">
      <c r="A182">
        <v>181</v>
      </c>
      <c r="B182">
        <v>25</v>
      </c>
      <c r="C182">
        <v>7</v>
      </c>
      <c r="D182" s="4">
        <f t="shared" si="12"/>
        <v>0</v>
      </c>
      <c r="E182" s="4">
        <f t="shared" si="13"/>
        <v>0</v>
      </c>
      <c r="F182" s="30">
        <f>SUMIFS(Prizes!D:D,Prizes!C:C,Probabilities!C182)</f>
        <v>7</v>
      </c>
      <c r="G182" s="30">
        <f>SUMIFS(Sales!D:D,Sales!C:C,Probabilities!C182)</f>
        <v>175</v>
      </c>
      <c r="H182" s="30">
        <f>SUMIFS(Sales!D:D,Sales!C:C,Probabilities!C182,Sales!B:B,Probabilities!B182)</f>
        <v>0</v>
      </c>
    </row>
    <row r="183" spans="1:8" x14ac:dyDescent="0.35">
      <c r="A183">
        <v>182</v>
      </c>
      <c r="B183">
        <v>26</v>
      </c>
      <c r="C183">
        <v>7</v>
      </c>
      <c r="D183" s="4">
        <f t="shared" si="12"/>
        <v>0</v>
      </c>
      <c r="E183" s="4">
        <f t="shared" si="13"/>
        <v>0</v>
      </c>
      <c r="F183" s="30">
        <f>SUMIFS(Prizes!D:D,Prizes!C:C,Probabilities!C183)</f>
        <v>7</v>
      </c>
      <c r="G183" s="30">
        <f>SUMIFS(Sales!D:D,Sales!C:C,Probabilities!C183)</f>
        <v>175</v>
      </c>
      <c r="H183" s="30">
        <f>SUMIFS(Sales!D:D,Sales!C:C,Probabilities!C183,Sales!B:B,Probabilities!B183)</f>
        <v>0</v>
      </c>
    </row>
    <row r="184" spans="1:8" x14ac:dyDescent="0.35">
      <c r="A184">
        <v>183</v>
      </c>
      <c r="B184">
        <v>27</v>
      </c>
      <c r="C184">
        <v>7</v>
      </c>
      <c r="D184" s="4">
        <f t="shared" si="12"/>
        <v>0</v>
      </c>
      <c r="E184" s="4">
        <f t="shared" si="13"/>
        <v>0</v>
      </c>
      <c r="F184" s="30">
        <f>SUMIFS(Prizes!D:D,Prizes!C:C,Probabilities!C184)</f>
        <v>7</v>
      </c>
      <c r="G184" s="30">
        <f>SUMIFS(Sales!D:D,Sales!C:C,Probabilities!C184)</f>
        <v>175</v>
      </c>
      <c r="H184" s="30">
        <f>SUMIFS(Sales!D:D,Sales!C:C,Probabilities!C184,Sales!B:B,Probabilities!B184)</f>
        <v>0</v>
      </c>
    </row>
    <row r="185" spans="1:8" x14ac:dyDescent="0.35">
      <c r="A185">
        <v>184</v>
      </c>
      <c r="B185">
        <v>28</v>
      </c>
      <c r="C185">
        <v>7</v>
      </c>
      <c r="D185" s="4">
        <f t="shared" si="12"/>
        <v>0</v>
      </c>
      <c r="E185" s="4">
        <f t="shared" si="13"/>
        <v>0</v>
      </c>
      <c r="F185" s="30">
        <f>SUMIFS(Prizes!D:D,Prizes!C:C,Probabilities!C185)</f>
        <v>7</v>
      </c>
      <c r="G185" s="30">
        <f>SUMIFS(Sales!D:D,Sales!C:C,Probabilities!C185)</f>
        <v>175</v>
      </c>
      <c r="H185" s="30">
        <f>SUMIFS(Sales!D:D,Sales!C:C,Probabilities!C185,Sales!B:B,Probabilities!B185)</f>
        <v>0</v>
      </c>
    </row>
    <row r="186" spans="1:8" x14ac:dyDescent="0.35">
      <c r="A186">
        <v>185</v>
      </c>
      <c r="B186">
        <v>29</v>
      </c>
      <c r="C186">
        <v>7</v>
      </c>
      <c r="D186" s="4">
        <f t="shared" si="12"/>
        <v>0.4</v>
      </c>
      <c r="E186" s="4">
        <f t="shared" si="13"/>
        <v>0.36413793103448278</v>
      </c>
      <c r="F186" s="30">
        <f>SUMIFS(Prizes!D:D,Prizes!C:C,Probabilities!C186)</f>
        <v>7</v>
      </c>
      <c r="G186" s="30">
        <f>SUMIFS(Sales!D:D,Sales!C:C,Probabilities!C186)</f>
        <v>175</v>
      </c>
      <c r="H186" s="30">
        <f>SUMIFS(Sales!D:D,Sales!C:C,Probabilities!C186,Sales!B:B,Probabilities!B186)</f>
        <v>10</v>
      </c>
    </row>
    <row r="187" spans="1:8" x14ac:dyDescent="0.35">
      <c r="A187">
        <v>186</v>
      </c>
      <c r="B187">
        <v>30</v>
      </c>
      <c r="C187">
        <v>7</v>
      </c>
      <c r="D187" s="4">
        <f t="shared" si="12"/>
        <v>0</v>
      </c>
      <c r="E187" s="4">
        <f t="shared" si="13"/>
        <v>0</v>
      </c>
      <c r="F187" s="30">
        <f>SUMIFS(Prizes!D:D,Prizes!C:C,Probabilities!C187)</f>
        <v>7</v>
      </c>
      <c r="G187" s="30">
        <f>SUMIFS(Sales!D:D,Sales!C:C,Probabilities!C187)</f>
        <v>175</v>
      </c>
      <c r="H187" s="30">
        <f>SUMIFS(Sales!D:D,Sales!C:C,Probabilities!C187,Sales!B:B,Probabilities!B187)</f>
        <v>0</v>
      </c>
    </row>
    <row r="188" spans="1:8" x14ac:dyDescent="0.35">
      <c r="A188">
        <v>187</v>
      </c>
      <c r="B188">
        <v>31</v>
      </c>
      <c r="C188">
        <v>7</v>
      </c>
      <c r="D188" s="4">
        <f t="shared" si="12"/>
        <v>0.32</v>
      </c>
      <c r="E188" s="4">
        <f t="shared" si="13"/>
        <v>0.29484137931034482</v>
      </c>
      <c r="F188" s="30">
        <f>SUMIFS(Prizes!D:D,Prizes!C:C,Probabilities!C188)</f>
        <v>7</v>
      </c>
      <c r="G188" s="30">
        <f>SUMIFS(Sales!D:D,Sales!C:C,Probabilities!C188)</f>
        <v>175</v>
      </c>
      <c r="H188" s="30">
        <f>SUMIFS(Sales!D:D,Sales!C:C,Probabilities!C188,Sales!B:B,Probabilities!B188)</f>
        <v>8</v>
      </c>
    </row>
    <row r="189" spans="1:8" x14ac:dyDescent="0.35">
      <c r="A189">
        <v>188</v>
      </c>
      <c r="B189">
        <v>32</v>
      </c>
      <c r="C189">
        <v>7</v>
      </c>
      <c r="D189" s="4">
        <f t="shared" si="12"/>
        <v>0.4</v>
      </c>
      <c r="E189" s="4">
        <f t="shared" si="13"/>
        <v>0.36413793103448278</v>
      </c>
      <c r="F189" s="30">
        <f>SUMIFS(Prizes!D:D,Prizes!C:C,Probabilities!C189)</f>
        <v>7</v>
      </c>
      <c r="G189" s="30">
        <f>SUMIFS(Sales!D:D,Sales!C:C,Probabilities!C189)</f>
        <v>175</v>
      </c>
      <c r="H189" s="30">
        <f>SUMIFS(Sales!D:D,Sales!C:C,Probabilities!C189,Sales!B:B,Probabilities!B189)</f>
        <v>10</v>
      </c>
    </row>
    <row r="190" spans="1:8" x14ac:dyDescent="0.35">
      <c r="A190">
        <v>189</v>
      </c>
      <c r="B190">
        <v>33</v>
      </c>
      <c r="C190">
        <v>7</v>
      </c>
      <c r="D190" s="4">
        <f t="shared" si="12"/>
        <v>0.4</v>
      </c>
      <c r="E190" s="4">
        <f t="shared" si="13"/>
        <v>0.36413793103448278</v>
      </c>
      <c r="F190" s="30">
        <f>SUMIFS(Prizes!D:D,Prizes!C:C,Probabilities!C190)</f>
        <v>7</v>
      </c>
      <c r="G190" s="30">
        <f>SUMIFS(Sales!D:D,Sales!C:C,Probabilities!C190)</f>
        <v>175</v>
      </c>
      <c r="H190" s="30">
        <f>SUMIFS(Sales!D:D,Sales!C:C,Probabilities!C190,Sales!B:B,Probabilities!B190)</f>
        <v>10</v>
      </c>
    </row>
    <row r="191" spans="1:8" x14ac:dyDescent="0.35">
      <c r="A191">
        <v>190</v>
      </c>
      <c r="B191">
        <v>34</v>
      </c>
      <c r="C191">
        <v>7</v>
      </c>
      <c r="D191" s="4">
        <f t="shared" si="12"/>
        <v>0.2</v>
      </c>
      <c r="E191" s="4">
        <f t="shared" si="13"/>
        <v>0.18758620689655173</v>
      </c>
      <c r="F191" s="30">
        <f>SUMIFS(Prizes!D:D,Prizes!C:C,Probabilities!C191)</f>
        <v>7</v>
      </c>
      <c r="G191" s="30">
        <f>SUMIFS(Sales!D:D,Sales!C:C,Probabilities!C191)</f>
        <v>175</v>
      </c>
      <c r="H191" s="30">
        <f>SUMIFS(Sales!D:D,Sales!C:C,Probabilities!C191,Sales!B:B,Probabilities!B191)</f>
        <v>5</v>
      </c>
    </row>
    <row r="192" spans="1:8" x14ac:dyDescent="0.35">
      <c r="A192">
        <v>191</v>
      </c>
      <c r="B192">
        <v>35</v>
      </c>
      <c r="C192">
        <v>7</v>
      </c>
      <c r="D192" s="4">
        <f t="shared" si="12"/>
        <v>0.2</v>
      </c>
      <c r="E192" s="4">
        <f t="shared" si="13"/>
        <v>0.18758620689655173</v>
      </c>
      <c r="F192" s="30">
        <f>SUMIFS(Prizes!D:D,Prizes!C:C,Probabilities!C192)</f>
        <v>7</v>
      </c>
      <c r="G192" s="30">
        <f>SUMIFS(Sales!D:D,Sales!C:C,Probabilities!C192)</f>
        <v>175</v>
      </c>
      <c r="H192" s="30">
        <f>SUMIFS(Sales!D:D,Sales!C:C,Probabilities!C192,Sales!B:B,Probabilities!B192)</f>
        <v>5</v>
      </c>
    </row>
    <row r="193" spans="1:8" x14ac:dyDescent="0.35">
      <c r="A193">
        <v>192</v>
      </c>
      <c r="B193">
        <v>36</v>
      </c>
      <c r="C193">
        <v>7</v>
      </c>
      <c r="D193" s="4">
        <f t="shared" si="12"/>
        <v>0.2</v>
      </c>
      <c r="E193" s="4">
        <f t="shared" si="13"/>
        <v>0.18758620689655173</v>
      </c>
      <c r="F193" s="30">
        <f>SUMIFS(Prizes!D:D,Prizes!C:C,Probabilities!C193)</f>
        <v>7</v>
      </c>
      <c r="G193" s="30">
        <f>SUMIFS(Sales!D:D,Sales!C:C,Probabilities!C193)</f>
        <v>175</v>
      </c>
      <c r="H193" s="30">
        <f>SUMIFS(Sales!D:D,Sales!C:C,Probabilities!C193,Sales!B:B,Probabilities!B193)</f>
        <v>5</v>
      </c>
    </row>
    <row r="194" spans="1:8" x14ac:dyDescent="0.35">
      <c r="A194">
        <v>193</v>
      </c>
      <c r="B194">
        <v>37</v>
      </c>
      <c r="C194">
        <v>7</v>
      </c>
      <c r="D194" s="4">
        <f t="shared" si="12"/>
        <v>0.8</v>
      </c>
      <c r="E194" s="4">
        <f t="shared" si="13"/>
        <v>0.68413793103448273</v>
      </c>
      <c r="F194" s="30">
        <f>SUMIFS(Prizes!D:D,Prizes!C:C,Probabilities!C194)</f>
        <v>7</v>
      </c>
      <c r="G194" s="30">
        <f>SUMIFS(Sales!D:D,Sales!C:C,Probabilities!C194)</f>
        <v>175</v>
      </c>
      <c r="H194" s="30">
        <f>SUMIFS(Sales!D:D,Sales!C:C,Probabilities!C194,Sales!B:B,Probabilities!B194)</f>
        <v>20</v>
      </c>
    </row>
    <row r="195" spans="1:8" x14ac:dyDescent="0.35">
      <c r="A195">
        <v>194</v>
      </c>
      <c r="B195">
        <v>0</v>
      </c>
      <c r="C195">
        <v>8</v>
      </c>
      <c r="D195" s="4">
        <f>F195*H195/G195</f>
        <v>0.52631578947368418</v>
      </c>
      <c r="E195" s="4">
        <f>F195*H195/G195*(G195-H195)/G195*(G195-F195)/(G195-1)</f>
        <v>0.46461848400906564</v>
      </c>
      <c r="F195" s="40">
        <f>SUMIFS(Prizes!D:D,Prizes!C:C,Probabilities!C195)</f>
        <v>7</v>
      </c>
      <c r="G195" s="40">
        <f>SUMIFS(Sales!D:D,Sales!C:C,Probabilities!C195)</f>
        <v>133</v>
      </c>
      <c r="H195" s="40">
        <f>SUMIFS(Sales!D:D,Sales!C:C,Probabilities!C195,Sales!B:B,Probabilities!B195)</f>
        <v>10</v>
      </c>
    </row>
    <row r="196" spans="1:8" x14ac:dyDescent="0.35">
      <c r="A196">
        <v>195</v>
      </c>
      <c r="B196">
        <v>1</v>
      </c>
      <c r="C196">
        <v>8</v>
      </c>
      <c r="D196" s="4">
        <f>F196*H196/G196</f>
        <v>0.31578947368421051</v>
      </c>
      <c r="E196" s="4">
        <f>F196*H196/G196*(G196-H196)/G196*(G196-F196)/(G196-1)</f>
        <v>0.28783681692268942</v>
      </c>
      <c r="F196" s="40">
        <f>SUMIFS(Prizes!D:D,Prizes!C:C,Probabilities!C196)</f>
        <v>7</v>
      </c>
      <c r="G196" s="40">
        <f>SUMIFS(Sales!D:D,Sales!C:C,Probabilities!C196)</f>
        <v>133</v>
      </c>
      <c r="H196" s="40">
        <f>SUMIFS(Sales!D:D,Sales!C:C,Probabilities!C196,Sales!B:B,Probabilities!B196)</f>
        <v>6</v>
      </c>
    </row>
    <row r="197" spans="1:8" x14ac:dyDescent="0.35">
      <c r="A197">
        <v>196</v>
      </c>
      <c r="B197">
        <v>2</v>
      </c>
      <c r="C197">
        <v>8</v>
      </c>
      <c r="D197" s="4">
        <f t="shared" ref="D197:D213" si="14">F197*H197/G197</f>
        <v>0.26315789473684209</v>
      </c>
      <c r="E197" s="4">
        <f t="shared" ref="E197:E213" si="15">F197*H197/G197*(G197-H197)/G197*(G197-F197)/(G197-1)</f>
        <v>0.24175270712666835</v>
      </c>
      <c r="F197" s="40">
        <f>SUMIFS(Prizes!D:D,Prizes!C:C,Probabilities!C197)</f>
        <v>7</v>
      </c>
      <c r="G197" s="40">
        <f>SUMIFS(Sales!D:D,Sales!C:C,Probabilities!C197)</f>
        <v>133</v>
      </c>
      <c r="H197" s="40">
        <f>SUMIFS(Sales!D:D,Sales!C:C,Probabilities!C197,Sales!B:B,Probabilities!B197)</f>
        <v>5</v>
      </c>
    </row>
    <row r="198" spans="1:8" x14ac:dyDescent="0.35">
      <c r="A198">
        <v>197</v>
      </c>
      <c r="B198">
        <v>3</v>
      </c>
      <c r="C198">
        <v>8</v>
      </c>
      <c r="D198" s="4">
        <f t="shared" si="14"/>
        <v>0</v>
      </c>
      <c r="E198" s="4">
        <f t="shared" si="15"/>
        <v>0</v>
      </c>
      <c r="F198" s="40">
        <f>SUMIFS(Prizes!D:D,Prizes!C:C,Probabilities!C198)</f>
        <v>7</v>
      </c>
      <c r="G198" s="40">
        <f>SUMIFS(Sales!D:D,Sales!C:C,Probabilities!C198)</f>
        <v>133</v>
      </c>
      <c r="H198" s="40">
        <f>SUMIFS(Sales!D:D,Sales!C:C,Probabilities!C198,Sales!B:B,Probabilities!B198)</f>
        <v>0</v>
      </c>
    </row>
    <row r="199" spans="1:8" x14ac:dyDescent="0.35">
      <c r="A199">
        <v>198</v>
      </c>
      <c r="B199">
        <v>4</v>
      </c>
      <c r="C199">
        <v>8</v>
      </c>
      <c r="D199" s="4">
        <f t="shared" si="14"/>
        <v>0</v>
      </c>
      <c r="E199" s="4">
        <f t="shared" si="15"/>
        <v>0</v>
      </c>
      <c r="F199" s="40">
        <f>SUMIFS(Prizes!D:D,Prizes!C:C,Probabilities!C199)</f>
        <v>7</v>
      </c>
      <c r="G199" s="40">
        <f>SUMIFS(Sales!D:D,Sales!C:C,Probabilities!C199)</f>
        <v>133</v>
      </c>
      <c r="H199" s="40">
        <f>SUMIFS(Sales!D:D,Sales!C:C,Probabilities!C199,Sales!B:B,Probabilities!B199)</f>
        <v>0</v>
      </c>
    </row>
    <row r="200" spans="1:8" x14ac:dyDescent="0.35">
      <c r="A200">
        <v>199</v>
      </c>
      <c r="B200">
        <v>5</v>
      </c>
      <c r="C200">
        <v>8</v>
      </c>
      <c r="D200" s="4">
        <f t="shared" si="14"/>
        <v>0.26315789473684209</v>
      </c>
      <c r="E200" s="4">
        <f t="shared" si="15"/>
        <v>0.24175270712666835</v>
      </c>
      <c r="F200" s="40">
        <f>SUMIFS(Prizes!D:D,Prizes!C:C,Probabilities!C200)</f>
        <v>7</v>
      </c>
      <c r="G200" s="40">
        <f>SUMIFS(Sales!D:D,Sales!C:C,Probabilities!C200)</f>
        <v>133</v>
      </c>
      <c r="H200" s="40">
        <f>SUMIFS(Sales!D:D,Sales!C:C,Probabilities!C200,Sales!B:B,Probabilities!B200)</f>
        <v>5</v>
      </c>
    </row>
    <row r="201" spans="1:8" x14ac:dyDescent="0.35">
      <c r="A201">
        <v>200</v>
      </c>
      <c r="B201">
        <v>6</v>
      </c>
      <c r="C201">
        <v>8</v>
      </c>
      <c r="D201" s="4">
        <f t="shared" si="14"/>
        <v>0</v>
      </c>
      <c r="E201" s="4">
        <f t="shared" si="15"/>
        <v>0</v>
      </c>
      <c r="F201" s="40">
        <f>SUMIFS(Prizes!D:D,Prizes!C:C,Probabilities!C201)</f>
        <v>7</v>
      </c>
      <c r="G201" s="40">
        <f>SUMIFS(Sales!D:D,Sales!C:C,Probabilities!C201)</f>
        <v>133</v>
      </c>
      <c r="H201" s="40">
        <f>SUMIFS(Sales!D:D,Sales!C:C,Probabilities!C201,Sales!B:B,Probabilities!B201)</f>
        <v>0</v>
      </c>
    </row>
    <row r="202" spans="1:8" x14ac:dyDescent="0.35">
      <c r="A202">
        <v>201</v>
      </c>
      <c r="B202">
        <v>7</v>
      </c>
      <c r="C202">
        <v>8</v>
      </c>
      <c r="D202" s="4">
        <f t="shared" si="14"/>
        <v>0</v>
      </c>
      <c r="E202" s="4">
        <f t="shared" si="15"/>
        <v>0</v>
      </c>
      <c r="F202" s="40">
        <f>SUMIFS(Prizes!D:D,Prizes!C:C,Probabilities!C202)</f>
        <v>7</v>
      </c>
      <c r="G202" s="40">
        <f>SUMIFS(Sales!D:D,Sales!C:C,Probabilities!C202)</f>
        <v>133</v>
      </c>
      <c r="H202" s="40">
        <f>SUMIFS(Sales!D:D,Sales!C:C,Probabilities!C202,Sales!B:B,Probabilities!B202)</f>
        <v>0</v>
      </c>
    </row>
    <row r="203" spans="1:8" x14ac:dyDescent="0.35">
      <c r="A203">
        <v>202</v>
      </c>
      <c r="B203">
        <v>8</v>
      </c>
      <c r="C203">
        <v>8</v>
      </c>
      <c r="D203" s="4">
        <f t="shared" si="14"/>
        <v>1.0526315789473684</v>
      </c>
      <c r="E203" s="4">
        <f t="shared" si="15"/>
        <v>0.85368924704104754</v>
      </c>
      <c r="F203" s="40">
        <f>SUMIFS(Prizes!D:D,Prizes!C:C,Probabilities!C203)</f>
        <v>7</v>
      </c>
      <c r="G203" s="40">
        <f>SUMIFS(Sales!D:D,Sales!C:C,Probabilities!C203)</f>
        <v>133</v>
      </c>
      <c r="H203" s="40">
        <f>SUMIFS(Sales!D:D,Sales!C:C,Probabilities!C203,Sales!B:B,Probabilities!B203)</f>
        <v>20</v>
      </c>
    </row>
    <row r="204" spans="1:8" x14ac:dyDescent="0.35">
      <c r="A204">
        <v>203</v>
      </c>
      <c r="B204">
        <v>9</v>
      </c>
      <c r="C204">
        <v>8</v>
      </c>
      <c r="D204" s="4">
        <f t="shared" si="14"/>
        <v>0.26315789473684209</v>
      </c>
      <c r="E204" s="4">
        <f t="shared" si="15"/>
        <v>0.24175270712666835</v>
      </c>
      <c r="F204" s="40">
        <f>SUMIFS(Prizes!D:D,Prizes!C:C,Probabilities!C204)</f>
        <v>7</v>
      </c>
      <c r="G204" s="40">
        <f>SUMIFS(Sales!D:D,Sales!C:C,Probabilities!C204)</f>
        <v>133</v>
      </c>
      <c r="H204" s="40">
        <f>SUMIFS(Sales!D:D,Sales!C:C,Probabilities!C204,Sales!B:B,Probabilities!B204)</f>
        <v>5</v>
      </c>
    </row>
    <row r="205" spans="1:8" x14ac:dyDescent="0.35">
      <c r="A205">
        <v>204</v>
      </c>
      <c r="B205">
        <v>10</v>
      </c>
      <c r="C205">
        <v>8</v>
      </c>
      <c r="D205" s="4">
        <f t="shared" si="14"/>
        <v>0</v>
      </c>
      <c r="E205" s="4">
        <f t="shared" si="15"/>
        <v>0</v>
      </c>
      <c r="F205" s="40">
        <f>SUMIFS(Prizes!D:D,Prizes!C:C,Probabilities!C205)</f>
        <v>7</v>
      </c>
      <c r="G205" s="40">
        <f>SUMIFS(Sales!D:D,Sales!C:C,Probabilities!C205)</f>
        <v>133</v>
      </c>
      <c r="H205" s="40">
        <f>SUMIFS(Sales!D:D,Sales!C:C,Probabilities!C205,Sales!B:B,Probabilities!B205)</f>
        <v>0</v>
      </c>
    </row>
    <row r="206" spans="1:8" x14ac:dyDescent="0.35">
      <c r="A206">
        <v>205</v>
      </c>
      <c r="B206">
        <v>11</v>
      </c>
      <c r="C206">
        <v>8</v>
      </c>
      <c r="D206" s="4">
        <f t="shared" si="14"/>
        <v>0</v>
      </c>
      <c r="E206" s="4">
        <f t="shared" si="15"/>
        <v>0</v>
      </c>
      <c r="F206" s="40">
        <f>SUMIFS(Prizes!D:D,Prizes!C:C,Probabilities!C206)</f>
        <v>7</v>
      </c>
      <c r="G206" s="40">
        <f>SUMIFS(Sales!D:D,Sales!C:C,Probabilities!C206)</f>
        <v>133</v>
      </c>
      <c r="H206" s="40">
        <f>SUMIFS(Sales!D:D,Sales!C:C,Probabilities!C206,Sales!B:B,Probabilities!B206)</f>
        <v>0</v>
      </c>
    </row>
    <row r="207" spans="1:8" x14ac:dyDescent="0.35">
      <c r="A207">
        <v>206</v>
      </c>
      <c r="B207">
        <v>12</v>
      </c>
      <c r="C207">
        <v>8</v>
      </c>
      <c r="D207" s="4">
        <f t="shared" si="14"/>
        <v>0.26315789473684209</v>
      </c>
      <c r="E207" s="4">
        <f t="shared" si="15"/>
        <v>0.24175270712666835</v>
      </c>
      <c r="F207" s="40">
        <f>SUMIFS(Prizes!D:D,Prizes!C:C,Probabilities!C207)</f>
        <v>7</v>
      </c>
      <c r="G207" s="40">
        <f>SUMIFS(Sales!D:D,Sales!C:C,Probabilities!C207)</f>
        <v>133</v>
      </c>
      <c r="H207" s="40">
        <f>SUMIFS(Sales!D:D,Sales!C:C,Probabilities!C207,Sales!B:B,Probabilities!B207)</f>
        <v>5</v>
      </c>
    </row>
    <row r="208" spans="1:8" x14ac:dyDescent="0.35">
      <c r="A208">
        <v>207</v>
      </c>
      <c r="B208">
        <v>13</v>
      </c>
      <c r="C208">
        <v>8</v>
      </c>
      <c r="D208" s="4">
        <f t="shared" si="14"/>
        <v>0</v>
      </c>
      <c r="E208" s="4">
        <f t="shared" si="15"/>
        <v>0</v>
      </c>
      <c r="F208" s="40">
        <f>SUMIFS(Prizes!D:D,Prizes!C:C,Probabilities!C208)</f>
        <v>7</v>
      </c>
      <c r="G208" s="40">
        <f>SUMIFS(Sales!D:D,Sales!C:C,Probabilities!C208)</f>
        <v>133</v>
      </c>
      <c r="H208" s="40">
        <f>SUMIFS(Sales!D:D,Sales!C:C,Probabilities!C208,Sales!B:B,Probabilities!B208)</f>
        <v>0</v>
      </c>
    </row>
    <row r="209" spans="1:8" x14ac:dyDescent="0.35">
      <c r="A209">
        <v>208</v>
      </c>
      <c r="B209">
        <v>14</v>
      </c>
      <c r="C209">
        <v>8</v>
      </c>
      <c r="D209" s="4">
        <f t="shared" si="14"/>
        <v>0.10526315789473684</v>
      </c>
      <c r="E209" s="4">
        <f t="shared" si="15"/>
        <v>9.8967514479979854E-2</v>
      </c>
      <c r="F209" s="40">
        <f>SUMIFS(Prizes!D:D,Prizes!C:C,Probabilities!C209)</f>
        <v>7</v>
      </c>
      <c r="G209" s="40">
        <f>SUMIFS(Sales!D:D,Sales!C:C,Probabilities!C209)</f>
        <v>133</v>
      </c>
      <c r="H209" s="40">
        <f>SUMIFS(Sales!D:D,Sales!C:C,Probabilities!C209,Sales!B:B,Probabilities!B209)</f>
        <v>2</v>
      </c>
    </row>
    <row r="210" spans="1:8" x14ac:dyDescent="0.35">
      <c r="A210">
        <v>209</v>
      </c>
      <c r="B210">
        <v>15</v>
      </c>
      <c r="C210">
        <v>8</v>
      </c>
      <c r="D210" s="4">
        <f t="shared" si="14"/>
        <v>0.52631578947368418</v>
      </c>
      <c r="E210" s="4">
        <f t="shared" si="15"/>
        <v>0.46461848400906564</v>
      </c>
      <c r="F210" s="40">
        <f>SUMIFS(Prizes!D:D,Prizes!C:C,Probabilities!C210)</f>
        <v>7</v>
      </c>
      <c r="G210" s="40">
        <f>SUMIFS(Sales!D:D,Sales!C:C,Probabilities!C210)</f>
        <v>133</v>
      </c>
      <c r="H210" s="40">
        <f>SUMIFS(Sales!D:D,Sales!C:C,Probabilities!C210,Sales!B:B,Probabilities!B210)</f>
        <v>10</v>
      </c>
    </row>
    <row r="211" spans="1:8" x14ac:dyDescent="0.35">
      <c r="A211">
        <v>210</v>
      </c>
      <c r="B211">
        <v>16</v>
      </c>
      <c r="C211">
        <v>8</v>
      </c>
      <c r="D211" s="4">
        <f t="shared" si="14"/>
        <v>0</v>
      </c>
      <c r="E211" s="4">
        <f t="shared" si="15"/>
        <v>0</v>
      </c>
      <c r="F211" s="40">
        <f>SUMIFS(Prizes!D:D,Prizes!C:C,Probabilities!C211)</f>
        <v>7</v>
      </c>
      <c r="G211" s="40">
        <f>SUMIFS(Sales!D:D,Sales!C:C,Probabilities!C211)</f>
        <v>133</v>
      </c>
      <c r="H211" s="40">
        <f>SUMIFS(Sales!D:D,Sales!C:C,Probabilities!C211,Sales!B:B,Probabilities!B211)</f>
        <v>0</v>
      </c>
    </row>
    <row r="212" spans="1:8" x14ac:dyDescent="0.35">
      <c r="A212">
        <v>211</v>
      </c>
      <c r="B212">
        <v>17</v>
      </c>
      <c r="C212">
        <v>8</v>
      </c>
      <c r="D212" s="4">
        <f t="shared" si="14"/>
        <v>0</v>
      </c>
      <c r="E212" s="4">
        <f t="shared" si="15"/>
        <v>0</v>
      </c>
      <c r="F212" s="40">
        <f>SUMIFS(Prizes!D:D,Prizes!C:C,Probabilities!C212)</f>
        <v>7</v>
      </c>
      <c r="G212" s="40">
        <f>SUMIFS(Sales!D:D,Sales!C:C,Probabilities!C212)</f>
        <v>133</v>
      </c>
      <c r="H212" s="40">
        <f>SUMIFS(Sales!D:D,Sales!C:C,Probabilities!C212,Sales!B:B,Probabilities!B212)</f>
        <v>0</v>
      </c>
    </row>
    <row r="213" spans="1:8" x14ac:dyDescent="0.35">
      <c r="A213">
        <v>212</v>
      </c>
      <c r="B213">
        <v>18</v>
      </c>
      <c r="C213">
        <v>8</v>
      </c>
      <c r="D213" s="4">
        <f t="shared" si="14"/>
        <v>0</v>
      </c>
      <c r="E213" s="4">
        <f t="shared" si="15"/>
        <v>0</v>
      </c>
      <c r="F213" s="40">
        <f>SUMIFS(Prizes!D:D,Prizes!C:C,Probabilities!C213)</f>
        <v>7</v>
      </c>
      <c r="G213" s="40">
        <f>SUMIFS(Sales!D:D,Sales!C:C,Probabilities!C213)</f>
        <v>133</v>
      </c>
      <c r="H213" s="40">
        <f>SUMIFS(Sales!D:D,Sales!C:C,Probabilities!C213,Sales!B:B,Probabilities!B213)</f>
        <v>0</v>
      </c>
    </row>
    <row r="214" spans="1:8" x14ac:dyDescent="0.35">
      <c r="A214">
        <v>213</v>
      </c>
      <c r="B214">
        <v>19</v>
      </c>
      <c r="C214">
        <v>8</v>
      </c>
      <c r="D214" s="4">
        <f t="shared" ref="D214:D222" si="16">F214*H214/G214</f>
        <v>0</v>
      </c>
      <c r="E214" s="4">
        <f t="shared" ref="E214:E222" si="17">F214*H214/G214*(G214-H214)/G214*(G214-F214)/(G214-1)</f>
        <v>0</v>
      </c>
      <c r="F214" s="40">
        <f>SUMIFS(Prizes!D:D,Prizes!C:C,Probabilities!C214)</f>
        <v>7</v>
      </c>
      <c r="G214" s="40">
        <f>SUMIFS(Sales!D:D,Sales!C:C,Probabilities!C214)</f>
        <v>133</v>
      </c>
      <c r="H214" s="40">
        <f>SUMIFS(Sales!D:D,Sales!C:C,Probabilities!C214,Sales!B:B,Probabilities!B214)</f>
        <v>0</v>
      </c>
    </row>
    <row r="215" spans="1:8" x14ac:dyDescent="0.35">
      <c r="A215">
        <v>214</v>
      </c>
      <c r="B215">
        <v>20</v>
      </c>
      <c r="C215">
        <v>8</v>
      </c>
      <c r="D215" s="4">
        <f t="shared" si="16"/>
        <v>0.26315789473684209</v>
      </c>
      <c r="E215" s="4">
        <f t="shared" si="17"/>
        <v>0.24175270712666835</v>
      </c>
      <c r="F215" s="40">
        <f>SUMIFS(Prizes!D:D,Prizes!C:C,Probabilities!C215)</f>
        <v>7</v>
      </c>
      <c r="G215" s="40">
        <f>SUMIFS(Sales!D:D,Sales!C:C,Probabilities!C215)</f>
        <v>133</v>
      </c>
      <c r="H215" s="40">
        <f>SUMIFS(Sales!D:D,Sales!C:C,Probabilities!C215,Sales!B:B,Probabilities!B215)</f>
        <v>5</v>
      </c>
    </row>
    <row r="216" spans="1:8" x14ac:dyDescent="0.35">
      <c r="A216">
        <v>215</v>
      </c>
      <c r="B216">
        <v>21</v>
      </c>
      <c r="C216">
        <v>8</v>
      </c>
      <c r="D216" s="4">
        <f t="shared" si="16"/>
        <v>0</v>
      </c>
      <c r="E216" s="4">
        <f t="shared" si="17"/>
        <v>0</v>
      </c>
      <c r="F216" s="40">
        <f>SUMIFS(Prizes!D:D,Prizes!C:C,Probabilities!C216)</f>
        <v>7</v>
      </c>
      <c r="G216" s="40">
        <f>SUMIFS(Sales!D:D,Sales!C:C,Probabilities!C216)</f>
        <v>133</v>
      </c>
      <c r="H216" s="40">
        <f>SUMIFS(Sales!D:D,Sales!C:C,Probabilities!C216,Sales!B:B,Probabilities!B216)</f>
        <v>0</v>
      </c>
    </row>
    <row r="217" spans="1:8" x14ac:dyDescent="0.35">
      <c r="A217">
        <v>216</v>
      </c>
      <c r="B217">
        <v>22</v>
      </c>
      <c r="C217">
        <v>8</v>
      </c>
      <c r="D217" s="4">
        <f t="shared" si="16"/>
        <v>0</v>
      </c>
      <c r="E217" s="4">
        <f t="shared" si="17"/>
        <v>0</v>
      </c>
      <c r="F217" s="40">
        <f>SUMIFS(Prizes!D:D,Prizes!C:C,Probabilities!C217)</f>
        <v>7</v>
      </c>
      <c r="G217" s="40">
        <f>SUMIFS(Sales!D:D,Sales!C:C,Probabilities!C217)</f>
        <v>133</v>
      </c>
      <c r="H217" s="40">
        <f>SUMIFS(Sales!D:D,Sales!C:C,Probabilities!C217,Sales!B:B,Probabilities!B217)</f>
        <v>0</v>
      </c>
    </row>
    <row r="218" spans="1:8" x14ac:dyDescent="0.35">
      <c r="A218">
        <v>217</v>
      </c>
      <c r="B218">
        <v>23</v>
      </c>
      <c r="C218">
        <v>8</v>
      </c>
      <c r="D218" s="4">
        <f t="shared" si="16"/>
        <v>0.52631578947368418</v>
      </c>
      <c r="E218" s="4">
        <f t="shared" si="17"/>
        <v>0.46461848400906564</v>
      </c>
      <c r="F218" s="40">
        <f>SUMIFS(Prizes!D:D,Prizes!C:C,Probabilities!C218)</f>
        <v>7</v>
      </c>
      <c r="G218" s="40">
        <f>SUMIFS(Sales!D:D,Sales!C:C,Probabilities!C218)</f>
        <v>133</v>
      </c>
      <c r="H218" s="40">
        <f>SUMIFS(Sales!D:D,Sales!C:C,Probabilities!C218,Sales!B:B,Probabilities!B218)</f>
        <v>10</v>
      </c>
    </row>
    <row r="219" spans="1:8" x14ac:dyDescent="0.35">
      <c r="A219">
        <v>218</v>
      </c>
      <c r="B219">
        <v>24</v>
      </c>
      <c r="C219">
        <v>8</v>
      </c>
      <c r="D219" s="4">
        <f t="shared" si="16"/>
        <v>0</v>
      </c>
      <c r="E219" s="4">
        <f t="shared" si="17"/>
        <v>0</v>
      </c>
      <c r="F219" s="40">
        <f>SUMIFS(Prizes!D:D,Prizes!C:C,Probabilities!C219)</f>
        <v>7</v>
      </c>
      <c r="G219" s="40">
        <f>SUMIFS(Sales!D:D,Sales!C:C,Probabilities!C219)</f>
        <v>133</v>
      </c>
      <c r="H219" s="40">
        <f>SUMIFS(Sales!D:D,Sales!C:C,Probabilities!C219,Sales!B:B,Probabilities!B219)</f>
        <v>0</v>
      </c>
    </row>
    <row r="220" spans="1:8" x14ac:dyDescent="0.35">
      <c r="A220">
        <v>219</v>
      </c>
      <c r="B220">
        <v>25</v>
      </c>
      <c r="C220">
        <v>8</v>
      </c>
      <c r="D220" s="4">
        <f t="shared" si="16"/>
        <v>0</v>
      </c>
      <c r="E220" s="4">
        <f t="shared" si="17"/>
        <v>0</v>
      </c>
      <c r="F220" s="40">
        <f>SUMIFS(Prizes!D:D,Prizes!C:C,Probabilities!C220)</f>
        <v>7</v>
      </c>
      <c r="G220" s="40">
        <f>SUMIFS(Sales!D:D,Sales!C:C,Probabilities!C220)</f>
        <v>133</v>
      </c>
      <c r="H220" s="40">
        <f>SUMIFS(Sales!D:D,Sales!C:C,Probabilities!C220,Sales!B:B,Probabilities!B220)</f>
        <v>0</v>
      </c>
    </row>
    <row r="221" spans="1:8" x14ac:dyDescent="0.35">
      <c r="A221">
        <v>220</v>
      </c>
      <c r="B221">
        <v>26</v>
      </c>
      <c r="C221">
        <v>8</v>
      </c>
      <c r="D221" s="4">
        <f t="shared" si="16"/>
        <v>0</v>
      </c>
      <c r="E221" s="4">
        <f t="shared" si="17"/>
        <v>0</v>
      </c>
      <c r="F221" s="40">
        <f>SUMIFS(Prizes!D:D,Prizes!C:C,Probabilities!C221)</f>
        <v>7</v>
      </c>
      <c r="G221" s="40">
        <f>SUMIFS(Sales!D:D,Sales!C:C,Probabilities!C221)</f>
        <v>133</v>
      </c>
      <c r="H221" s="40">
        <f>SUMIFS(Sales!D:D,Sales!C:C,Probabilities!C221,Sales!B:B,Probabilities!B221)</f>
        <v>0</v>
      </c>
    </row>
    <row r="222" spans="1:8" x14ac:dyDescent="0.35">
      <c r="A222">
        <v>221</v>
      </c>
      <c r="B222">
        <v>27</v>
      </c>
      <c r="C222">
        <v>8</v>
      </c>
      <c r="D222" s="4">
        <f t="shared" si="16"/>
        <v>0</v>
      </c>
      <c r="E222" s="4">
        <f t="shared" si="17"/>
        <v>0</v>
      </c>
      <c r="F222" s="40">
        <f>SUMIFS(Prizes!D:D,Prizes!C:C,Probabilities!C222)</f>
        <v>7</v>
      </c>
      <c r="G222" s="40">
        <f>SUMIFS(Sales!D:D,Sales!C:C,Probabilities!C222)</f>
        <v>133</v>
      </c>
      <c r="H222" s="40">
        <f>SUMIFS(Sales!D:D,Sales!C:C,Probabilities!C222,Sales!B:B,Probabilities!B222)</f>
        <v>0</v>
      </c>
    </row>
    <row r="223" spans="1:8" x14ac:dyDescent="0.35">
      <c r="A223">
        <v>222</v>
      </c>
      <c r="B223">
        <v>28</v>
      </c>
      <c r="C223">
        <v>8</v>
      </c>
      <c r="D223" s="4">
        <f t="shared" ref="D223:D230" si="18">F223*H223/G223</f>
        <v>0</v>
      </c>
      <c r="E223" s="4">
        <f t="shared" ref="E223:E230" si="19">F223*H223/G223*(G223-H223)/G223*(G223-F223)/(G223-1)</f>
        <v>0</v>
      </c>
      <c r="F223" s="40">
        <f>SUMIFS(Prizes!D:D,Prizes!C:C,Probabilities!C223)</f>
        <v>7</v>
      </c>
      <c r="G223" s="40">
        <f>SUMIFS(Sales!D:D,Sales!C:C,Probabilities!C223)</f>
        <v>133</v>
      </c>
      <c r="H223" s="40">
        <f>SUMIFS(Sales!D:D,Sales!C:C,Probabilities!C223,Sales!B:B,Probabilities!B223)</f>
        <v>0</v>
      </c>
    </row>
    <row r="224" spans="1:8" x14ac:dyDescent="0.35">
      <c r="A224">
        <v>223</v>
      </c>
      <c r="B224">
        <v>29</v>
      </c>
      <c r="C224">
        <v>8</v>
      </c>
      <c r="D224" s="4">
        <f t="shared" si="18"/>
        <v>0</v>
      </c>
      <c r="E224" s="4">
        <f t="shared" si="19"/>
        <v>0</v>
      </c>
      <c r="F224" s="40">
        <f>SUMIFS(Prizes!D:D,Prizes!C:C,Probabilities!C224)</f>
        <v>7</v>
      </c>
      <c r="G224" s="40">
        <f>SUMIFS(Sales!D:D,Sales!C:C,Probabilities!C224)</f>
        <v>133</v>
      </c>
      <c r="H224" s="40">
        <f>SUMIFS(Sales!D:D,Sales!C:C,Probabilities!C224,Sales!B:B,Probabilities!B224)</f>
        <v>0</v>
      </c>
    </row>
    <row r="225" spans="1:8" x14ac:dyDescent="0.35">
      <c r="A225">
        <v>224</v>
      </c>
      <c r="B225">
        <v>30</v>
      </c>
      <c r="C225">
        <v>8</v>
      </c>
      <c r="D225" s="4">
        <f t="shared" si="18"/>
        <v>0</v>
      </c>
      <c r="E225" s="4">
        <f t="shared" si="19"/>
        <v>0</v>
      </c>
      <c r="F225" s="40">
        <f>SUMIFS(Prizes!D:D,Prizes!C:C,Probabilities!C225)</f>
        <v>7</v>
      </c>
      <c r="G225" s="40">
        <f>SUMIFS(Sales!D:D,Sales!C:C,Probabilities!C225)</f>
        <v>133</v>
      </c>
      <c r="H225" s="40">
        <f>SUMIFS(Sales!D:D,Sales!C:C,Probabilities!C225,Sales!B:B,Probabilities!B225)</f>
        <v>0</v>
      </c>
    </row>
    <row r="226" spans="1:8" x14ac:dyDescent="0.35">
      <c r="A226">
        <v>225</v>
      </c>
      <c r="B226">
        <v>31</v>
      </c>
      <c r="C226">
        <v>8</v>
      </c>
      <c r="D226" s="4">
        <f t="shared" si="18"/>
        <v>0.26315789473684209</v>
      </c>
      <c r="E226" s="4">
        <f t="shared" si="19"/>
        <v>0.24175270712666835</v>
      </c>
      <c r="F226" s="40">
        <f>SUMIFS(Prizes!D:D,Prizes!C:C,Probabilities!C226)</f>
        <v>7</v>
      </c>
      <c r="G226" s="40">
        <f>SUMIFS(Sales!D:D,Sales!C:C,Probabilities!C226)</f>
        <v>133</v>
      </c>
      <c r="H226" s="40">
        <f>SUMIFS(Sales!D:D,Sales!C:C,Probabilities!C226,Sales!B:B,Probabilities!B226)</f>
        <v>5</v>
      </c>
    </row>
    <row r="227" spans="1:8" x14ac:dyDescent="0.35">
      <c r="A227">
        <v>226</v>
      </c>
      <c r="B227">
        <v>32</v>
      </c>
      <c r="C227">
        <v>8</v>
      </c>
      <c r="D227" s="4">
        <f t="shared" si="18"/>
        <v>0</v>
      </c>
      <c r="E227" s="4">
        <f t="shared" si="19"/>
        <v>0</v>
      </c>
      <c r="F227" s="40">
        <f>SUMIFS(Prizes!D:D,Prizes!C:C,Probabilities!C227)</f>
        <v>7</v>
      </c>
      <c r="G227" s="40">
        <f>SUMIFS(Sales!D:D,Sales!C:C,Probabilities!C227)</f>
        <v>133</v>
      </c>
      <c r="H227" s="40">
        <f>SUMIFS(Sales!D:D,Sales!C:C,Probabilities!C227,Sales!B:B,Probabilities!B227)</f>
        <v>0</v>
      </c>
    </row>
    <row r="228" spans="1:8" x14ac:dyDescent="0.35">
      <c r="A228">
        <v>227</v>
      </c>
      <c r="B228">
        <v>33</v>
      </c>
      <c r="C228">
        <v>8</v>
      </c>
      <c r="D228" s="4">
        <f t="shared" si="18"/>
        <v>0.52631578947368418</v>
      </c>
      <c r="E228" s="4">
        <f t="shared" si="19"/>
        <v>0.46461848400906564</v>
      </c>
      <c r="F228" s="40">
        <f>SUMIFS(Prizes!D:D,Prizes!C:C,Probabilities!C228)</f>
        <v>7</v>
      </c>
      <c r="G228" s="40">
        <f>SUMIFS(Sales!D:D,Sales!C:C,Probabilities!C228)</f>
        <v>133</v>
      </c>
      <c r="H228" s="40">
        <f>SUMIFS(Sales!D:D,Sales!C:C,Probabilities!C228,Sales!B:B,Probabilities!B228)</f>
        <v>10</v>
      </c>
    </row>
    <row r="229" spans="1:8" x14ac:dyDescent="0.35">
      <c r="A229">
        <v>228</v>
      </c>
      <c r="B229">
        <v>34</v>
      </c>
      <c r="C229">
        <v>8</v>
      </c>
      <c r="D229" s="4">
        <f t="shared" si="18"/>
        <v>0.26315789473684209</v>
      </c>
      <c r="E229" s="4">
        <f t="shared" si="19"/>
        <v>0.24175270712666835</v>
      </c>
      <c r="F229" s="40">
        <f>SUMIFS(Prizes!D:D,Prizes!C:C,Probabilities!C229)</f>
        <v>7</v>
      </c>
      <c r="G229" s="40">
        <f>SUMIFS(Sales!D:D,Sales!C:C,Probabilities!C229)</f>
        <v>133</v>
      </c>
      <c r="H229" s="40">
        <f>SUMIFS(Sales!D:D,Sales!C:C,Probabilities!C229,Sales!B:B,Probabilities!B229)</f>
        <v>5</v>
      </c>
    </row>
    <row r="230" spans="1:8" x14ac:dyDescent="0.35">
      <c r="A230">
        <v>229</v>
      </c>
      <c r="B230">
        <v>35</v>
      </c>
      <c r="C230">
        <v>8</v>
      </c>
      <c r="D230" s="4">
        <f t="shared" si="18"/>
        <v>0.26315789473684209</v>
      </c>
      <c r="E230" s="4">
        <f t="shared" si="19"/>
        <v>0.24175270712666835</v>
      </c>
      <c r="F230" s="40">
        <f>SUMIFS(Prizes!D:D,Prizes!C:C,Probabilities!C230)</f>
        <v>7</v>
      </c>
      <c r="G230" s="40">
        <f>SUMIFS(Sales!D:D,Sales!C:C,Probabilities!C230)</f>
        <v>133</v>
      </c>
      <c r="H230" s="40">
        <f>SUMIFS(Sales!D:D,Sales!C:C,Probabilities!C230,Sales!B:B,Probabilities!B230)</f>
        <v>5</v>
      </c>
    </row>
    <row r="231" spans="1:8" x14ac:dyDescent="0.35">
      <c r="A231">
        <v>230</v>
      </c>
      <c r="B231">
        <v>36</v>
      </c>
      <c r="C231">
        <v>8</v>
      </c>
      <c r="D231" s="4">
        <f>F231*H231/G231</f>
        <v>0.26315789473684209</v>
      </c>
      <c r="E231" s="4">
        <f>F231*H231/G231*(G231-H231)/G231*(G231-F231)/(G231-1)</f>
        <v>0.24175270712666835</v>
      </c>
      <c r="F231" s="40">
        <f>SUMIFS(Prizes!D:D,Prizes!C:C,Probabilities!C231)</f>
        <v>7</v>
      </c>
      <c r="G231" s="40">
        <f>SUMIFS(Sales!D:D,Sales!C:C,Probabilities!C231)</f>
        <v>133</v>
      </c>
      <c r="H231" s="40">
        <f>SUMIFS(Sales!D:D,Sales!C:C,Probabilities!C231,Sales!B:B,Probabilities!B231)</f>
        <v>5</v>
      </c>
    </row>
    <row r="232" spans="1:8" x14ac:dyDescent="0.35">
      <c r="A232">
        <v>231</v>
      </c>
      <c r="B232">
        <v>37</v>
      </c>
      <c r="C232">
        <v>8</v>
      </c>
      <c r="D232" s="4">
        <f>F232*H232/G232</f>
        <v>0.52631578947368418</v>
      </c>
      <c r="E232" s="4">
        <f>F232*H232/G232*(G232-H232)/G232*(G232-F232)/(G232-1)</f>
        <v>0.46461848400906564</v>
      </c>
      <c r="F232" s="40">
        <f>SUMIFS(Prizes!D:D,Prizes!C:C,Probabilities!C232)</f>
        <v>7</v>
      </c>
      <c r="G232" s="40">
        <f>SUMIFS(Sales!D:D,Sales!C:C,Probabilities!C232)</f>
        <v>133</v>
      </c>
      <c r="H232" s="40">
        <f>SUMIFS(Sales!D:D,Sales!C:C,Probabilities!C232,Sales!B:B,Probabilities!B232)</f>
        <v>10</v>
      </c>
    </row>
    <row r="233" spans="1:8" x14ac:dyDescent="0.35">
      <c r="A233">
        <v>232</v>
      </c>
      <c r="B233">
        <v>38</v>
      </c>
      <c r="C233">
        <v>8</v>
      </c>
      <c r="D233" s="4">
        <f>F233*H233/G233</f>
        <v>0.52631578947368418</v>
      </c>
      <c r="E233" s="4">
        <f>F233*H233/G233*(G233-H233)/G233*(G233-F233)/(G233-1)</f>
        <v>0.46461848400906564</v>
      </c>
      <c r="F233" s="40">
        <f>SUMIFS(Prizes!D:D,Prizes!C:C,Probabilities!C233)</f>
        <v>7</v>
      </c>
      <c r="G233" s="40">
        <f>SUMIFS(Sales!D:D,Sales!C:C,Probabilities!C233)</f>
        <v>133</v>
      </c>
      <c r="H233" s="40">
        <f>SUMIFS(Sales!D:D,Sales!C:C,Probabilities!C233,Sales!B:B,Probabilities!B233)</f>
        <v>10</v>
      </c>
    </row>
    <row r="234" spans="1:8" x14ac:dyDescent="0.35">
      <c r="A234">
        <v>233</v>
      </c>
      <c r="B234">
        <v>0</v>
      </c>
      <c r="C234">
        <v>9</v>
      </c>
      <c r="D234" s="4">
        <f t="shared" ref="D234:D272" si="20">F234*H234/G234</f>
        <v>0</v>
      </c>
      <c r="E234" s="4">
        <f t="shared" ref="E234:E272" si="21">F234*H234/G234*(G234-H234)/G234*(G234-F234)/(G234-1)</f>
        <v>0</v>
      </c>
      <c r="F234" s="40">
        <f>SUMIFS(Prizes!D:D,Prizes!C:C,Probabilities!C234)</f>
        <v>5</v>
      </c>
      <c r="G234" s="40">
        <f>SUMIFS(Sales!D:D,Sales!C:C,Probabilities!C234)</f>
        <v>152</v>
      </c>
      <c r="H234" s="40">
        <f>SUMIFS(Sales!D:D,Sales!C:C,Probabilities!C234,Sales!B:B,Probabilities!B234)</f>
        <v>0</v>
      </c>
    </row>
    <row r="235" spans="1:8" x14ac:dyDescent="0.35">
      <c r="A235">
        <v>234</v>
      </c>
      <c r="B235">
        <v>1</v>
      </c>
      <c r="C235">
        <v>9</v>
      </c>
      <c r="D235" s="4">
        <f t="shared" si="20"/>
        <v>0.32894736842105265</v>
      </c>
      <c r="E235" s="4">
        <f t="shared" si="21"/>
        <v>0.29916553539652552</v>
      </c>
      <c r="F235" s="40">
        <f>SUMIFS(Prizes!D:D,Prizes!C:C,Probabilities!C235)</f>
        <v>5</v>
      </c>
      <c r="G235" s="40">
        <f>SUMIFS(Sales!D:D,Sales!C:C,Probabilities!C235)</f>
        <v>152</v>
      </c>
      <c r="H235" s="40">
        <f>SUMIFS(Sales!D:D,Sales!C:C,Probabilities!C235,Sales!B:B,Probabilities!B235)</f>
        <v>10</v>
      </c>
    </row>
    <row r="236" spans="1:8" x14ac:dyDescent="0.35">
      <c r="A236">
        <v>235</v>
      </c>
      <c r="B236">
        <v>2</v>
      </c>
      <c r="C236">
        <v>9</v>
      </c>
      <c r="D236" s="4">
        <f t="shared" si="20"/>
        <v>0.16447368421052633</v>
      </c>
      <c r="E236" s="4">
        <f t="shared" si="21"/>
        <v>0.15484976656087762</v>
      </c>
      <c r="F236" s="40">
        <f>SUMIFS(Prizes!D:D,Prizes!C:C,Probabilities!C236)</f>
        <v>5</v>
      </c>
      <c r="G236" s="40">
        <f>SUMIFS(Sales!D:D,Sales!C:C,Probabilities!C236)</f>
        <v>152</v>
      </c>
      <c r="H236" s="40">
        <f>SUMIFS(Sales!D:D,Sales!C:C,Probabilities!C236,Sales!B:B,Probabilities!B236)</f>
        <v>5</v>
      </c>
    </row>
    <row r="237" spans="1:8" x14ac:dyDescent="0.35">
      <c r="A237">
        <v>236</v>
      </c>
      <c r="B237">
        <v>3</v>
      </c>
      <c r="C237">
        <v>9</v>
      </c>
      <c r="D237" s="4">
        <f t="shared" si="20"/>
        <v>0</v>
      </c>
      <c r="E237" s="4">
        <f t="shared" si="21"/>
        <v>0</v>
      </c>
      <c r="F237" s="40">
        <f>SUMIFS(Prizes!D:D,Prizes!C:C,Probabilities!C237)</f>
        <v>5</v>
      </c>
      <c r="G237" s="40">
        <f>SUMIFS(Sales!D:D,Sales!C:C,Probabilities!C237)</f>
        <v>152</v>
      </c>
      <c r="H237" s="40">
        <f>SUMIFS(Sales!D:D,Sales!C:C,Probabilities!C237,Sales!B:B,Probabilities!B237)</f>
        <v>0</v>
      </c>
    </row>
    <row r="238" spans="1:8" x14ac:dyDescent="0.35">
      <c r="A238">
        <v>237</v>
      </c>
      <c r="B238">
        <v>4</v>
      </c>
      <c r="C238">
        <v>9</v>
      </c>
      <c r="D238" s="4">
        <f t="shared" si="20"/>
        <v>0.16447368421052633</v>
      </c>
      <c r="E238" s="4">
        <f t="shared" si="21"/>
        <v>0.15484976656087762</v>
      </c>
      <c r="F238" s="40">
        <f>SUMIFS(Prizes!D:D,Prizes!C:C,Probabilities!C238)</f>
        <v>5</v>
      </c>
      <c r="G238" s="40">
        <f>SUMIFS(Sales!D:D,Sales!C:C,Probabilities!C238)</f>
        <v>152</v>
      </c>
      <c r="H238" s="40">
        <f>SUMIFS(Sales!D:D,Sales!C:C,Probabilities!C238,Sales!B:B,Probabilities!B238)</f>
        <v>5</v>
      </c>
    </row>
    <row r="239" spans="1:8" x14ac:dyDescent="0.35">
      <c r="A239">
        <v>238</v>
      </c>
      <c r="B239">
        <v>5</v>
      </c>
      <c r="C239">
        <v>9</v>
      </c>
      <c r="D239" s="4">
        <f t="shared" si="20"/>
        <v>0.16447368421052633</v>
      </c>
      <c r="E239" s="4">
        <f t="shared" si="21"/>
        <v>0.15484976656087762</v>
      </c>
      <c r="F239" s="40">
        <f>SUMIFS(Prizes!D:D,Prizes!C:C,Probabilities!C239)</f>
        <v>5</v>
      </c>
      <c r="G239" s="40">
        <f>SUMIFS(Sales!D:D,Sales!C:C,Probabilities!C239)</f>
        <v>152</v>
      </c>
      <c r="H239" s="40">
        <f>SUMIFS(Sales!D:D,Sales!C:C,Probabilities!C239,Sales!B:B,Probabilities!B239)</f>
        <v>5</v>
      </c>
    </row>
    <row r="240" spans="1:8" x14ac:dyDescent="0.35">
      <c r="A240">
        <v>239</v>
      </c>
      <c r="B240">
        <v>6</v>
      </c>
      <c r="C240">
        <v>9</v>
      </c>
      <c r="D240" s="4">
        <f t="shared" si="20"/>
        <v>0</v>
      </c>
      <c r="E240" s="4">
        <f t="shared" si="21"/>
        <v>0</v>
      </c>
      <c r="F240" s="40">
        <f>SUMIFS(Prizes!D:D,Prizes!C:C,Probabilities!C240)</f>
        <v>5</v>
      </c>
      <c r="G240" s="40">
        <f>SUMIFS(Sales!D:D,Sales!C:C,Probabilities!C240)</f>
        <v>152</v>
      </c>
      <c r="H240" s="40">
        <f>SUMIFS(Sales!D:D,Sales!C:C,Probabilities!C240,Sales!B:B,Probabilities!B240)</f>
        <v>0</v>
      </c>
    </row>
    <row r="241" spans="1:8" x14ac:dyDescent="0.35">
      <c r="A241">
        <v>240</v>
      </c>
      <c r="B241">
        <v>7</v>
      </c>
      <c r="C241">
        <v>9</v>
      </c>
      <c r="D241" s="4">
        <f t="shared" si="20"/>
        <v>0</v>
      </c>
      <c r="E241" s="4">
        <f t="shared" si="21"/>
        <v>0</v>
      </c>
      <c r="F241" s="40">
        <f>SUMIFS(Prizes!D:D,Prizes!C:C,Probabilities!C241)</f>
        <v>5</v>
      </c>
      <c r="G241" s="40">
        <f>SUMIFS(Sales!D:D,Sales!C:C,Probabilities!C241)</f>
        <v>152</v>
      </c>
      <c r="H241" s="40">
        <f>SUMIFS(Sales!D:D,Sales!C:C,Probabilities!C241,Sales!B:B,Probabilities!B241)</f>
        <v>0</v>
      </c>
    </row>
    <row r="242" spans="1:8" x14ac:dyDescent="0.35">
      <c r="A242">
        <v>241</v>
      </c>
      <c r="B242">
        <v>8</v>
      </c>
      <c r="C242">
        <v>9</v>
      </c>
      <c r="D242" s="4">
        <f t="shared" si="20"/>
        <v>0.49342105263157893</v>
      </c>
      <c r="E242" s="4">
        <f t="shared" si="21"/>
        <v>0.43294730650694352</v>
      </c>
      <c r="F242" s="40">
        <f>SUMIFS(Prizes!D:D,Prizes!C:C,Probabilities!C242)</f>
        <v>5</v>
      </c>
      <c r="G242" s="40">
        <f>SUMIFS(Sales!D:D,Sales!C:C,Probabilities!C242)</f>
        <v>152</v>
      </c>
      <c r="H242" s="40">
        <f>SUMIFS(Sales!D:D,Sales!C:C,Probabilities!C242,Sales!B:B,Probabilities!B242)</f>
        <v>15</v>
      </c>
    </row>
    <row r="243" spans="1:8" x14ac:dyDescent="0.35">
      <c r="A243">
        <v>242</v>
      </c>
      <c r="B243">
        <v>9</v>
      </c>
      <c r="C243">
        <v>9</v>
      </c>
      <c r="D243" s="4">
        <f t="shared" si="20"/>
        <v>0.16447368421052633</v>
      </c>
      <c r="E243" s="4">
        <f t="shared" si="21"/>
        <v>0.15484976656087762</v>
      </c>
      <c r="F243" s="40">
        <f>SUMIFS(Prizes!D:D,Prizes!C:C,Probabilities!C243)</f>
        <v>5</v>
      </c>
      <c r="G243" s="40">
        <f>SUMIFS(Sales!D:D,Sales!C:C,Probabilities!C243)</f>
        <v>152</v>
      </c>
      <c r="H243" s="40">
        <f>SUMIFS(Sales!D:D,Sales!C:C,Probabilities!C243,Sales!B:B,Probabilities!B243)</f>
        <v>5</v>
      </c>
    </row>
    <row r="244" spans="1:8" x14ac:dyDescent="0.35">
      <c r="A244">
        <v>243</v>
      </c>
      <c r="B244">
        <v>10</v>
      </c>
      <c r="C244">
        <v>9</v>
      </c>
      <c r="D244" s="4">
        <f t="shared" si="20"/>
        <v>0.32894736842105265</v>
      </c>
      <c r="E244" s="4">
        <f t="shared" si="21"/>
        <v>0.29916553539652552</v>
      </c>
      <c r="F244" s="40">
        <f>SUMIFS(Prizes!D:D,Prizes!C:C,Probabilities!C244)</f>
        <v>5</v>
      </c>
      <c r="G244" s="40">
        <f>SUMIFS(Sales!D:D,Sales!C:C,Probabilities!C244)</f>
        <v>152</v>
      </c>
      <c r="H244" s="40">
        <f>SUMIFS(Sales!D:D,Sales!C:C,Probabilities!C244,Sales!B:B,Probabilities!B244)</f>
        <v>10</v>
      </c>
    </row>
    <row r="245" spans="1:8" x14ac:dyDescent="0.35">
      <c r="A245">
        <v>244</v>
      </c>
      <c r="B245">
        <v>11</v>
      </c>
      <c r="C245">
        <v>9</v>
      </c>
      <c r="D245" s="4">
        <f t="shared" si="20"/>
        <v>0.16447368421052633</v>
      </c>
      <c r="E245" s="4">
        <f t="shared" si="21"/>
        <v>0.15484976656087762</v>
      </c>
      <c r="F245" s="40">
        <f>SUMIFS(Prizes!D:D,Prizes!C:C,Probabilities!C245)</f>
        <v>5</v>
      </c>
      <c r="G245" s="40">
        <f>SUMIFS(Sales!D:D,Sales!C:C,Probabilities!C245)</f>
        <v>152</v>
      </c>
      <c r="H245" s="40">
        <f>SUMIFS(Sales!D:D,Sales!C:C,Probabilities!C245,Sales!B:B,Probabilities!B245)</f>
        <v>5</v>
      </c>
    </row>
    <row r="246" spans="1:8" x14ac:dyDescent="0.35">
      <c r="A246">
        <v>245</v>
      </c>
      <c r="B246">
        <v>12</v>
      </c>
      <c r="C246">
        <v>9</v>
      </c>
      <c r="D246" s="4">
        <f t="shared" si="20"/>
        <v>0.32894736842105265</v>
      </c>
      <c r="E246" s="4">
        <f t="shared" si="21"/>
        <v>0.29916553539652552</v>
      </c>
      <c r="F246" s="40">
        <f>SUMIFS(Prizes!D:D,Prizes!C:C,Probabilities!C246)</f>
        <v>5</v>
      </c>
      <c r="G246" s="40">
        <f>SUMIFS(Sales!D:D,Sales!C:C,Probabilities!C246)</f>
        <v>152</v>
      </c>
      <c r="H246" s="40">
        <f>SUMIFS(Sales!D:D,Sales!C:C,Probabilities!C246,Sales!B:B,Probabilities!B246)</f>
        <v>10</v>
      </c>
    </row>
    <row r="247" spans="1:8" x14ac:dyDescent="0.35">
      <c r="A247">
        <v>246</v>
      </c>
      <c r="B247">
        <v>13</v>
      </c>
      <c r="C247">
        <v>9</v>
      </c>
      <c r="D247" s="4">
        <f t="shared" si="20"/>
        <v>0.16447368421052633</v>
      </c>
      <c r="E247" s="4">
        <f t="shared" si="21"/>
        <v>0.15484976656087762</v>
      </c>
      <c r="F247" s="40">
        <f>SUMIFS(Prizes!D:D,Prizes!C:C,Probabilities!C247)</f>
        <v>5</v>
      </c>
      <c r="G247" s="40">
        <f>SUMIFS(Sales!D:D,Sales!C:C,Probabilities!C247)</f>
        <v>152</v>
      </c>
      <c r="H247" s="40">
        <f>SUMIFS(Sales!D:D,Sales!C:C,Probabilities!C247,Sales!B:B,Probabilities!B247)</f>
        <v>5</v>
      </c>
    </row>
    <row r="248" spans="1:8" x14ac:dyDescent="0.35">
      <c r="A248">
        <v>247</v>
      </c>
      <c r="B248">
        <v>14</v>
      </c>
      <c r="C248">
        <v>9</v>
      </c>
      <c r="D248" s="4">
        <f t="shared" si="20"/>
        <v>0</v>
      </c>
      <c r="E248" s="4">
        <f t="shared" si="21"/>
        <v>0</v>
      </c>
      <c r="F248" s="40">
        <f>SUMIFS(Prizes!D:D,Prizes!C:C,Probabilities!C248)</f>
        <v>5</v>
      </c>
      <c r="G248" s="40">
        <f>SUMIFS(Sales!D:D,Sales!C:C,Probabilities!C248)</f>
        <v>152</v>
      </c>
      <c r="H248" s="40">
        <f>SUMIFS(Sales!D:D,Sales!C:C,Probabilities!C248,Sales!B:B,Probabilities!B248)</f>
        <v>0</v>
      </c>
    </row>
    <row r="249" spans="1:8" x14ac:dyDescent="0.35">
      <c r="A249">
        <v>248</v>
      </c>
      <c r="B249">
        <v>15</v>
      </c>
      <c r="C249">
        <v>9</v>
      </c>
      <c r="D249" s="4">
        <f t="shared" si="20"/>
        <v>0</v>
      </c>
      <c r="E249" s="4">
        <f t="shared" si="21"/>
        <v>0</v>
      </c>
      <c r="F249" s="40">
        <f>SUMIFS(Prizes!D:D,Prizes!C:C,Probabilities!C249)</f>
        <v>5</v>
      </c>
      <c r="G249" s="40">
        <f>SUMIFS(Sales!D:D,Sales!C:C,Probabilities!C249)</f>
        <v>152</v>
      </c>
      <c r="H249" s="40">
        <f>SUMIFS(Sales!D:D,Sales!C:C,Probabilities!C249,Sales!B:B,Probabilities!B249)</f>
        <v>0</v>
      </c>
    </row>
    <row r="250" spans="1:8" x14ac:dyDescent="0.35">
      <c r="A250">
        <v>249</v>
      </c>
      <c r="B250">
        <v>16</v>
      </c>
      <c r="C250">
        <v>9</v>
      </c>
      <c r="D250" s="4">
        <f t="shared" si="20"/>
        <v>0</v>
      </c>
      <c r="E250" s="4">
        <f t="shared" si="21"/>
        <v>0</v>
      </c>
      <c r="F250" s="40">
        <f>SUMIFS(Prizes!D:D,Prizes!C:C,Probabilities!C250)</f>
        <v>5</v>
      </c>
      <c r="G250" s="40">
        <f>SUMIFS(Sales!D:D,Sales!C:C,Probabilities!C250)</f>
        <v>152</v>
      </c>
      <c r="H250" s="40">
        <f>SUMIFS(Sales!D:D,Sales!C:C,Probabilities!C250,Sales!B:B,Probabilities!B250)</f>
        <v>0</v>
      </c>
    </row>
    <row r="251" spans="1:8" x14ac:dyDescent="0.35">
      <c r="A251">
        <v>250</v>
      </c>
      <c r="B251">
        <v>17</v>
      </c>
      <c r="C251">
        <v>9</v>
      </c>
      <c r="D251" s="4">
        <f t="shared" si="20"/>
        <v>0</v>
      </c>
      <c r="E251" s="4">
        <f t="shared" si="21"/>
        <v>0</v>
      </c>
      <c r="F251" s="40">
        <f>SUMIFS(Prizes!D:D,Prizes!C:C,Probabilities!C251)</f>
        <v>5</v>
      </c>
      <c r="G251" s="40">
        <f>SUMIFS(Sales!D:D,Sales!C:C,Probabilities!C251)</f>
        <v>152</v>
      </c>
      <c r="H251" s="40">
        <f>SUMIFS(Sales!D:D,Sales!C:C,Probabilities!C251,Sales!B:B,Probabilities!B251)</f>
        <v>0</v>
      </c>
    </row>
    <row r="252" spans="1:8" x14ac:dyDescent="0.35">
      <c r="A252">
        <v>251</v>
      </c>
      <c r="B252">
        <v>18</v>
      </c>
      <c r="C252">
        <v>9</v>
      </c>
      <c r="D252" s="4">
        <f t="shared" si="20"/>
        <v>0</v>
      </c>
      <c r="E252" s="4">
        <f t="shared" si="21"/>
        <v>0</v>
      </c>
      <c r="F252" s="40">
        <f>SUMIFS(Prizes!D:D,Prizes!C:C,Probabilities!C252)</f>
        <v>5</v>
      </c>
      <c r="G252" s="40">
        <f>SUMIFS(Sales!D:D,Sales!C:C,Probabilities!C252)</f>
        <v>152</v>
      </c>
      <c r="H252" s="40">
        <f>SUMIFS(Sales!D:D,Sales!C:C,Probabilities!C252,Sales!B:B,Probabilities!B252)</f>
        <v>0</v>
      </c>
    </row>
    <row r="253" spans="1:8" x14ac:dyDescent="0.35">
      <c r="A253">
        <v>252</v>
      </c>
      <c r="B253">
        <v>19</v>
      </c>
      <c r="C253">
        <v>9</v>
      </c>
      <c r="D253" s="4">
        <f t="shared" si="20"/>
        <v>0.32894736842105265</v>
      </c>
      <c r="E253" s="4">
        <f t="shared" si="21"/>
        <v>0.29916553539652552</v>
      </c>
      <c r="F253" s="40">
        <f>SUMIFS(Prizes!D:D,Prizes!C:C,Probabilities!C253)</f>
        <v>5</v>
      </c>
      <c r="G253" s="40">
        <f>SUMIFS(Sales!D:D,Sales!C:C,Probabilities!C253)</f>
        <v>152</v>
      </c>
      <c r="H253" s="40">
        <f>SUMIFS(Sales!D:D,Sales!C:C,Probabilities!C253,Sales!B:B,Probabilities!B253)</f>
        <v>10</v>
      </c>
    </row>
    <row r="254" spans="1:8" x14ac:dyDescent="0.35">
      <c r="A254">
        <v>253</v>
      </c>
      <c r="B254">
        <v>20</v>
      </c>
      <c r="C254">
        <v>9</v>
      </c>
      <c r="D254" s="4">
        <f t="shared" si="20"/>
        <v>0.16447368421052633</v>
      </c>
      <c r="E254" s="4">
        <f t="shared" si="21"/>
        <v>0.15484976656087762</v>
      </c>
      <c r="F254" s="40">
        <f>SUMIFS(Prizes!D:D,Prizes!C:C,Probabilities!C254)</f>
        <v>5</v>
      </c>
      <c r="G254" s="40">
        <f>SUMIFS(Sales!D:D,Sales!C:C,Probabilities!C254)</f>
        <v>152</v>
      </c>
      <c r="H254" s="40">
        <f>SUMIFS(Sales!D:D,Sales!C:C,Probabilities!C254,Sales!B:B,Probabilities!B254)</f>
        <v>5</v>
      </c>
    </row>
    <row r="255" spans="1:8" x14ac:dyDescent="0.35">
      <c r="A255">
        <v>254</v>
      </c>
      <c r="B255">
        <v>21</v>
      </c>
      <c r="C255">
        <v>9</v>
      </c>
      <c r="D255" s="4">
        <f t="shared" si="20"/>
        <v>0</v>
      </c>
      <c r="E255" s="4">
        <f t="shared" si="21"/>
        <v>0</v>
      </c>
      <c r="F255" s="40">
        <f>SUMIFS(Prizes!D:D,Prizes!C:C,Probabilities!C255)</f>
        <v>5</v>
      </c>
      <c r="G255" s="40">
        <f>SUMIFS(Sales!D:D,Sales!C:C,Probabilities!C255)</f>
        <v>152</v>
      </c>
      <c r="H255" s="40">
        <f>SUMIFS(Sales!D:D,Sales!C:C,Probabilities!C255,Sales!B:B,Probabilities!B255)</f>
        <v>0</v>
      </c>
    </row>
    <row r="256" spans="1:8" x14ac:dyDescent="0.35">
      <c r="A256">
        <v>255</v>
      </c>
      <c r="B256">
        <v>22</v>
      </c>
      <c r="C256">
        <v>9</v>
      </c>
      <c r="D256" s="4">
        <f t="shared" si="20"/>
        <v>0</v>
      </c>
      <c r="E256" s="4">
        <f t="shared" si="21"/>
        <v>0</v>
      </c>
      <c r="F256" s="40">
        <f>SUMIFS(Prizes!D:D,Prizes!C:C,Probabilities!C256)</f>
        <v>5</v>
      </c>
      <c r="G256" s="40">
        <f>SUMIFS(Sales!D:D,Sales!C:C,Probabilities!C256)</f>
        <v>152</v>
      </c>
      <c r="H256" s="40">
        <f>SUMIFS(Sales!D:D,Sales!C:C,Probabilities!C256,Sales!B:B,Probabilities!B256)</f>
        <v>0</v>
      </c>
    </row>
    <row r="257" spans="1:8" x14ac:dyDescent="0.35">
      <c r="A257">
        <v>256</v>
      </c>
      <c r="B257">
        <v>23</v>
      </c>
      <c r="C257">
        <v>9</v>
      </c>
      <c r="D257" s="4">
        <f t="shared" si="20"/>
        <v>0.32894736842105265</v>
      </c>
      <c r="E257" s="4">
        <f t="shared" si="21"/>
        <v>0.29916553539652552</v>
      </c>
      <c r="F257" s="40">
        <f>SUMIFS(Prizes!D:D,Prizes!C:C,Probabilities!C257)</f>
        <v>5</v>
      </c>
      <c r="G257" s="40">
        <f>SUMIFS(Sales!D:D,Sales!C:C,Probabilities!C257)</f>
        <v>152</v>
      </c>
      <c r="H257" s="40">
        <f>SUMIFS(Sales!D:D,Sales!C:C,Probabilities!C257,Sales!B:B,Probabilities!B257)</f>
        <v>10</v>
      </c>
    </row>
    <row r="258" spans="1:8" x14ac:dyDescent="0.35">
      <c r="A258">
        <v>257</v>
      </c>
      <c r="B258">
        <v>24</v>
      </c>
      <c r="C258">
        <v>9</v>
      </c>
      <c r="D258" s="4">
        <f t="shared" si="20"/>
        <v>0.32894736842105265</v>
      </c>
      <c r="E258" s="4">
        <f t="shared" si="21"/>
        <v>0.29916553539652552</v>
      </c>
      <c r="F258" s="40">
        <f>SUMIFS(Prizes!D:D,Prizes!C:C,Probabilities!C258)</f>
        <v>5</v>
      </c>
      <c r="G258" s="40">
        <f>SUMIFS(Sales!D:D,Sales!C:C,Probabilities!C258)</f>
        <v>152</v>
      </c>
      <c r="H258" s="40">
        <f>SUMIFS(Sales!D:D,Sales!C:C,Probabilities!C258,Sales!B:B,Probabilities!B258)</f>
        <v>10</v>
      </c>
    </row>
    <row r="259" spans="1:8" x14ac:dyDescent="0.35">
      <c r="A259">
        <v>258</v>
      </c>
      <c r="B259">
        <v>25</v>
      </c>
      <c r="C259">
        <v>9</v>
      </c>
      <c r="D259" s="4">
        <f t="shared" si="20"/>
        <v>0</v>
      </c>
      <c r="E259" s="4">
        <f t="shared" si="21"/>
        <v>0</v>
      </c>
      <c r="F259" s="40">
        <f>SUMIFS(Prizes!D:D,Prizes!C:C,Probabilities!C259)</f>
        <v>5</v>
      </c>
      <c r="G259" s="40">
        <f>SUMIFS(Sales!D:D,Sales!C:C,Probabilities!C259)</f>
        <v>152</v>
      </c>
      <c r="H259" s="40">
        <f>SUMIFS(Sales!D:D,Sales!C:C,Probabilities!C259,Sales!B:B,Probabilities!B259)</f>
        <v>0</v>
      </c>
    </row>
    <row r="260" spans="1:8" x14ac:dyDescent="0.35">
      <c r="A260">
        <v>259</v>
      </c>
      <c r="B260">
        <v>26</v>
      </c>
      <c r="C260">
        <v>9</v>
      </c>
      <c r="D260" s="4">
        <f t="shared" si="20"/>
        <v>0</v>
      </c>
      <c r="E260" s="4">
        <f t="shared" si="21"/>
        <v>0</v>
      </c>
      <c r="F260" s="40">
        <f>SUMIFS(Prizes!D:D,Prizes!C:C,Probabilities!C260)</f>
        <v>5</v>
      </c>
      <c r="G260" s="40">
        <f>SUMIFS(Sales!D:D,Sales!C:C,Probabilities!C260)</f>
        <v>152</v>
      </c>
      <c r="H260" s="40">
        <f>SUMIFS(Sales!D:D,Sales!C:C,Probabilities!C260,Sales!B:B,Probabilities!B260)</f>
        <v>0</v>
      </c>
    </row>
    <row r="261" spans="1:8" x14ac:dyDescent="0.35">
      <c r="A261">
        <v>260</v>
      </c>
      <c r="B261">
        <v>27</v>
      </c>
      <c r="C261">
        <v>9</v>
      </c>
      <c r="D261" s="4">
        <f t="shared" si="20"/>
        <v>0</v>
      </c>
      <c r="E261" s="4">
        <f t="shared" si="21"/>
        <v>0</v>
      </c>
      <c r="F261" s="40">
        <f>SUMIFS(Prizes!D:D,Prizes!C:C,Probabilities!C261)</f>
        <v>5</v>
      </c>
      <c r="G261" s="40">
        <f>SUMIFS(Sales!D:D,Sales!C:C,Probabilities!C261)</f>
        <v>152</v>
      </c>
      <c r="H261" s="40">
        <f>SUMIFS(Sales!D:D,Sales!C:C,Probabilities!C261,Sales!B:B,Probabilities!B261)</f>
        <v>0</v>
      </c>
    </row>
    <row r="262" spans="1:8" x14ac:dyDescent="0.35">
      <c r="A262">
        <v>261</v>
      </c>
      <c r="B262">
        <v>28</v>
      </c>
      <c r="C262">
        <v>9</v>
      </c>
      <c r="D262" s="4">
        <f t="shared" si="20"/>
        <v>6.5789473684210523E-2</v>
      </c>
      <c r="E262" s="4">
        <f t="shared" si="21"/>
        <v>6.3203986351378624E-2</v>
      </c>
      <c r="F262" s="40">
        <f>SUMIFS(Prizes!D:D,Prizes!C:C,Probabilities!C262)</f>
        <v>5</v>
      </c>
      <c r="G262" s="40">
        <f>SUMIFS(Sales!D:D,Sales!C:C,Probabilities!C262)</f>
        <v>152</v>
      </c>
      <c r="H262" s="40">
        <f>SUMIFS(Sales!D:D,Sales!C:C,Probabilities!C262,Sales!B:B,Probabilities!B262)</f>
        <v>2</v>
      </c>
    </row>
    <row r="263" spans="1:8" x14ac:dyDescent="0.35">
      <c r="A263">
        <v>262</v>
      </c>
      <c r="B263">
        <v>29</v>
      </c>
      <c r="C263">
        <v>9</v>
      </c>
      <c r="D263" s="4">
        <f t="shared" si="20"/>
        <v>0.32894736842105265</v>
      </c>
      <c r="E263" s="4">
        <f t="shared" si="21"/>
        <v>0.29916553539652552</v>
      </c>
      <c r="F263" s="40">
        <f>SUMIFS(Prizes!D:D,Prizes!C:C,Probabilities!C263)</f>
        <v>5</v>
      </c>
      <c r="G263" s="40">
        <f>SUMIFS(Sales!D:D,Sales!C:C,Probabilities!C263)</f>
        <v>152</v>
      </c>
      <c r="H263" s="40">
        <f>SUMIFS(Sales!D:D,Sales!C:C,Probabilities!C263,Sales!B:B,Probabilities!B263)</f>
        <v>10</v>
      </c>
    </row>
    <row r="264" spans="1:8" x14ac:dyDescent="0.35">
      <c r="A264">
        <v>263</v>
      </c>
      <c r="B264">
        <v>30</v>
      </c>
      <c r="C264">
        <v>9</v>
      </c>
      <c r="D264" s="4">
        <f t="shared" si="20"/>
        <v>0</v>
      </c>
      <c r="E264" s="4">
        <f t="shared" si="21"/>
        <v>0</v>
      </c>
      <c r="F264" s="40">
        <f>SUMIFS(Prizes!D:D,Prizes!C:C,Probabilities!C264)</f>
        <v>5</v>
      </c>
      <c r="G264" s="40">
        <f>SUMIFS(Sales!D:D,Sales!C:C,Probabilities!C264)</f>
        <v>152</v>
      </c>
      <c r="H264" s="40">
        <f>SUMIFS(Sales!D:D,Sales!C:C,Probabilities!C264,Sales!B:B,Probabilities!B264)</f>
        <v>0</v>
      </c>
    </row>
    <row r="265" spans="1:8" x14ac:dyDescent="0.35">
      <c r="A265">
        <v>264</v>
      </c>
      <c r="B265">
        <v>31</v>
      </c>
      <c r="C265">
        <v>9</v>
      </c>
      <c r="D265" s="4">
        <f t="shared" si="20"/>
        <v>0</v>
      </c>
      <c r="E265" s="4">
        <f t="shared" si="21"/>
        <v>0</v>
      </c>
      <c r="F265" s="40">
        <f>SUMIFS(Prizes!D:D,Prizes!C:C,Probabilities!C265)</f>
        <v>5</v>
      </c>
      <c r="G265" s="40">
        <f>SUMIFS(Sales!D:D,Sales!C:C,Probabilities!C265)</f>
        <v>152</v>
      </c>
      <c r="H265" s="40">
        <f>SUMIFS(Sales!D:D,Sales!C:C,Probabilities!C265,Sales!B:B,Probabilities!B265)</f>
        <v>0</v>
      </c>
    </row>
    <row r="266" spans="1:8" x14ac:dyDescent="0.35">
      <c r="A266">
        <v>265</v>
      </c>
      <c r="B266">
        <v>32</v>
      </c>
      <c r="C266">
        <v>9</v>
      </c>
      <c r="D266" s="4">
        <f t="shared" si="20"/>
        <v>0</v>
      </c>
      <c r="E266" s="4">
        <f t="shared" si="21"/>
        <v>0</v>
      </c>
      <c r="F266" s="40">
        <f>SUMIFS(Prizes!D:D,Prizes!C:C,Probabilities!C266)</f>
        <v>5</v>
      </c>
      <c r="G266" s="40">
        <f>SUMIFS(Sales!D:D,Sales!C:C,Probabilities!C266)</f>
        <v>152</v>
      </c>
      <c r="H266" s="40">
        <f>SUMIFS(Sales!D:D,Sales!C:C,Probabilities!C266,Sales!B:B,Probabilities!B266)</f>
        <v>0</v>
      </c>
    </row>
    <row r="267" spans="1:8" x14ac:dyDescent="0.35">
      <c r="A267">
        <v>266</v>
      </c>
      <c r="B267">
        <v>33</v>
      </c>
      <c r="C267">
        <v>9</v>
      </c>
      <c r="D267" s="4">
        <f t="shared" si="20"/>
        <v>0.32894736842105265</v>
      </c>
      <c r="E267" s="4">
        <f t="shared" si="21"/>
        <v>0.29916553539652552</v>
      </c>
      <c r="F267" s="40">
        <f>SUMIFS(Prizes!D:D,Prizes!C:C,Probabilities!C267)</f>
        <v>5</v>
      </c>
      <c r="G267" s="40">
        <f>SUMIFS(Sales!D:D,Sales!C:C,Probabilities!C267)</f>
        <v>152</v>
      </c>
      <c r="H267" s="40">
        <f>SUMIFS(Sales!D:D,Sales!C:C,Probabilities!C267,Sales!B:B,Probabilities!B267)</f>
        <v>10</v>
      </c>
    </row>
    <row r="268" spans="1:8" x14ac:dyDescent="0.35">
      <c r="A268">
        <v>267</v>
      </c>
      <c r="B268">
        <v>34</v>
      </c>
      <c r="C268">
        <v>9</v>
      </c>
      <c r="D268" s="4">
        <f t="shared" si="20"/>
        <v>0.16447368421052633</v>
      </c>
      <c r="E268" s="4">
        <f t="shared" si="21"/>
        <v>0.15484976656087762</v>
      </c>
      <c r="F268" s="40">
        <f>SUMIFS(Prizes!D:D,Prizes!C:C,Probabilities!C268)</f>
        <v>5</v>
      </c>
      <c r="G268" s="40">
        <f>SUMIFS(Sales!D:D,Sales!C:C,Probabilities!C268)</f>
        <v>152</v>
      </c>
      <c r="H268" s="40">
        <f>SUMIFS(Sales!D:D,Sales!C:C,Probabilities!C268,Sales!B:B,Probabilities!B268)</f>
        <v>5</v>
      </c>
    </row>
    <row r="269" spans="1:8" x14ac:dyDescent="0.35">
      <c r="A269">
        <v>268</v>
      </c>
      <c r="B269">
        <v>35</v>
      </c>
      <c r="C269">
        <v>9</v>
      </c>
      <c r="D269" s="4">
        <f t="shared" si="20"/>
        <v>0</v>
      </c>
      <c r="E269" s="4">
        <f t="shared" si="21"/>
        <v>0</v>
      </c>
      <c r="F269" s="40">
        <f>SUMIFS(Prizes!D:D,Prizes!C:C,Probabilities!C269)</f>
        <v>5</v>
      </c>
      <c r="G269" s="40">
        <f>SUMIFS(Sales!D:D,Sales!C:C,Probabilities!C269)</f>
        <v>152</v>
      </c>
      <c r="H269" s="40">
        <f>SUMIFS(Sales!D:D,Sales!C:C,Probabilities!C269,Sales!B:B,Probabilities!B269)</f>
        <v>0</v>
      </c>
    </row>
    <row r="270" spans="1:8" x14ac:dyDescent="0.35">
      <c r="A270">
        <v>269</v>
      </c>
      <c r="B270">
        <v>36</v>
      </c>
      <c r="C270">
        <v>9</v>
      </c>
      <c r="D270" s="4">
        <f t="shared" si="20"/>
        <v>0.16447368421052633</v>
      </c>
      <c r="E270" s="4">
        <f t="shared" si="21"/>
        <v>0.15484976656087762</v>
      </c>
      <c r="F270" s="40">
        <f>SUMIFS(Prizes!D:D,Prizes!C:C,Probabilities!C270)</f>
        <v>5</v>
      </c>
      <c r="G270" s="40">
        <f>SUMIFS(Sales!D:D,Sales!C:C,Probabilities!C270)</f>
        <v>152</v>
      </c>
      <c r="H270" s="40">
        <f>SUMIFS(Sales!D:D,Sales!C:C,Probabilities!C270,Sales!B:B,Probabilities!B270)</f>
        <v>5</v>
      </c>
    </row>
    <row r="271" spans="1:8" x14ac:dyDescent="0.35">
      <c r="A271">
        <v>270</v>
      </c>
      <c r="B271">
        <v>37</v>
      </c>
      <c r="C271">
        <v>9</v>
      </c>
      <c r="D271" s="4">
        <f t="shared" si="20"/>
        <v>0.32894736842105265</v>
      </c>
      <c r="E271" s="4">
        <f t="shared" si="21"/>
        <v>0.29916553539652552</v>
      </c>
      <c r="F271" s="40">
        <f>SUMIFS(Prizes!D:D,Prizes!C:C,Probabilities!C271)</f>
        <v>5</v>
      </c>
      <c r="G271" s="40">
        <f>SUMIFS(Sales!D:D,Sales!C:C,Probabilities!C271)</f>
        <v>152</v>
      </c>
      <c r="H271" s="40">
        <f>SUMIFS(Sales!D:D,Sales!C:C,Probabilities!C271,Sales!B:B,Probabilities!B271)</f>
        <v>10</v>
      </c>
    </row>
    <row r="272" spans="1:8" x14ac:dyDescent="0.35">
      <c r="A272">
        <v>271</v>
      </c>
      <c r="B272">
        <v>38</v>
      </c>
      <c r="C272">
        <v>9</v>
      </c>
      <c r="D272" s="4">
        <f t="shared" si="20"/>
        <v>0</v>
      </c>
      <c r="E272" s="4">
        <f t="shared" si="21"/>
        <v>0</v>
      </c>
      <c r="F272" s="40">
        <f>SUMIFS(Prizes!D:D,Prizes!C:C,Probabilities!C272)</f>
        <v>5</v>
      </c>
      <c r="G272" s="40">
        <f>SUMIFS(Sales!D:D,Sales!C:C,Probabilities!C272)</f>
        <v>152</v>
      </c>
      <c r="H272" s="40">
        <f>SUMIFS(Sales!D:D,Sales!C:C,Probabilities!C272,Sales!B:B,Probabilities!B272)</f>
        <v>0</v>
      </c>
    </row>
    <row r="273" spans="1:8" x14ac:dyDescent="0.35">
      <c r="A273">
        <v>272</v>
      </c>
      <c r="B273">
        <v>0</v>
      </c>
      <c r="C273">
        <v>10</v>
      </c>
      <c r="D273" s="4">
        <f t="shared" ref="D273:D311" si="22">F273*H273/G273</f>
        <v>0</v>
      </c>
      <c r="E273" s="4">
        <f t="shared" ref="E273:E311" si="23">F273*H273/G273*(G273-H273)/G273*(G273-F273)/(G273-1)</f>
        <v>0</v>
      </c>
      <c r="F273" s="40">
        <f>SUMIFS(Prizes!D:D,Prizes!C:C,Probabilities!C273)</f>
        <v>5</v>
      </c>
      <c r="G273" s="40">
        <f>SUMIFS(Sales!D:D,Sales!C:C,Probabilities!C273)</f>
        <v>157</v>
      </c>
      <c r="H273" s="40">
        <f>SUMIFS(Sales!D:D,Sales!C:C,Probabilities!C273,Sales!B:B,Probabilities!B273)</f>
        <v>0</v>
      </c>
    </row>
    <row r="274" spans="1:8" x14ac:dyDescent="0.35">
      <c r="A274">
        <v>273</v>
      </c>
      <c r="B274">
        <v>1</v>
      </c>
      <c r="C274">
        <v>10</v>
      </c>
      <c r="D274" s="4">
        <f t="shared" si="22"/>
        <v>0</v>
      </c>
      <c r="E274" s="4">
        <f t="shared" si="23"/>
        <v>0</v>
      </c>
      <c r="F274" s="40">
        <f>SUMIFS(Prizes!D:D,Prizes!C:C,Probabilities!C274)</f>
        <v>5</v>
      </c>
      <c r="G274" s="40">
        <f>SUMIFS(Sales!D:D,Sales!C:C,Probabilities!C274)</f>
        <v>157</v>
      </c>
      <c r="H274" s="40">
        <f>SUMIFS(Sales!D:D,Sales!C:C,Probabilities!C274,Sales!B:B,Probabilities!B274)</f>
        <v>0</v>
      </c>
    </row>
    <row r="275" spans="1:8" x14ac:dyDescent="0.35">
      <c r="A275">
        <v>274</v>
      </c>
      <c r="B275">
        <v>2</v>
      </c>
      <c r="C275">
        <v>10</v>
      </c>
      <c r="D275" s="4">
        <f t="shared" si="22"/>
        <v>0.15923566878980891</v>
      </c>
      <c r="E275" s="4">
        <f t="shared" si="23"/>
        <v>0.15021153404049259</v>
      </c>
      <c r="F275" s="40">
        <f>SUMIFS(Prizes!D:D,Prizes!C:C,Probabilities!C275)</f>
        <v>5</v>
      </c>
      <c r="G275" s="40">
        <f>SUMIFS(Sales!D:D,Sales!C:C,Probabilities!C275)</f>
        <v>157</v>
      </c>
      <c r="H275" s="40">
        <f>SUMIFS(Sales!D:D,Sales!C:C,Probabilities!C275,Sales!B:B,Probabilities!B275)</f>
        <v>5</v>
      </c>
    </row>
    <row r="276" spans="1:8" x14ac:dyDescent="0.35">
      <c r="A276">
        <v>275</v>
      </c>
      <c r="B276">
        <v>3</v>
      </c>
      <c r="C276">
        <v>10</v>
      </c>
      <c r="D276" s="4">
        <f t="shared" si="22"/>
        <v>0</v>
      </c>
      <c r="E276" s="4">
        <f t="shared" si="23"/>
        <v>0</v>
      </c>
      <c r="F276" s="40">
        <f>SUMIFS(Prizes!D:D,Prizes!C:C,Probabilities!C276)</f>
        <v>5</v>
      </c>
      <c r="G276" s="40">
        <f>SUMIFS(Sales!D:D,Sales!C:C,Probabilities!C276)</f>
        <v>157</v>
      </c>
      <c r="H276" s="40">
        <f>SUMIFS(Sales!D:D,Sales!C:C,Probabilities!C276,Sales!B:B,Probabilities!B276)</f>
        <v>0</v>
      </c>
    </row>
    <row r="277" spans="1:8" x14ac:dyDescent="0.35">
      <c r="A277">
        <v>276</v>
      </c>
      <c r="B277">
        <v>4</v>
      </c>
      <c r="C277">
        <v>10</v>
      </c>
      <c r="D277" s="4">
        <f t="shared" si="22"/>
        <v>0.15923566878980891</v>
      </c>
      <c r="E277" s="4">
        <f t="shared" si="23"/>
        <v>0.15021153404049259</v>
      </c>
      <c r="F277" s="40">
        <f>SUMIFS(Prizes!D:D,Prizes!C:C,Probabilities!C277)</f>
        <v>5</v>
      </c>
      <c r="G277" s="40">
        <f>SUMIFS(Sales!D:D,Sales!C:C,Probabilities!C277)</f>
        <v>157</v>
      </c>
      <c r="H277" s="40">
        <f>SUMIFS(Sales!D:D,Sales!C:C,Probabilities!C277,Sales!B:B,Probabilities!B277)</f>
        <v>5</v>
      </c>
    </row>
    <row r="278" spans="1:8" x14ac:dyDescent="0.35">
      <c r="A278">
        <v>277</v>
      </c>
      <c r="B278">
        <v>5</v>
      </c>
      <c r="C278">
        <v>10</v>
      </c>
      <c r="D278" s="4">
        <f t="shared" si="22"/>
        <v>0.15923566878980891</v>
      </c>
      <c r="E278" s="4">
        <f t="shared" si="23"/>
        <v>0.15021153404049259</v>
      </c>
      <c r="F278" s="40">
        <f>SUMIFS(Prizes!D:D,Prizes!C:C,Probabilities!C278)</f>
        <v>5</v>
      </c>
      <c r="G278" s="40">
        <f>SUMIFS(Sales!D:D,Sales!C:C,Probabilities!C278)</f>
        <v>157</v>
      </c>
      <c r="H278" s="40">
        <f>SUMIFS(Sales!D:D,Sales!C:C,Probabilities!C278,Sales!B:B,Probabilities!B278)</f>
        <v>5</v>
      </c>
    </row>
    <row r="279" spans="1:8" x14ac:dyDescent="0.35">
      <c r="A279">
        <v>278</v>
      </c>
      <c r="B279">
        <v>6</v>
      </c>
      <c r="C279">
        <v>10</v>
      </c>
      <c r="D279" s="4">
        <f t="shared" si="22"/>
        <v>0</v>
      </c>
      <c r="E279" s="4">
        <f t="shared" si="23"/>
        <v>0</v>
      </c>
      <c r="F279" s="40">
        <f>SUMIFS(Prizes!D:D,Prizes!C:C,Probabilities!C279)</f>
        <v>5</v>
      </c>
      <c r="G279" s="40">
        <f>SUMIFS(Sales!D:D,Sales!C:C,Probabilities!C279)</f>
        <v>157</v>
      </c>
      <c r="H279" s="40">
        <f>SUMIFS(Sales!D:D,Sales!C:C,Probabilities!C279,Sales!B:B,Probabilities!B279)</f>
        <v>0</v>
      </c>
    </row>
    <row r="280" spans="1:8" x14ac:dyDescent="0.35">
      <c r="A280">
        <v>279</v>
      </c>
      <c r="B280">
        <v>7</v>
      </c>
      <c r="C280">
        <v>10</v>
      </c>
      <c r="D280" s="4">
        <f t="shared" si="22"/>
        <v>0.31847133757961782</v>
      </c>
      <c r="E280" s="4">
        <f t="shared" si="23"/>
        <v>0.29054073031516336</v>
      </c>
      <c r="F280" s="40">
        <f>SUMIFS(Prizes!D:D,Prizes!C:C,Probabilities!C280)</f>
        <v>5</v>
      </c>
      <c r="G280" s="40">
        <f>SUMIFS(Sales!D:D,Sales!C:C,Probabilities!C280)</f>
        <v>157</v>
      </c>
      <c r="H280" s="40">
        <f>SUMIFS(Sales!D:D,Sales!C:C,Probabilities!C280,Sales!B:B,Probabilities!B280)</f>
        <v>10</v>
      </c>
    </row>
    <row r="281" spans="1:8" x14ac:dyDescent="0.35">
      <c r="A281">
        <v>280</v>
      </c>
      <c r="B281">
        <v>8</v>
      </c>
      <c r="C281">
        <v>10</v>
      </c>
      <c r="D281" s="4">
        <f t="shared" si="22"/>
        <v>0.31847133757961782</v>
      </c>
      <c r="E281" s="4">
        <f t="shared" si="23"/>
        <v>0.29054073031516336</v>
      </c>
      <c r="F281" s="40">
        <f>SUMIFS(Prizes!D:D,Prizes!C:C,Probabilities!C281)</f>
        <v>5</v>
      </c>
      <c r="G281" s="40">
        <f>SUMIFS(Sales!D:D,Sales!C:C,Probabilities!C281)</f>
        <v>157</v>
      </c>
      <c r="H281" s="40">
        <f>SUMIFS(Sales!D:D,Sales!C:C,Probabilities!C281,Sales!B:B,Probabilities!B281)</f>
        <v>10</v>
      </c>
    </row>
    <row r="282" spans="1:8" x14ac:dyDescent="0.35">
      <c r="A282">
        <v>281</v>
      </c>
      <c r="B282">
        <v>9</v>
      </c>
      <c r="C282">
        <v>10</v>
      </c>
      <c r="D282" s="4">
        <f t="shared" si="22"/>
        <v>0.15923566878980891</v>
      </c>
      <c r="E282" s="4">
        <f t="shared" si="23"/>
        <v>0.15021153404049259</v>
      </c>
      <c r="F282" s="40">
        <f>SUMIFS(Prizes!D:D,Prizes!C:C,Probabilities!C282)</f>
        <v>5</v>
      </c>
      <c r="G282" s="40">
        <f>SUMIFS(Sales!D:D,Sales!C:C,Probabilities!C282)</f>
        <v>157</v>
      </c>
      <c r="H282" s="40">
        <f>SUMIFS(Sales!D:D,Sales!C:C,Probabilities!C282,Sales!B:B,Probabilities!B282)</f>
        <v>5</v>
      </c>
    </row>
    <row r="283" spans="1:8" x14ac:dyDescent="0.35">
      <c r="A283">
        <v>282</v>
      </c>
      <c r="B283">
        <v>10</v>
      </c>
      <c r="C283">
        <v>10</v>
      </c>
      <c r="D283" s="4">
        <f t="shared" si="22"/>
        <v>0.31847133757961782</v>
      </c>
      <c r="E283" s="4">
        <f t="shared" si="23"/>
        <v>0.29054073031516336</v>
      </c>
      <c r="F283" s="40">
        <f>SUMIFS(Prizes!D:D,Prizes!C:C,Probabilities!C283)</f>
        <v>5</v>
      </c>
      <c r="G283" s="40">
        <f>SUMIFS(Sales!D:D,Sales!C:C,Probabilities!C283)</f>
        <v>157</v>
      </c>
      <c r="H283" s="40">
        <f>SUMIFS(Sales!D:D,Sales!C:C,Probabilities!C283,Sales!B:B,Probabilities!B283)</f>
        <v>10</v>
      </c>
    </row>
    <row r="284" spans="1:8" x14ac:dyDescent="0.35">
      <c r="A284">
        <v>283</v>
      </c>
      <c r="B284">
        <v>11</v>
      </c>
      <c r="C284">
        <v>10</v>
      </c>
      <c r="D284" s="4">
        <f t="shared" si="22"/>
        <v>0</v>
      </c>
      <c r="E284" s="4">
        <f t="shared" si="23"/>
        <v>0</v>
      </c>
      <c r="F284" s="40">
        <f>SUMIFS(Prizes!D:D,Prizes!C:C,Probabilities!C284)</f>
        <v>5</v>
      </c>
      <c r="G284" s="40">
        <f>SUMIFS(Sales!D:D,Sales!C:C,Probabilities!C284)</f>
        <v>157</v>
      </c>
      <c r="H284" s="40">
        <f>SUMIFS(Sales!D:D,Sales!C:C,Probabilities!C284,Sales!B:B,Probabilities!B284)</f>
        <v>0</v>
      </c>
    </row>
    <row r="285" spans="1:8" x14ac:dyDescent="0.35">
      <c r="A285">
        <v>284</v>
      </c>
      <c r="B285">
        <v>12</v>
      </c>
      <c r="C285">
        <v>10</v>
      </c>
      <c r="D285" s="4">
        <f t="shared" si="22"/>
        <v>0</v>
      </c>
      <c r="E285" s="4">
        <f t="shared" si="23"/>
        <v>0</v>
      </c>
      <c r="F285" s="40">
        <f>SUMIFS(Prizes!D:D,Prizes!C:C,Probabilities!C285)</f>
        <v>5</v>
      </c>
      <c r="G285" s="40">
        <f>SUMIFS(Sales!D:D,Sales!C:C,Probabilities!C285)</f>
        <v>157</v>
      </c>
      <c r="H285" s="40">
        <f>SUMIFS(Sales!D:D,Sales!C:C,Probabilities!C285,Sales!B:B,Probabilities!B285)</f>
        <v>0</v>
      </c>
    </row>
    <row r="286" spans="1:8" x14ac:dyDescent="0.35">
      <c r="A286">
        <v>285</v>
      </c>
      <c r="B286">
        <v>13</v>
      </c>
      <c r="C286">
        <v>10</v>
      </c>
      <c r="D286" s="4">
        <f t="shared" si="22"/>
        <v>0.22292993630573249</v>
      </c>
      <c r="E286" s="4">
        <f t="shared" si="23"/>
        <v>0.20752909308225953</v>
      </c>
      <c r="F286" s="40">
        <f>SUMIFS(Prizes!D:D,Prizes!C:C,Probabilities!C286)</f>
        <v>5</v>
      </c>
      <c r="G286" s="40">
        <f>SUMIFS(Sales!D:D,Sales!C:C,Probabilities!C286)</f>
        <v>157</v>
      </c>
      <c r="H286" s="40">
        <f>SUMIFS(Sales!D:D,Sales!C:C,Probabilities!C286,Sales!B:B,Probabilities!B286)</f>
        <v>7</v>
      </c>
    </row>
    <row r="287" spans="1:8" x14ac:dyDescent="0.35">
      <c r="A287">
        <v>286</v>
      </c>
      <c r="B287">
        <v>14</v>
      </c>
      <c r="C287">
        <v>10</v>
      </c>
      <c r="D287" s="4">
        <f t="shared" si="22"/>
        <v>0</v>
      </c>
      <c r="E287" s="4">
        <f t="shared" si="23"/>
        <v>0</v>
      </c>
      <c r="F287" s="40">
        <f>SUMIFS(Prizes!D:D,Prizes!C:C,Probabilities!C287)</f>
        <v>5</v>
      </c>
      <c r="G287" s="40">
        <f>SUMIFS(Sales!D:D,Sales!C:C,Probabilities!C287)</f>
        <v>157</v>
      </c>
      <c r="H287" s="40">
        <f>SUMIFS(Sales!D:D,Sales!C:C,Probabilities!C287,Sales!B:B,Probabilities!B287)</f>
        <v>0</v>
      </c>
    </row>
    <row r="288" spans="1:8" x14ac:dyDescent="0.35">
      <c r="A288">
        <v>287</v>
      </c>
      <c r="B288">
        <v>15</v>
      </c>
      <c r="C288">
        <v>10</v>
      </c>
      <c r="D288" s="4">
        <f t="shared" si="22"/>
        <v>0.15923566878980891</v>
      </c>
      <c r="E288" s="4">
        <f t="shared" si="23"/>
        <v>0.15021153404049259</v>
      </c>
      <c r="F288" s="40">
        <f>SUMIFS(Prizes!D:D,Prizes!C:C,Probabilities!C288)</f>
        <v>5</v>
      </c>
      <c r="G288" s="40">
        <f>SUMIFS(Sales!D:D,Sales!C:C,Probabilities!C288)</f>
        <v>157</v>
      </c>
      <c r="H288" s="40">
        <f>SUMIFS(Sales!D:D,Sales!C:C,Probabilities!C288,Sales!B:B,Probabilities!B288)</f>
        <v>5</v>
      </c>
    </row>
    <row r="289" spans="1:8" x14ac:dyDescent="0.35">
      <c r="A289">
        <v>288</v>
      </c>
      <c r="B289">
        <v>16</v>
      </c>
      <c r="C289">
        <v>10</v>
      </c>
      <c r="D289" s="4">
        <f t="shared" si="22"/>
        <v>0</v>
      </c>
      <c r="E289" s="4">
        <f t="shared" si="23"/>
        <v>0</v>
      </c>
      <c r="F289" s="40">
        <f>SUMIFS(Prizes!D:D,Prizes!C:C,Probabilities!C289)</f>
        <v>5</v>
      </c>
      <c r="G289" s="40">
        <f>SUMIFS(Sales!D:D,Sales!C:C,Probabilities!C289)</f>
        <v>157</v>
      </c>
      <c r="H289" s="40">
        <f>SUMIFS(Sales!D:D,Sales!C:C,Probabilities!C289,Sales!B:B,Probabilities!B289)</f>
        <v>0</v>
      </c>
    </row>
    <row r="290" spans="1:8" x14ac:dyDescent="0.35">
      <c r="A290">
        <v>289</v>
      </c>
      <c r="B290">
        <v>17</v>
      </c>
      <c r="C290">
        <v>10</v>
      </c>
      <c r="D290" s="4">
        <f t="shared" si="22"/>
        <v>0</v>
      </c>
      <c r="E290" s="4">
        <f t="shared" si="23"/>
        <v>0</v>
      </c>
      <c r="F290" s="40">
        <f>SUMIFS(Prizes!D:D,Prizes!C:C,Probabilities!C290)</f>
        <v>5</v>
      </c>
      <c r="G290" s="40">
        <f>SUMIFS(Sales!D:D,Sales!C:C,Probabilities!C290)</f>
        <v>157</v>
      </c>
      <c r="H290" s="40">
        <f>SUMIFS(Sales!D:D,Sales!C:C,Probabilities!C290,Sales!B:B,Probabilities!B290)</f>
        <v>0</v>
      </c>
    </row>
    <row r="291" spans="1:8" x14ac:dyDescent="0.35">
      <c r="A291">
        <v>290</v>
      </c>
      <c r="B291">
        <v>18</v>
      </c>
      <c r="C291">
        <v>10</v>
      </c>
      <c r="D291" s="4">
        <f t="shared" si="22"/>
        <v>0</v>
      </c>
      <c r="E291" s="4">
        <f t="shared" si="23"/>
        <v>0</v>
      </c>
      <c r="F291" s="40">
        <f>SUMIFS(Prizes!D:D,Prizes!C:C,Probabilities!C291)</f>
        <v>5</v>
      </c>
      <c r="G291" s="40">
        <f>SUMIFS(Sales!D:D,Sales!C:C,Probabilities!C291)</f>
        <v>157</v>
      </c>
      <c r="H291" s="40">
        <f>SUMIFS(Sales!D:D,Sales!C:C,Probabilities!C291,Sales!B:B,Probabilities!B291)</f>
        <v>0</v>
      </c>
    </row>
    <row r="292" spans="1:8" x14ac:dyDescent="0.35">
      <c r="A292">
        <v>291</v>
      </c>
      <c r="B292">
        <v>19</v>
      </c>
      <c r="C292">
        <v>10</v>
      </c>
      <c r="D292" s="4">
        <f t="shared" si="22"/>
        <v>0.63694267515923564</v>
      </c>
      <c r="E292" s="4">
        <f t="shared" si="23"/>
        <v>0.54155210956703914</v>
      </c>
      <c r="F292" s="40">
        <f>SUMIFS(Prizes!D:D,Prizes!C:C,Probabilities!C292)</f>
        <v>5</v>
      </c>
      <c r="G292" s="40">
        <f>SUMIFS(Sales!D:D,Sales!C:C,Probabilities!C292)</f>
        <v>157</v>
      </c>
      <c r="H292" s="40">
        <f>SUMIFS(Sales!D:D,Sales!C:C,Probabilities!C292,Sales!B:B,Probabilities!B292)</f>
        <v>20</v>
      </c>
    </row>
    <row r="293" spans="1:8" x14ac:dyDescent="0.35">
      <c r="A293">
        <v>292</v>
      </c>
      <c r="B293">
        <v>20</v>
      </c>
      <c r="C293">
        <v>10</v>
      </c>
      <c r="D293" s="4">
        <f t="shared" si="22"/>
        <v>0.15923566878980891</v>
      </c>
      <c r="E293" s="4">
        <f t="shared" si="23"/>
        <v>0.15021153404049259</v>
      </c>
      <c r="F293" s="40">
        <f>SUMIFS(Prizes!D:D,Prizes!C:C,Probabilities!C293)</f>
        <v>5</v>
      </c>
      <c r="G293" s="40">
        <f>SUMIFS(Sales!D:D,Sales!C:C,Probabilities!C293)</f>
        <v>157</v>
      </c>
      <c r="H293" s="40">
        <f>SUMIFS(Sales!D:D,Sales!C:C,Probabilities!C293,Sales!B:B,Probabilities!B293)</f>
        <v>5</v>
      </c>
    </row>
    <row r="294" spans="1:8" x14ac:dyDescent="0.35">
      <c r="A294">
        <v>293</v>
      </c>
      <c r="B294">
        <v>21</v>
      </c>
      <c r="C294">
        <v>10</v>
      </c>
      <c r="D294" s="4">
        <f t="shared" si="22"/>
        <v>0</v>
      </c>
      <c r="E294" s="4">
        <f t="shared" si="23"/>
        <v>0</v>
      </c>
      <c r="F294" s="40">
        <f>SUMIFS(Prizes!D:D,Prizes!C:C,Probabilities!C294)</f>
        <v>5</v>
      </c>
      <c r="G294" s="40">
        <f>SUMIFS(Sales!D:D,Sales!C:C,Probabilities!C294)</f>
        <v>157</v>
      </c>
      <c r="H294" s="40">
        <f>SUMIFS(Sales!D:D,Sales!C:C,Probabilities!C294,Sales!B:B,Probabilities!B294)</f>
        <v>0</v>
      </c>
    </row>
    <row r="295" spans="1:8" x14ac:dyDescent="0.35">
      <c r="A295">
        <v>294</v>
      </c>
      <c r="B295">
        <v>22</v>
      </c>
      <c r="C295">
        <v>10</v>
      </c>
      <c r="D295" s="4">
        <f t="shared" si="22"/>
        <v>0</v>
      </c>
      <c r="E295" s="4">
        <f t="shared" si="23"/>
        <v>0</v>
      </c>
      <c r="F295" s="40">
        <f>SUMIFS(Prizes!D:D,Prizes!C:C,Probabilities!C295)</f>
        <v>5</v>
      </c>
      <c r="G295" s="40">
        <f>SUMIFS(Sales!D:D,Sales!C:C,Probabilities!C295)</f>
        <v>157</v>
      </c>
      <c r="H295" s="40">
        <f>SUMIFS(Sales!D:D,Sales!C:C,Probabilities!C295,Sales!B:B,Probabilities!B295)</f>
        <v>0</v>
      </c>
    </row>
    <row r="296" spans="1:8" x14ac:dyDescent="0.35">
      <c r="A296">
        <v>295</v>
      </c>
      <c r="B296">
        <v>23</v>
      </c>
      <c r="C296">
        <v>10</v>
      </c>
      <c r="D296" s="4">
        <f t="shared" si="22"/>
        <v>0.31847133757961782</v>
      </c>
      <c r="E296" s="4">
        <f t="shared" si="23"/>
        <v>0.29054073031516336</v>
      </c>
      <c r="F296" s="40">
        <f>SUMIFS(Prizes!D:D,Prizes!C:C,Probabilities!C296)</f>
        <v>5</v>
      </c>
      <c r="G296" s="40">
        <f>SUMIFS(Sales!D:D,Sales!C:C,Probabilities!C296)</f>
        <v>157</v>
      </c>
      <c r="H296" s="40">
        <f>SUMIFS(Sales!D:D,Sales!C:C,Probabilities!C296,Sales!B:B,Probabilities!B296)</f>
        <v>10</v>
      </c>
    </row>
    <row r="297" spans="1:8" x14ac:dyDescent="0.35">
      <c r="A297">
        <v>296</v>
      </c>
      <c r="B297">
        <v>24</v>
      </c>
      <c r="C297">
        <v>10</v>
      </c>
      <c r="D297" s="4">
        <f t="shared" si="22"/>
        <v>0</v>
      </c>
      <c r="E297" s="4">
        <f t="shared" si="23"/>
        <v>0</v>
      </c>
      <c r="F297" s="40">
        <f>SUMIFS(Prizes!D:D,Prizes!C:C,Probabilities!C297)</f>
        <v>5</v>
      </c>
      <c r="G297" s="40">
        <f>SUMIFS(Sales!D:D,Sales!C:C,Probabilities!C297)</f>
        <v>157</v>
      </c>
      <c r="H297" s="40">
        <f>SUMIFS(Sales!D:D,Sales!C:C,Probabilities!C297,Sales!B:B,Probabilities!B297)</f>
        <v>0</v>
      </c>
    </row>
    <row r="298" spans="1:8" x14ac:dyDescent="0.35">
      <c r="A298">
        <v>297</v>
      </c>
      <c r="B298">
        <v>25</v>
      </c>
      <c r="C298">
        <v>10</v>
      </c>
      <c r="D298" s="4">
        <f t="shared" si="22"/>
        <v>0</v>
      </c>
      <c r="E298" s="4">
        <f t="shared" si="23"/>
        <v>0</v>
      </c>
      <c r="F298" s="40">
        <f>SUMIFS(Prizes!D:D,Prizes!C:C,Probabilities!C298)</f>
        <v>5</v>
      </c>
      <c r="G298" s="40">
        <f>SUMIFS(Sales!D:D,Sales!C:C,Probabilities!C298)</f>
        <v>157</v>
      </c>
      <c r="H298" s="40">
        <f>SUMIFS(Sales!D:D,Sales!C:C,Probabilities!C298,Sales!B:B,Probabilities!B298)</f>
        <v>0</v>
      </c>
    </row>
    <row r="299" spans="1:8" x14ac:dyDescent="0.35">
      <c r="A299">
        <v>298</v>
      </c>
      <c r="B299">
        <v>26</v>
      </c>
      <c r="C299">
        <v>10</v>
      </c>
      <c r="D299" s="4">
        <f t="shared" si="22"/>
        <v>0</v>
      </c>
      <c r="E299" s="4">
        <f t="shared" si="23"/>
        <v>0</v>
      </c>
      <c r="F299" s="40">
        <f>SUMIFS(Prizes!D:D,Prizes!C:C,Probabilities!C299)</f>
        <v>5</v>
      </c>
      <c r="G299" s="40">
        <f>SUMIFS(Sales!D:D,Sales!C:C,Probabilities!C299)</f>
        <v>157</v>
      </c>
      <c r="H299" s="40">
        <f>SUMIFS(Sales!D:D,Sales!C:C,Probabilities!C299,Sales!B:B,Probabilities!B299)</f>
        <v>0</v>
      </c>
    </row>
    <row r="300" spans="1:8" x14ac:dyDescent="0.35">
      <c r="A300">
        <v>299</v>
      </c>
      <c r="B300">
        <v>27</v>
      </c>
      <c r="C300">
        <v>10</v>
      </c>
      <c r="D300" s="4">
        <f t="shared" si="22"/>
        <v>0</v>
      </c>
      <c r="E300" s="4">
        <f t="shared" si="23"/>
        <v>0</v>
      </c>
      <c r="F300" s="40">
        <f>SUMIFS(Prizes!D:D,Prizes!C:C,Probabilities!C300)</f>
        <v>5</v>
      </c>
      <c r="G300" s="40">
        <f>SUMIFS(Sales!D:D,Sales!C:C,Probabilities!C300)</f>
        <v>157</v>
      </c>
      <c r="H300" s="40">
        <f>SUMIFS(Sales!D:D,Sales!C:C,Probabilities!C300,Sales!B:B,Probabilities!B300)</f>
        <v>0</v>
      </c>
    </row>
    <row r="301" spans="1:8" x14ac:dyDescent="0.35">
      <c r="A301">
        <v>300</v>
      </c>
      <c r="B301">
        <v>28</v>
      </c>
      <c r="C301">
        <v>10</v>
      </c>
      <c r="D301" s="4">
        <f t="shared" si="22"/>
        <v>0.15923566878980891</v>
      </c>
      <c r="E301" s="4">
        <f t="shared" si="23"/>
        <v>0.15021153404049259</v>
      </c>
      <c r="F301" s="40">
        <f>SUMIFS(Prizes!D:D,Prizes!C:C,Probabilities!C301)</f>
        <v>5</v>
      </c>
      <c r="G301" s="40">
        <f>SUMIFS(Sales!D:D,Sales!C:C,Probabilities!C301)</f>
        <v>157</v>
      </c>
      <c r="H301" s="40">
        <f>SUMIFS(Sales!D:D,Sales!C:C,Probabilities!C301,Sales!B:B,Probabilities!B301)</f>
        <v>5</v>
      </c>
    </row>
    <row r="302" spans="1:8" x14ac:dyDescent="0.35">
      <c r="A302">
        <v>301</v>
      </c>
      <c r="B302">
        <v>29</v>
      </c>
      <c r="C302">
        <v>10</v>
      </c>
      <c r="D302" s="4">
        <f t="shared" si="22"/>
        <v>0</v>
      </c>
      <c r="E302" s="4">
        <f t="shared" si="23"/>
        <v>0</v>
      </c>
      <c r="F302" s="40">
        <f>SUMIFS(Prizes!D:D,Prizes!C:C,Probabilities!C302)</f>
        <v>5</v>
      </c>
      <c r="G302" s="40">
        <f>SUMIFS(Sales!D:D,Sales!C:C,Probabilities!C302)</f>
        <v>157</v>
      </c>
      <c r="H302" s="40">
        <f>SUMIFS(Sales!D:D,Sales!C:C,Probabilities!C302,Sales!B:B,Probabilities!B302)</f>
        <v>0</v>
      </c>
    </row>
    <row r="303" spans="1:8" x14ac:dyDescent="0.35">
      <c r="A303">
        <v>302</v>
      </c>
      <c r="B303">
        <v>30</v>
      </c>
      <c r="C303">
        <v>10</v>
      </c>
      <c r="D303" s="4">
        <f t="shared" si="22"/>
        <v>0</v>
      </c>
      <c r="E303" s="4">
        <f t="shared" si="23"/>
        <v>0</v>
      </c>
      <c r="F303" s="40">
        <f>SUMIFS(Prizes!D:D,Prizes!C:C,Probabilities!C303)</f>
        <v>5</v>
      </c>
      <c r="G303" s="40">
        <f>SUMIFS(Sales!D:D,Sales!C:C,Probabilities!C303)</f>
        <v>157</v>
      </c>
      <c r="H303" s="40">
        <f>SUMIFS(Sales!D:D,Sales!C:C,Probabilities!C303,Sales!B:B,Probabilities!B303)</f>
        <v>0</v>
      </c>
    </row>
    <row r="304" spans="1:8" x14ac:dyDescent="0.35">
      <c r="A304">
        <v>303</v>
      </c>
      <c r="B304">
        <v>31</v>
      </c>
      <c r="C304">
        <v>10</v>
      </c>
      <c r="D304" s="4">
        <f t="shared" si="22"/>
        <v>0</v>
      </c>
      <c r="E304" s="4">
        <f t="shared" si="23"/>
        <v>0</v>
      </c>
      <c r="F304" s="40">
        <f>SUMIFS(Prizes!D:D,Prizes!C:C,Probabilities!C304)</f>
        <v>5</v>
      </c>
      <c r="G304" s="40">
        <f>SUMIFS(Sales!D:D,Sales!C:C,Probabilities!C304)</f>
        <v>157</v>
      </c>
      <c r="H304" s="40">
        <f>SUMIFS(Sales!D:D,Sales!C:C,Probabilities!C304,Sales!B:B,Probabilities!B304)</f>
        <v>0</v>
      </c>
    </row>
    <row r="305" spans="1:8" x14ac:dyDescent="0.35">
      <c r="A305">
        <v>304</v>
      </c>
      <c r="B305">
        <v>32</v>
      </c>
      <c r="C305">
        <v>10</v>
      </c>
      <c r="D305" s="4">
        <f t="shared" si="22"/>
        <v>0.31847133757961782</v>
      </c>
      <c r="E305" s="4">
        <f t="shared" si="23"/>
        <v>0.29054073031516336</v>
      </c>
      <c r="F305" s="40">
        <f>SUMIFS(Prizes!D:D,Prizes!C:C,Probabilities!C305)</f>
        <v>5</v>
      </c>
      <c r="G305" s="40">
        <f>SUMIFS(Sales!D:D,Sales!C:C,Probabilities!C305)</f>
        <v>157</v>
      </c>
      <c r="H305" s="40">
        <f>SUMIFS(Sales!D:D,Sales!C:C,Probabilities!C305,Sales!B:B,Probabilities!B305)</f>
        <v>10</v>
      </c>
    </row>
    <row r="306" spans="1:8" x14ac:dyDescent="0.35">
      <c r="A306">
        <v>305</v>
      </c>
      <c r="B306">
        <v>33</v>
      </c>
      <c r="C306">
        <v>10</v>
      </c>
      <c r="D306" s="4">
        <f t="shared" si="22"/>
        <v>0.31847133757961782</v>
      </c>
      <c r="E306" s="4">
        <f t="shared" si="23"/>
        <v>0.29054073031516336</v>
      </c>
      <c r="F306" s="40">
        <f>SUMIFS(Prizes!D:D,Prizes!C:C,Probabilities!C306)</f>
        <v>5</v>
      </c>
      <c r="G306" s="40">
        <f>SUMIFS(Sales!D:D,Sales!C:C,Probabilities!C306)</f>
        <v>157</v>
      </c>
      <c r="H306" s="40">
        <f>SUMIFS(Sales!D:D,Sales!C:C,Probabilities!C306,Sales!B:B,Probabilities!B306)</f>
        <v>10</v>
      </c>
    </row>
    <row r="307" spans="1:8" x14ac:dyDescent="0.35">
      <c r="A307">
        <v>306</v>
      </c>
      <c r="B307">
        <v>34</v>
      </c>
      <c r="C307">
        <v>10</v>
      </c>
      <c r="D307" s="4">
        <f t="shared" si="22"/>
        <v>0.15923566878980891</v>
      </c>
      <c r="E307" s="4">
        <f t="shared" si="23"/>
        <v>0.15021153404049259</v>
      </c>
      <c r="F307" s="40">
        <f>SUMIFS(Prizes!D:D,Prizes!C:C,Probabilities!C307)</f>
        <v>5</v>
      </c>
      <c r="G307" s="40">
        <f>SUMIFS(Sales!D:D,Sales!C:C,Probabilities!C307)</f>
        <v>157</v>
      </c>
      <c r="H307" s="40">
        <f>SUMIFS(Sales!D:D,Sales!C:C,Probabilities!C307,Sales!B:B,Probabilities!B307)</f>
        <v>5</v>
      </c>
    </row>
    <row r="308" spans="1:8" x14ac:dyDescent="0.35">
      <c r="A308">
        <v>307</v>
      </c>
      <c r="B308">
        <v>35</v>
      </c>
      <c r="C308">
        <v>10</v>
      </c>
      <c r="D308" s="4">
        <f t="shared" si="22"/>
        <v>0.15923566878980891</v>
      </c>
      <c r="E308" s="4">
        <f t="shared" si="23"/>
        <v>0.15021153404049259</v>
      </c>
      <c r="F308" s="40">
        <f>SUMIFS(Prizes!D:D,Prizes!C:C,Probabilities!C308)</f>
        <v>5</v>
      </c>
      <c r="G308" s="40">
        <f>SUMIFS(Sales!D:D,Sales!C:C,Probabilities!C308)</f>
        <v>157</v>
      </c>
      <c r="H308" s="40">
        <f>SUMIFS(Sales!D:D,Sales!C:C,Probabilities!C308,Sales!B:B,Probabilities!B308)</f>
        <v>5</v>
      </c>
    </row>
    <row r="309" spans="1:8" x14ac:dyDescent="0.35">
      <c r="A309">
        <v>308</v>
      </c>
      <c r="B309">
        <v>36</v>
      </c>
      <c r="C309">
        <v>10</v>
      </c>
      <c r="D309" s="4">
        <f t="shared" si="22"/>
        <v>0.15923566878980891</v>
      </c>
      <c r="E309" s="4">
        <f t="shared" si="23"/>
        <v>0.15021153404049259</v>
      </c>
      <c r="F309" s="40">
        <f>SUMIFS(Prizes!D:D,Prizes!C:C,Probabilities!C309)</f>
        <v>5</v>
      </c>
      <c r="G309" s="40">
        <f>SUMIFS(Sales!D:D,Sales!C:C,Probabilities!C309)</f>
        <v>157</v>
      </c>
      <c r="H309" s="40">
        <f>SUMIFS(Sales!D:D,Sales!C:C,Probabilities!C309,Sales!B:B,Probabilities!B309)</f>
        <v>5</v>
      </c>
    </row>
    <row r="310" spans="1:8" x14ac:dyDescent="0.35">
      <c r="A310">
        <v>309</v>
      </c>
      <c r="B310">
        <v>37</v>
      </c>
      <c r="C310">
        <v>10</v>
      </c>
      <c r="D310" s="4">
        <f t="shared" si="22"/>
        <v>0.31847133757961782</v>
      </c>
      <c r="E310" s="4">
        <f t="shared" si="23"/>
        <v>0.29054073031516336</v>
      </c>
      <c r="F310" s="40">
        <f>SUMIFS(Prizes!D:D,Prizes!C:C,Probabilities!C310)</f>
        <v>5</v>
      </c>
      <c r="G310" s="40">
        <f>SUMIFS(Sales!D:D,Sales!C:C,Probabilities!C310)</f>
        <v>157</v>
      </c>
      <c r="H310" s="40">
        <f>SUMIFS(Sales!D:D,Sales!C:C,Probabilities!C310,Sales!B:B,Probabilities!B310)</f>
        <v>10</v>
      </c>
    </row>
    <row r="311" spans="1:8" x14ac:dyDescent="0.35">
      <c r="A311">
        <v>310</v>
      </c>
      <c r="B311">
        <v>38</v>
      </c>
      <c r="C311">
        <v>10</v>
      </c>
      <c r="D311" s="4">
        <f t="shared" si="22"/>
        <v>0.31847133757961782</v>
      </c>
      <c r="E311" s="4">
        <f t="shared" si="23"/>
        <v>0.29054073031516336</v>
      </c>
      <c r="F311" s="40">
        <f>SUMIFS(Prizes!D:D,Prizes!C:C,Probabilities!C311)</f>
        <v>5</v>
      </c>
      <c r="G311" s="40">
        <f>SUMIFS(Sales!D:D,Sales!C:C,Probabilities!C311)</f>
        <v>157</v>
      </c>
      <c r="H311" s="40">
        <f>SUMIFS(Sales!D:D,Sales!C:C,Probabilities!C311,Sales!B:B,Probabilities!B311)</f>
        <v>10</v>
      </c>
    </row>
    <row r="312" spans="1:8" x14ac:dyDescent="0.35">
      <c r="A312">
        <v>311</v>
      </c>
      <c r="B312" s="31">
        <v>0</v>
      </c>
      <c r="C312">
        <v>11</v>
      </c>
      <c r="D312" s="4">
        <f t="shared" ref="D312:D352" si="24">F312*H312/G312</f>
        <v>0.46153846153846156</v>
      </c>
      <c r="E312" s="4">
        <f t="shared" ref="E312:E352" si="25">F312*H312/G312*(G312-H312)/G312*(G312-F312)/(G312-1)</f>
        <v>0.34082840236686396</v>
      </c>
      <c r="F312" s="40">
        <f>SUMIFS(Prizes!D:D,Prizes!C:C,Probabilities!C312)</f>
        <v>6</v>
      </c>
      <c r="G312" s="40">
        <f>SUMIFS(Sales!D:D,Sales!C:C,Probabilities!C312)</f>
        <v>26</v>
      </c>
      <c r="H312" s="40">
        <f>SUMIFS(Sales!D:D,Sales!C:C,Probabilities!C312,Sales!B:B,Probabilities!B312)</f>
        <v>2</v>
      </c>
    </row>
    <row r="313" spans="1:8" x14ac:dyDescent="0.35">
      <c r="A313">
        <v>312</v>
      </c>
      <c r="B313" s="31">
        <v>1</v>
      </c>
      <c r="C313">
        <v>11</v>
      </c>
      <c r="D313" s="4">
        <f t="shared" si="24"/>
        <v>0.23076923076923078</v>
      </c>
      <c r="E313" s="4">
        <f t="shared" si="25"/>
        <v>0.17751479289940827</v>
      </c>
      <c r="F313" s="40">
        <f>SUMIFS(Prizes!D:D,Prizes!C:C,Probabilities!C313)</f>
        <v>6</v>
      </c>
      <c r="G313" s="40">
        <f>SUMIFS(Sales!D:D,Sales!C:C,Probabilities!C313)</f>
        <v>26</v>
      </c>
      <c r="H313" s="40">
        <f>SUMIFS(Sales!D:D,Sales!C:C,Probabilities!C313,Sales!B:B,Probabilities!B313)</f>
        <v>1</v>
      </c>
    </row>
    <row r="314" spans="1:8" x14ac:dyDescent="0.35">
      <c r="A314">
        <v>313</v>
      </c>
      <c r="B314" s="31">
        <v>2</v>
      </c>
      <c r="C314">
        <v>11</v>
      </c>
      <c r="D314" s="4">
        <f t="shared" si="24"/>
        <v>0</v>
      </c>
      <c r="E314" s="4">
        <f t="shared" si="25"/>
        <v>0</v>
      </c>
      <c r="F314" s="40">
        <f>SUMIFS(Prizes!D:D,Prizes!C:C,Probabilities!C314)</f>
        <v>6</v>
      </c>
      <c r="G314" s="40">
        <f>SUMIFS(Sales!D:D,Sales!C:C,Probabilities!C314)</f>
        <v>26</v>
      </c>
      <c r="H314" s="40">
        <f>SUMIFS(Sales!D:D,Sales!C:C,Probabilities!C314,Sales!B:B,Probabilities!B314)</f>
        <v>0</v>
      </c>
    </row>
    <row r="315" spans="1:8" x14ac:dyDescent="0.35">
      <c r="A315">
        <v>314</v>
      </c>
      <c r="B315" s="31">
        <v>3</v>
      </c>
      <c r="C315">
        <v>11</v>
      </c>
      <c r="D315" s="4">
        <f t="shared" si="24"/>
        <v>0.23076923076923078</v>
      </c>
      <c r="E315" s="4">
        <f t="shared" si="25"/>
        <v>0.17751479289940827</v>
      </c>
      <c r="F315" s="40">
        <f>SUMIFS(Prizes!D:D,Prizes!C:C,Probabilities!C315)</f>
        <v>6</v>
      </c>
      <c r="G315" s="40">
        <f>SUMIFS(Sales!D:D,Sales!C:C,Probabilities!C315)</f>
        <v>26</v>
      </c>
      <c r="H315" s="40">
        <f>SUMIFS(Sales!D:D,Sales!C:C,Probabilities!C315,Sales!B:B,Probabilities!B315)</f>
        <v>1</v>
      </c>
    </row>
    <row r="316" spans="1:8" x14ac:dyDescent="0.35">
      <c r="A316">
        <v>315</v>
      </c>
      <c r="B316" s="31">
        <v>4</v>
      </c>
      <c r="C316">
        <v>11</v>
      </c>
      <c r="D316" s="4">
        <f t="shared" si="24"/>
        <v>0.23076923076923078</v>
      </c>
      <c r="E316" s="4">
        <f t="shared" si="25"/>
        <v>0.17751479289940827</v>
      </c>
      <c r="F316" s="40">
        <f>SUMIFS(Prizes!D:D,Prizes!C:C,Probabilities!C316)</f>
        <v>6</v>
      </c>
      <c r="G316" s="40">
        <f>SUMIFS(Sales!D:D,Sales!C:C,Probabilities!C316)</f>
        <v>26</v>
      </c>
      <c r="H316" s="40">
        <f>SUMIFS(Sales!D:D,Sales!C:C,Probabilities!C316,Sales!B:B,Probabilities!B316)</f>
        <v>1</v>
      </c>
    </row>
    <row r="317" spans="1:8" x14ac:dyDescent="0.35">
      <c r="A317">
        <v>316</v>
      </c>
      <c r="B317" s="31">
        <v>5</v>
      </c>
      <c r="C317">
        <v>11</v>
      </c>
      <c r="D317" s="4">
        <f t="shared" si="24"/>
        <v>0</v>
      </c>
      <c r="E317" s="4">
        <f t="shared" si="25"/>
        <v>0</v>
      </c>
      <c r="F317" s="40">
        <f>SUMIFS(Prizes!D:D,Prizes!C:C,Probabilities!C317)</f>
        <v>6</v>
      </c>
      <c r="G317" s="40">
        <f>SUMIFS(Sales!D:D,Sales!C:C,Probabilities!C317)</f>
        <v>26</v>
      </c>
      <c r="H317" s="40">
        <f>SUMIFS(Sales!D:D,Sales!C:C,Probabilities!C317,Sales!B:B,Probabilities!B317)</f>
        <v>0</v>
      </c>
    </row>
    <row r="318" spans="1:8" x14ac:dyDescent="0.35">
      <c r="A318">
        <v>317</v>
      </c>
      <c r="B318" s="31">
        <v>6</v>
      </c>
      <c r="C318">
        <v>11</v>
      </c>
      <c r="D318" s="4">
        <f t="shared" si="24"/>
        <v>0</v>
      </c>
      <c r="E318" s="4">
        <f t="shared" si="25"/>
        <v>0</v>
      </c>
      <c r="F318" s="40">
        <f>SUMIFS(Prizes!D:D,Prizes!C:C,Probabilities!C318)</f>
        <v>6</v>
      </c>
      <c r="G318" s="40">
        <f>SUMIFS(Sales!D:D,Sales!C:C,Probabilities!C318)</f>
        <v>26</v>
      </c>
      <c r="H318" s="40">
        <f>SUMIFS(Sales!D:D,Sales!C:C,Probabilities!C318,Sales!B:B,Probabilities!B318)</f>
        <v>0</v>
      </c>
    </row>
    <row r="319" spans="1:8" x14ac:dyDescent="0.35">
      <c r="A319">
        <v>318</v>
      </c>
      <c r="B319" s="31">
        <v>7</v>
      </c>
      <c r="C319">
        <v>11</v>
      </c>
      <c r="D319" s="4">
        <f t="shared" si="24"/>
        <v>0</v>
      </c>
      <c r="E319" s="4">
        <f t="shared" si="25"/>
        <v>0</v>
      </c>
      <c r="F319" s="40">
        <f>SUMIFS(Prizes!D:D,Prizes!C:C,Probabilities!C319)</f>
        <v>6</v>
      </c>
      <c r="G319" s="40">
        <f>SUMIFS(Sales!D:D,Sales!C:C,Probabilities!C319)</f>
        <v>26</v>
      </c>
      <c r="H319" s="40">
        <f>SUMIFS(Sales!D:D,Sales!C:C,Probabilities!C319,Sales!B:B,Probabilities!B319)</f>
        <v>0</v>
      </c>
    </row>
    <row r="320" spans="1:8" x14ac:dyDescent="0.35">
      <c r="A320">
        <v>319</v>
      </c>
      <c r="B320" s="31">
        <v>8</v>
      </c>
      <c r="C320">
        <v>11</v>
      </c>
      <c r="D320" s="4">
        <f t="shared" si="24"/>
        <v>0.23076923076923078</v>
      </c>
      <c r="E320" s="4">
        <f t="shared" si="25"/>
        <v>0.17751479289940827</v>
      </c>
      <c r="F320" s="40">
        <f>SUMIFS(Prizes!D:D,Prizes!C:C,Probabilities!C320)</f>
        <v>6</v>
      </c>
      <c r="G320" s="40">
        <f>SUMIFS(Sales!D:D,Sales!C:C,Probabilities!C320)</f>
        <v>26</v>
      </c>
      <c r="H320" s="40">
        <f>SUMIFS(Sales!D:D,Sales!C:C,Probabilities!C320,Sales!B:B,Probabilities!B320)</f>
        <v>1</v>
      </c>
    </row>
    <row r="321" spans="1:8" x14ac:dyDescent="0.35">
      <c r="A321">
        <v>320</v>
      </c>
      <c r="B321" s="31">
        <v>9</v>
      </c>
      <c r="C321">
        <v>11</v>
      </c>
      <c r="D321" s="4">
        <f t="shared" si="24"/>
        <v>0.23076923076923078</v>
      </c>
      <c r="E321" s="4">
        <f t="shared" si="25"/>
        <v>0.17751479289940827</v>
      </c>
      <c r="F321" s="40">
        <f>SUMIFS(Prizes!D:D,Prizes!C:C,Probabilities!C321)</f>
        <v>6</v>
      </c>
      <c r="G321" s="40">
        <f>SUMIFS(Sales!D:D,Sales!C:C,Probabilities!C321)</f>
        <v>26</v>
      </c>
      <c r="H321" s="40">
        <f>SUMIFS(Sales!D:D,Sales!C:C,Probabilities!C321,Sales!B:B,Probabilities!B321)</f>
        <v>1</v>
      </c>
    </row>
    <row r="322" spans="1:8" x14ac:dyDescent="0.35">
      <c r="A322">
        <v>321</v>
      </c>
      <c r="B322" s="31">
        <v>10</v>
      </c>
      <c r="C322">
        <v>11</v>
      </c>
      <c r="D322" s="4">
        <f t="shared" si="24"/>
        <v>0</v>
      </c>
      <c r="E322" s="4">
        <f t="shared" si="25"/>
        <v>0</v>
      </c>
      <c r="F322" s="40">
        <f>SUMIFS(Prizes!D:D,Prizes!C:C,Probabilities!C322)</f>
        <v>6</v>
      </c>
      <c r="G322" s="40">
        <f>SUMIFS(Sales!D:D,Sales!C:C,Probabilities!C322)</f>
        <v>26</v>
      </c>
      <c r="H322" s="40">
        <f>SUMIFS(Sales!D:D,Sales!C:C,Probabilities!C322,Sales!B:B,Probabilities!B322)</f>
        <v>0</v>
      </c>
    </row>
    <row r="323" spans="1:8" x14ac:dyDescent="0.35">
      <c r="A323">
        <v>322</v>
      </c>
      <c r="B323" s="31">
        <v>11</v>
      </c>
      <c r="C323">
        <v>11</v>
      </c>
      <c r="D323" s="4">
        <f t="shared" si="24"/>
        <v>0.23076923076923078</v>
      </c>
      <c r="E323" s="4">
        <f t="shared" si="25"/>
        <v>0.17751479289940827</v>
      </c>
      <c r="F323" s="40">
        <f>SUMIFS(Prizes!D:D,Prizes!C:C,Probabilities!C323)</f>
        <v>6</v>
      </c>
      <c r="G323" s="40">
        <f>SUMIFS(Sales!D:D,Sales!C:C,Probabilities!C323)</f>
        <v>26</v>
      </c>
      <c r="H323" s="40">
        <f>SUMIFS(Sales!D:D,Sales!C:C,Probabilities!C323,Sales!B:B,Probabilities!B323)</f>
        <v>1</v>
      </c>
    </row>
    <row r="324" spans="1:8" x14ac:dyDescent="0.35">
      <c r="A324">
        <v>323</v>
      </c>
      <c r="B324" s="31">
        <v>12</v>
      </c>
      <c r="C324">
        <v>11</v>
      </c>
      <c r="D324" s="4">
        <f t="shared" si="24"/>
        <v>0</v>
      </c>
      <c r="E324" s="4">
        <f t="shared" si="25"/>
        <v>0</v>
      </c>
      <c r="F324" s="40">
        <f>SUMIFS(Prizes!D:D,Prizes!C:C,Probabilities!C324)</f>
        <v>6</v>
      </c>
      <c r="G324" s="40">
        <f>SUMIFS(Sales!D:D,Sales!C:C,Probabilities!C324)</f>
        <v>26</v>
      </c>
      <c r="H324" s="40">
        <f>SUMIFS(Sales!D:D,Sales!C:C,Probabilities!C324,Sales!B:B,Probabilities!B324)</f>
        <v>0</v>
      </c>
    </row>
    <row r="325" spans="1:8" x14ac:dyDescent="0.35">
      <c r="A325">
        <v>324</v>
      </c>
      <c r="B325" s="31">
        <v>13</v>
      </c>
      <c r="C325">
        <v>11</v>
      </c>
      <c r="D325" s="4">
        <f t="shared" si="24"/>
        <v>0.23076923076923078</v>
      </c>
      <c r="E325" s="4">
        <f t="shared" si="25"/>
        <v>0.17751479289940827</v>
      </c>
      <c r="F325" s="40">
        <f>SUMIFS(Prizes!D:D,Prizes!C:C,Probabilities!C325)</f>
        <v>6</v>
      </c>
      <c r="G325" s="40">
        <f>SUMIFS(Sales!D:D,Sales!C:C,Probabilities!C325)</f>
        <v>26</v>
      </c>
      <c r="H325" s="40">
        <f>SUMIFS(Sales!D:D,Sales!C:C,Probabilities!C325,Sales!B:B,Probabilities!B325)</f>
        <v>1</v>
      </c>
    </row>
    <row r="326" spans="1:8" x14ac:dyDescent="0.35">
      <c r="A326">
        <v>325</v>
      </c>
      <c r="B326" s="31">
        <v>14</v>
      </c>
      <c r="C326">
        <v>11</v>
      </c>
      <c r="D326" s="4">
        <f t="shared" si="24"/>
        <v>0.23076923076923078</v>
      </c>
      <c r="E326" s="4">
        <f t="shared" si="25"/>
        <v>0.17751479289940827</v>
      </c>
      <c r="F326" s="40">
        <f>SUMIFS(Prizes!D:D,Prizes!C:C,Probabilities!C326)</f>
        <v>6</v>
      </c>
      <c r="G326" s="40">
        <f>SUMIFS(Sales!D:D,Sales!C:C,Probabilities!C326)</f>
        <v>26</v>
      </c>
      <c r="H326" s="40">
        <f>SUMIFS(Sales!D:D,Sales!C:C,Probabilities!C326,Sales!B:B,Probabilities!B326)</f>
        <v>1</v>
      </c>
    </row>
    <row r="327" spans="1:8" x14ac:dyDescent="0.35">
      <c r="A327">
        <v>326</v>
      </c>
      <c r="B327" s="31">
        <v>15</v>
      </c>
      <c r="C327">
        <v>11</v>
      </c>
      <c r="D327" s="4">
        <f t="shared" si="24"/>
        <v>0.23076923076923078</v>
      </c>
      <c r="E327" s="4">
        <f t="shared" si="25"/>
        <v>0.17751479289940827</v>
      </c>
      <c r="F327" s="40">
        <f>SUMIFS(Prizes!D:D,Prizes!C:C,Probabilities!C327)</f>
        <v>6</v>
      </c>
      <c r="G327" s="40">
        <f>SUMIFS(Sales!D:D,Sales!C:C,Probabilities!C327)</f>
        <v>26</v>
      </c>
      <c r="H327" s="40">
        <f>SUMIFS(Sales!D:D,Sales!C:C,Probabilities!C327,Sales!B:B,Probabilities!B327)</f>
        <v>1</v>
      </c>
    </row>
    <row r="328" spans="1:8" x14ac:dyDescent="0.35">
      <c r="A328">
        <v>327</v>
      </c>
      <c r="B328" s="31">
        <v>16</v>
      </c>
      <c r="C328">
        <v>11</v>
      </c>
      <c r="D328" s="4">
        <f t="shared" si="24"/>
        <v>0</v>
      </c>
      <c r="E328" s="4">
        <f t="shared" si="25"/>
        <v>0</v>
      </c>
      <c r="F328" s="40">
        <f>SUMIFS(Prizes!D:D,Prizes!C:C,Probabilities!C328)</f>
        <v>6</v>
      </c>
      <c r="G328" s="40">
        <f>SUMIFS(Sales!D:D,Sales!C:C,Probabilities!C328)</f>
        <v>26</v>
      </c>
      <c r="H328" s="40">
        <f>SUMIFS(Sales!D:D,Sales!C:C,Probabilities!C328,Sales!B:B,Probabilities!B328)</f>
        <v>0</v>
      </c>
    </row>
    <row r="329" spans="1:8" x14ac:dyDescent="0.35">
      <c r="A329">
        <v>328</v>
      </c>
      <c r="B329" s="31">
        <v>17</v>
      </c>
      <c r="C329">
        <v>11</v>
      </c>
      <c r="D329" s="4">
        <f t="shared" si="24"/>
        <v>0</v>
      </c>
      <c r="E329" s="4">
        <f t="shared" si="25"/>
        <v>0</v>
      </c>
      <c r="F329" s="40">
        <f>SUMIFS(Prizes!D:D,Prizes!C:C,Probabilities!C329)</f>
        <v>6</v>
      </c>
      <c r="G329" s="40">
        <f>SUMIFS(Sales!D:D,Sales!C:C,Probabilities!C329)</f>
        <v>26</v>
      </c>
      <c r="H329" s="40">
        <f>SUMIFS(Sales!D:D,Sales!C:C,Probabilities!C329,Sales!B:B,Probabilities!B329)</f>
        <v>0</v>
      </c>
    </row>
    <row r="330" spans="1:8" x14ac:dyDescent="0.35">
      <c r="A330">
        <v>329</v>
      </c>
      <c r="B330" s="31">
        <v>18</v>
      </c>
      <c r="C330">
        <v>11</v>
      </c>
      <c r="D330" s="4">
        <f t="shared" si="24"/>
        <v>0.23076923076923078</v>
      </c>
      <c r="E330" s="4">
        <f t="shared" si="25"/>
        <v>0.17751479289940827</v>
      </c>
      <c r="F330" s="40">
        <f>SUMIFS(Prizes!D:D,Prizes!C:C,Probabilities!C330)</f>
        <v>6</v>
      </c>
      <c r="G330" s="40">
        <f>SUMIFS(Sales!D:D,Sales!C:C,Probabilities!C330)</f>
        <v>26</v>
      </c>
      <c r="H330" s="40">
        <f>SUMIFS(Sales!D:D,Sales!C:C,Probabilities!C330,Sales!B:B,Probabilities!B330)</f>
        <v>1</v>
      </c>
    </row>
    <row r="331" spans="1:8" x14ac:dyDescent="0.35">
      <c r="A331">
        <v>330</v>
      </c>
      <c r="B331" s="31">
        <v>19</v>
      </c>
      <c r="C331">
        <v>11</v>
      </c>
      <c r="D331" s="4">
        <f t="shared" si="24"/>
        <v>0</v>
      </c>
      <c r="E331" s="4">
        <f t="shared" si="25"/>
        <v>0</v>
      </c>
      <c r="F331" s="40">
        <f>SUMIFS(Prizes!D:D,Prizes!C:C,Probabilities!C331)</f>
        <v>6</v>
      </c>
      <c r="G331" s="40">
        <f>SUMIFS(Sales!D:D,Sales!C:C,Probabilities!C331)</f>
        <v>26</v>
      </c>
      <c r="H331" s="40">
        <f>SUMIFS(Sales!D:D,Sales!C:C,Probabilities!C331,Sales!B:B,Probabilities!B331)</f>
        <v>0</v>
      </c>
    </row>
    <row r="332" spans="1:8" x14ac:dyDescent="0.35">
      <c r="A332">
        <v>331</v>
      </c>
      <c r="B332" s="31">
        <v>20</v>
      </c>
      <c r="C332">
        <v>11</v>
      </c>
      <c r="D332" s="4">
        <f t="shared" si="24"/>
        <v>0.23076923076923078</v>
      </c>
      <c r="E332" s="4">
        <f t="shared" si="25"/>
        <v>0.17751479289940827</v>
      </c>
      <c r="F332" s="40">
        <f>SUMIFS(Prizes!D:D,Prizes!C:C,Probabilities!C332)</f>
        <v>6</v>
      </c>
      <c r="G332" s="40">
        <f>SUMIFS(Sales!D:D,Sales!C:C,Probabilities!C332)</f>
        <v>26</v>
      </c>
      <c r="H332" s="40">
        <f>SUMIFS(Sales!D:D,Sales!C:C,Probabilities!C332,Sales!B:B,Probabilities!B332)</f>
        <v>1</v>
      </c>
    </row>
    <row r="333" spans="1:8" x14ac:dyDescent="0.35">
      <c r="A333">
        <v>332</v>
      </c>
      <c r="B333" s="31">
        <v>21</v>
      </c>
      <c r="C333">
        <v>11</v>
      </c>
      <c r="D333" s="4">
        <f t="shared" si="24"/>
        <v>0</v>
      </c>
      <c r="E333" s="4">
        <f t="shared" si="25"/>
        <v>0</v>
      </c>
      <c r="F333" s="40">
        <f>SUMIFS(Prizes!D:D,Prizes!C:C,Probabilities!C333)</f>
        <v>6</v>
      </c>
      <c r="G333" s="40">
        <f>SUMIFS(Sales!D:D,Sales!C:C,Probabilities!C333)</f>
        <v>26</v>
      </c>
      <c r="H333" s="40">
        <f>SUMIFS(Sales!D:D,Sales!C:C,Probabilities!C333,Sales!B:B,Probabilities!B333)</f>
        <v>0</v>
      </c>
    </row>
    <row r="334" spans="1:8" x14ac:dyDescent="0.35">
      <c r="A334">
        <v>333</v>
      </c>
      <c r="B334" s="31">
        <v>22</v>
      </c>
      <c r="C334">
        <v>11</v>
      </c>
      <c r="D334" s="4">
        <f t="shared" si="24"/>
        <v>0.23076923076923078</v>
      </c>
      <c r="E334" s="4">
        <f t="shared" si="25"/>
        <v>0.17751479289940827</v>
      </c>
      <c r="F334" s="40">
        <f>SUMIFS(Prizes!D:D,Prizes!C:C,Probabilities!C334)</f>
        <v>6</v>
      </c>
      <c r="G334" s="40">
        <f>SUMIFS(Sales!D:D,Sales!C:C,Probabilities!C334)</f>
        <v>26</v>
      </c>
      <c r="H334" s="40">
        <f>SUMIFS(Sales!D:D,Sales!C:C,Probabilities!C334,Sales!B:B,Probabilities!B334)</f>
        <v>1</v>
      </c>
    </row>
    <row r="335" spans="1:8" x14ac:dyDescent="0.35">
      <c r="A335">
        <v>334</v>
      </c>
      <c r="B335" s="31">
        <v>23</v>
      </c>
      <c r="C335">
        <v>11</v>
      </c>
      <c r="D335" s="4">
        <f t="shared" si="24"/>
        <v>0</v>
      </c>
      <c r="E335" s="4">
        <f t="shared" si="25"/>
        <v>0</v>
      </c>
      <c r="F335" s="40">
        <f>SUMIFS(Prizes!D:D,Prizes!C:C,Probabilities!C335)</f>
        <v>6</v>
      </c>
      <c r="G335" s="40">
        <f>SUMIFS(Sales!D:D,Sales!C:C,Probabilities!C335)</f>
        <v>26</v>
      </c>
      <c r="H335" s="40">
        <f>SUMIFS(Sales!D:D,Sales!C:C,Probabilities!C335,Sales!B:B,Probabilities!B335)</f>
        <v>0</v>
      </c>
    </row>
    <row r="336" spans="1:8" x14ac:dyDescent="0.35">
      <c r="A336">
        <v>335</v>
      </c>
      <c r="B336" s="31">
        <v>24</v>
      </c>
      <c r="C336">
        <v>11</v>
      </c>
      <c r="D336" s="4">
        <f t="shared" si="24"/>
        <v>0.23076923076923078</v>
      </c>
      <c r="E336" s="4">
        <f t="shared" si="25"/>
        <v>0.17751479289940827</v>
      </c>
      <c r="F336" s="40">
        <f>SUMIFS(Prizes!D:D,Prizes!C:C,Probabilities!C336)</f>
        <v>6</v>
      </c>
      <c r="G336" s="40">
        <f>SUMIFS(Sales!D:D,Sales!C:C,Probabilities!C336)</f>
        <v>26</v>
      </c>
      <c r="H336" s="40">
        <f>SUMIFS(Sales!D:D,Sales!C:C,Probabilities!C336,Sales!B:B,Probabilities!B336)</f>
        <v>1</v>
      </c>
    </row>
    <row r="337" spans="1:8" x14ac:dyDescent="0.35">
      <c r="A337">
        <v>336</v>
      </c>
      <c r="B337" s="31">
        <v>25</v>
      </c>
      <c r="C337">
        <v>11</v>
      </c>
      <c r="D337" s="4">
        <f t="shared" si="24"/>
        <v>0</v>
      </c>
      <c r="E337" s="4">
        <f t="shared" si="25"/>
        <v>0</v>
      </c>
      <c r="F337" s="40">
        <f>SUMIFS(Prizes!D:D,Prizes!C:C,Probabilities!C337)</f>
        <v>6</v>
      </c>
      <c r="G337" s="40">
        <f>SUMIFS(Sales!D:D,Sales!C:C,Probabilities!C337)</f>
        <v>26</v>
      </c>
      <c r="H337" s="40">
        <f>SUMIFS(Sales!D:D,Sales!C:C,Probabilities!C337,Sales!B:B,Probabilities!B337)</f>
        <v>0</v>
      </c>
    </row>
    <row r="338" spans="1:8" x14ac:dyDescent="0.35">
      <c r="A338">
        <v>337</v>
      </c>
      <c r="B338" s="31">
        <v>26</v>
      </c>
      <c r="C338">
        <v>11</v>
      </c>
      <c r="D338" s="4">
        <f t="shared" si="24"/>
        <v>0</v>
      </c>
      <c r="E338" s="4">
        <f t="shared" si="25"/>
        <v>0</v>
      </c>
      <c r="F338" s="40">
        <f>SUMIFS(Prizes!D:D,Prizes!C:C,Probabilities!C338)</f>
        <v>6</v>
      </c>
      <c r="G338" s="40">
        <f>SUMIFS(Sales!D:D,Sales!C:C,Probabilities!C338)</f>
        <v>26</v>
      </c>
      <c r="H338" s="40">
        <f>SUMIFS(Sales!D:D,Sales!C:C,Probabilities!C338,Sales!B:B,Probabilities!B338)</f>
        <v>0</v>
      </c>
    </row>
    <row r="339" spans="1:8" x14ac:dyDescent="0.35">
      <c r="A339">
        <v>338</v>
      </c>
      <c r="B339" s="31">
        <v>27</v>
      </c>
      <c r="C339">
        <v>11</v>
      </c>
      <c r="D339" s="4">
        <f t="shared" si="24"/>
        <v>0.23076923076923078</v>
      </c>
      <c r="E339" s="4">
        <f t="shared" si="25"/>
        <v>0.17751479289940827</v>
      </c>
      <c r="F339" s="40">
        <f>SUMIFS(Prizes!D:D,Prizes!C:C,Probabilities!C339)</f>
        <v>6</v>
      </c>
      <c r="G339" s="40">
        <f>SUMIFS(Sales!D:D,Sales!C:C,Probabilities!C339)</f>
        <v>26</v>
      </c>
      <c r="H339" s="40">
        <f>SUMIFS(Sales!D:D,Sales!C:C,Probabilities!C339,Sales!B:B,Probabilities!B339)</f>
        <v>1</v>
      </c>
    </row>
    <row r="340" spans="1:8" x14ac:dyDescent="0.35">
      <c r="A340">
        <v>339</v>
      </c>
      <c r="B340" s="31">
        <v>28</v>
      </c>
      <c r="C340">
        <v>11</v>
      </c>
      <c r="D340" s="4">
        <f t="shared" si="24"/>
        <v>0</v>
      </c>
      <c r="E340" s="4">
        <f t="shared" si="25"/>
        <v>0</v>
      </c>
      <c r="F340" s="40">
        <f>SUMIFS(Prizes!D:D,Prizes!C:C,Probabilities!C340)</f>
        <v>6</v>
      </c>
      <c r="G340" s="40">
        <f>SUMIFS(Sales!D:D,Sales!C:C,Probabilities!C340)</f>
        <v>26</v>
      </c>
      <c r="H340" s="40">
        <f>SUMIFS(Sales!D:D,Sales!C:C,Probabilities!C340,Sales!B:B,Probabilities!B340)</f>
        <v>0</v>
      </c>
    </row>
    <row r="341" spans="1:8" x14ac:dyDescent="0.35">
      <c r="A341">
        <v>340</v>
      </c>
      <c r="B341" s="31">
        <v>29</v>
      </c>
      <c r="C341">
        <v>11</v>
      </c>
      <c r="D341" s="4">
        <f t="shared" si="24"/>
        <v>0.23076923076923078</v>
      </c>
      <c r="E341" s="4">
        <f t="shared" si="25"/>
        <v>0.17751479289940827</v>
      </c>
      <c r="F341" s="40">
        <f>SUMIFS(Prizes!D:D,Prizes!C:C,Probabilities!C341)</f>
        <v>6</v>
      </c>
      <c r="G341" s="40">
        <f>SUMIFS(Sales!D:D,Sales!C:C,Probabilities!C341)</f>
        <v>26</v>
      </c>
      <c r="H341" s="40">
        <f>SUMIFS(Sales!D:D,Sales!C:C,Probabilities!C341,Sales!B:B,Probabilities!B341)</f>
        <v>1</v>
      </c>
    </row>
    <row r="342" spans="1:8" x14ac:dyDescent="0.35">
      <c r="A342">
        <v>341</v>
      </c>
      <c r="B342" s="31">
        <v>30</v>
      </c>
      <c r="C342">
        <v>11</v>
      </c>
      <c r="D342" s="4">
        <f t="shared" si="24"/>
        <v>0</v>
      </c>
      <c r="E342" s="4">
        <f t="shared" si="25"/>
        <v>0</v>
      </c>
      <c r="F342" s="40">
        <f>SUMIFS(Prizes!D:D,Prizes!C:C,Probabilities!C342)</f>
        <v>6</v>
      </c>
      <c r="G342" s="40">
        <f>SUMIFS(Sales!D:D,Sales!C:C,Probabilities!C342)</f>
        <v>26</v>
      </c>
      <c r="H342" s="40">
        <f>SUMIFS(Sales!D:D,Sales!C:C,Probabilities!C342,Sales!B:B,Probabilities!B342)</f>
        <v>0</v>
      </c>
    </row>
    <row r="343" spans="1:8" x14ac:dyDescent="0.35">
      <c r="A343">
        <v>342</v>
      </c>
      <c r="B343" s="31">
        <v>31</v>
      </c>
      <c r="C343">
        <v>11</v>
      </c>
      <c r="D343" s="4">
        <f t="shared" si="24"/>
        <v>0</v>
      </c>
      <c r="E343" s="4">
        <f t="shared" si="25"/>
        <v>0</v>
      </c>
      <c r="F343" s="40">
        <f>SUMIFS(Prizes!D:D,Prizes!C:C,Probabilities!C343)</f>
        <v>6</v>
      </c>
      <c r="G343" s="40">
        <f>SUMIFS(Sales!D:D,Sales!C:C,Probabilities!C343)</f>
        <v>26</v>
      </c>
      <c r="H343" s="40">
        <f>SUMIFS(Sales!D:D,Sales!C:C,Probabilities!C343,Sales!B:B,Probabilities!B343)</f>
        <v>0</v>
      </c>
    </row>
    <row r="344" spans="1:8" x14ac:dyDescent="0.35">
      <c r="A344">
        <v>343</v>
      </c>
      <c r="B344" s="31">
        <v>32</v>
      </c>
      <c r="C344">
        <v>11</v>
      </c>
      <c r="D344" s="4">
        <f t="shared" si="24"/>
        <v>0.23076923076923078</v>
      </c>
      <c r="E344" s="4">
        <f t="shared" si="25"/>
        <v>0.17751479289940827</v>
      </c>
      <c r="F344" s="40">
        <f>SUMIFS(Prizes!D:D,Prizes!C:C,Probabilities!C344)</f>
        <v>6</v>
      </c>
      <c r="G344" s="40">
        <f>SUMIFS(Sales!D:D,Sales!C:C,Probabilities!C344)</f>
        <v>26</v>
      </c>
      <c r="H344" s="40">
        <f>SUMIFS(Sales!D:D,Sales!C:C,Probabilities!C344,Sales!B:B,Probabilities!B344)</f>
        <v>1</v>
      </c>
    </row>
    <row r="345" spans="1:8" x14ac:dyDescent="0.35">
      <c r="A345">
        <v>344</v>
      </c>
      <c r="B345" s="31">
        <v>33</v>
      </c>
      <c r="C345">
        <v>11</v>
      </c>
      <c r="D345" s="4">
        <f t="shared" si="24"/>
        <v>0.23076923076923078</v>
      </c>
      <c r="E345" s="4">
        <f t="shared" si="25"/>
        <v>0.17751479289940827</v>
      </c>
      <c r="F345" s="40">
        <f>SUMIFS(Prizes!D:D,Prizes!C:C,Probabilities!C345)</f>
        <v>6</v>
      </c>
      <c r="G345" s="40">
        <f>SUMIFS(Sales!D:D,Sales!C:C,Probabilities!C345)</f>
        <v>26</v>
      </c>
      <c r="H345" s="40">
        <f>SUMIFS(Sales!D:D,Sales!C:C,Probabilities!C345,Sales!B:B,Probabilities!B345)</f>
        <v>1</v>
      </c>
    </row>
    <row r="346" spans="1:8" x14ac:dyDescent="0.35">
      <c r="A346">
        <v>345</v>
      </c>
      <c r="B346" s="31">
        <v>34</v>
      </c>
      <c r="C346">
        <v>11</v>
      </c>
      <c r="D346" s="4">
        <f t="shared" si="24"/>
        <v>0.23076923076923078</v>
      </c>
      <c r="E346" s="4">
        <f t="shared" si="25"/>
        <v>0.17751479289940827</v>
      </c>
      <c r="F346" s="40">
        <f>SUMIFS(Prizes!D:D,Prizes!C:C,Probabilities!C346)</f>
        <v>6</v>
      </c>
      <c r="G346" s="40">
        <f>SUMIFS(Sales!D:D,Sales!C:C,Probabilities!C346)</f>
        <v>26</v>
      </c>
      <c r="H346" s="40">
        <f>SUMIFS(Sales!D:D,Sales!C:C,Probabilities!C346,Sales!B:B,Probabilities!B346)</f>
        <v>1</v>
      </c>
    </row>
    <row r="347" spans="1:8" x14ac:dyDescent="0.35">
      <c r="A347">
        <v>346</v>
      </c>
      <c r="B347" s="31">
        <v>35</v>
      </c>
      <c r="C347">
        <v>11</v>
      </c>
      <c r="D347" s="4">
        <f t="shared" si="24"/>
        <v>0.23076923076923078</v>
      </c>
      <c r="E347" s="4">
        <f t="shared" si="25"/>
        <v>0.17751479289940827</v>
      </c>
      <c r="F347" s="40">
        <f>SUMIFS(Prizes!D:D,Prizes!C:C,Probabilities!C347)</f>
        <v>6</v>
      </c>
      <c r="G347" s="40">
        <f>SUMIFS(Sales!D:D,Sales!C:C,Probabilities!C347)</f>
        <v>26</v>
      </c>
      <c r="H347" s="40">
        <f>SUMIFS(Sales!D:D,Sales!C:C,Probabilities!C347,Sales!B:B,Probabilities!B347)</f>
        <v>1</v>
      </c>
    </row>
    <row r="348" spans="1:8" x14ac:dyDescent="0.35">
      <c r="A348">
        <v>347</v>
      </c>
      <c r="B348" s="31">
        <v>36</v>
      </c>
      <c r="C348">
        <v>11</v>
      </c>
      <c r="D348" s="4">
        <f t="shared" si="24"/>
        <v>0.23076923076923078</v>
      </c>
      <c r="E348" s="4">
        <f t="shared" si="25"/>
        <v>0.17751479289940827</v>
      </c>
      <c r="F348" s="40">
        <f>SUMIFS(Prizes!D:D,Prizes!C:C,Probabilities!C348)</f>
        <v>6</v>
      </c>
      <c r="G348" s="40">
        <f>SUMIFS(Sales!D:D,Sales!C:C,Probabilities!C348)</f>
        <v>26</v>
      </c>
      <c r="H348" s="40">
        <f>SUMIFS(Sales!D:D,Sales!C:C,Probabilities!C348,Sales!B:B,Probabilities!B348)</f>
        <v>1</v>
      </c>
    </row>
    <row r="349" spans="1:8" x14ac:dyDescent="0.35">
      <c r="A349">
        <v>348</v>
      </c>
      <c r="B349" s="31">
        <v>37</v>
      </c>
      <c r="C349">
        <v>11</v>
      </c>
      <c r="D349" s="4">
        <f t="shared" si="24"/>
        <v>0.23076923076923078</v>
      </c>
      <c r="E349" s="4">
        <f t="shared" si="25"/>
        <v>0.17751479289940827</v>
      </c>
      <c r="F349" s="40">
        <f>SUMIFS(Prizes!D:D,Prizes!C:C,Probabilities!C349)</f>
        <v>6</v>
      </c>
      <c r="G349" s="40">
        <f>SUMIFS(Sales!D:D,Sales!C:C,Probabilities!C349)</f>
        <v>26</v>
      </c>
      <c r="H349" s="40">
        <f>SUMIFS(Sales!D:D,Sales!C:C,Probabilities!C349,Sales!B:B,Probabilities!B349)</f>
        <v>1</v>
      </c>
    </row>
    <row r="350" spans="1:8" x14ac:dyDescent="0.35">
      <c r="A350">
        <v>349</v>
      </c>
      <c r="B350" s="31">
        <v>38</v>
      </c>
      <c r="C350">
        <v>11</v>
      </c>
      <c r="D350" s="4">
        <f t="shared" si="24"/>
        <v>0.23076923076923078</v>
      </c>
      <c r="E350" s="4">
        <f t="shared" si="25"/>
        <v>0.17751479289940827</v>
      </c>
      <c r="F350" s="40">
        <f>SUMIFS(Prizes!D:D,Prizes!C:C,Probabilities!C350)</f>
        <v>6</v>
      </c>
      <c r="G350" s="40">
        <f>SUMIFS(Sales!D:D,Sales!C:C,Probabilities!C350)</f>
        <v>26</v>
      </c>
      <c r="H350" s="40">
        <f>SUMIFS(Sales!D:D,Sales!C:C,Probabilities!C350,Sales!B:B,Probabilities!B350)</f>
        <v>1</v>
      </c>
    </row>
    <row r="351" spans="1:8" x14ac:dyDescent="0.35">
      <c r="A351">
        <v>350</v>
      </c>
      <c r="B351" s="31">
        <v>39</v>
      </c>
      <c r="C351">
        <v>11</v>
      </c>
      <c r="D351" s="4">
        <f t="shared" si="24"/>
        <v>0.23076923076923078</v>
      </c>
      <c r="E351" s="4">
        <f t="shared" si="25"/>
        <v>0.17751479289940827</v>
      </c>
      <c r="F351" s="40">
        <f>SUMIFS(Prizes!D:D,Prizes!C:C,Probabilities!C351)</f>
        <v>6</v>
      </c>
      <c r="G351" s="40">
        <f>SUMIFS(Sales!D:D,Sales!C:C,Probabilities!C351)</f>
        <v>26</v>
      </c>
      <c r="H351" s="40">
        <f>SUMIFS(Sales!D:D,Sales!C:C,Probabilities!C351,Sales!B:B,Probabilities!B351)</f>
        <v>1</v>
      </c>
    </row>
    <row r="352" spans="1:8" x14ac:dyDescent="0.35">
      <c r="A352">
        <v>351</v>
      </c>
      <c r="B352" s="31">
        <v>40</v>
      </c>
      <c r="C352">
        <v>11</v>
      </c>
      <c r="D352" s="4">
        <f t="shared" si="24"/>
        <v>0.23076923076923078</v>
      </c>
      <c r="E352" s="4">
        <f t="shared" si="25"/>
        <v>0.17751479289940827</v>
      </c>
      <c r="F352" s="40">
        <f>SUMIFS(Prizes!D:D,Prizes!C:C,Probabilities!C352)</f>
        <v>6</v>
      </c>
      <c r="G352" s="40">
        <f>SUMIFS(Sales!D:D,Sales!C:C,Probabilities!C352)</f>
        <v>26</v>
      </c>
      <c r="H352" s="40">
        <f>SUMIFS(Sales!D:D,Sales!C:C,Probabilities!C352,Sales!B:B,Probabilities!B352)</f>
        <v>1</v>
      </c>
    </row>
    <row r="353" spans="1:8" x14ac:dyDescent="0.35">
      <c r="A353">
        <v>352</v>
      </c>
      <c r="B353" s="31">
        <v>0</v>
      </c>
      <c r="C353">
        <v>12</v>
      </c>
      <c r="D353" s="4">
        <f t="shared" ref="D353:D393" si="26">F353*H353/G353</f>
        <v>0</v>
      </c>
      <c r="E353" s="4">
        <f t="shared" ref="E353:E393" si="27">F353*H353/G353*(G353-H353)/G353*(G353-F353)/(G353-1)</f>
        <v>0</v>
      </c>
      <c r="F353" s="40">
        <f>SUMIFS(Prizes!D:D,Prizes!C:C,Probabilities!C353)</f>
        <v>6</v>
      </c>
      <c r="G353" s="40">
        <f>SUMIFS(Sales!D:D,Sales!C:C,Probabilities!C353)</f>
        <v>128</v>
      </c>
      <c r="H353" s="40">
        <f>SUMIFS(Sales!D:D,Sales!C:C,Probabilities!C353,Sales!B:B,Probabilities!B353)</f>
        <v>0</v>
      </c>
    </row>
    <row r="354" spans="1:8" x14ac:dyDescent="0.35">
      <c r="A354">
        <v>353</v>
      </c>
      <c r="B354" s="31">
        <v>1</v>
      </c>
      <c r="C354">
        <v>12</v>
      </c>
      <c r="D354" s="4">
        <f t="shared" si="26"/>
        <v>0</v>
      </c>
      <c r="E354" s="4">
        <f t="shared" si="27"/>
        <v>0</v>
      </c>
      <c r="F354" s="40">
        <f>SUMIFS(Prizes!D:D,Prizes!C:C,Probabilities!C354)</f>
        <v>6</v>
      </c>
      <c r="G354" s="40">
        <f>SUMIFS(Sales!D:D,Sales!C:C,Probabilities!C354)</f>
        <v>128</v>
      </c>
      <c r="H354" s="40">
        <f>SUMIFS(Sales!D:D,Sales!C:C,Probabilities!C354,Sales!B:B,Probabilities!B354)</f>
        <v>0</v>
      </c>
    </row>
    <row r="355" spans="1:8" x14ac:dyDescent="0.35">
      <c r="A355">
        <v>354</v>
      </c>
      <c r="B355" s="31">
        <v>2</v>
      </c>
      <c r="C355">
        <v>12</v>
      </c>
      <c r="D355" s="4">
        <f t="shared" si="26"/>
        <v>0.234375</v>
      </c>
      <c r="E355" s="4">
        <f t="shared" si="27"/>
        <v>0.21635280819389763</v>
      </c>
      <c r="F355" s="40">
        <f>SUMIFS(Prizes!D:D,Prizes!C:C,Probabilities!C355)</f>
        <v>6</v>
      </c>
      <c r="G355" s="40">
        <f>SUMIFS(Sales!D:D,Sales!C:C,Probabilities!C355)</f>
        <v>128</v>
      </c>
      <c r="H355" s="40">
        <f>SUMIFS(Sales!D:D,Sales!C:C,Probabilities!C355,Sales!B:B,Probabilities!B355)</f>
        <v>5</v>
      </c>
    </row>
    <row r="356" spans="1:8" x14ac:dyDescent="0.35">
      <c r="A356">
        <v>355</v>
      </c>
      <c r="B356" s="31">
        <v>3</v>
      </c>
      <c r="C356">
        <v>12</v>
      </c>
      <c r="D356" s="4">
        <f t="shared" si="26"/>
        <v>0</v>
      </c>
      <c r="E356" s="4">
        <f t="shared" si="27"/>
        <v>0</v>
      </c>
      <c r="F356" s="40">
        <f>SUMIFS(Prizes!D:D,Prizes!C:C,Probabilities!C356)</f>
        <v>6</v>
      </c>
      <c r="G356" s="40">
        <f>SUMIFS(Sales!D:D,Sales!C:C,Probabilities!C356)</f>
        <v>128</v>
      </c>
      <c r="H356" s="40">
        <f>SUMIFS(Sales!D:D,Sales!C:C,Probabilities!C356,Sales!B:B,Probabilities!B356)</f>
        <v>0</v>
      </c>
    </row>
    <row r="357" spans="1:8" x14ac:dyDescent="0.35">
      <c r="A357">
        <v>356</v>
      </c>
      <c r="B357" s="31">
        <v>4</v>
      </c>
      <c r="C357">
        <v>12</v>
      </c>
      <c r="D357" s="4">
        <f t="shared" si="26"/>
        <v>0.234375</v>
      </c>
      <c r="E357" s="4">
        <f t="shared" si="27"/>
        <v>0.21635280819389763</v>
      </c>
      <c r="F357" s="40">
        <f>SUMIFS(Prizes!D:D,Prizes!C:C,Probabilities!C357)</f>
        <v>6</v>
      </c>
      <c r="G357" s="40">
        <f>SUMIFS(Sales!D:D,Sales!C:C,Probabilities!C357)</f>
        <v>128</v>
      </c>
      <c r="H357" s="40">
        <f>SUMIFS(Sales!D:D,Sales!C:C,Probabilities!C357,Sales!B:B,Probabilities!B357)</f>
        <v>5</v>
      </c>
    </row>
    <row r="358" spans="1:8" x14ac:dyDescent="0.35">
      <c r="A358">
        <v>357</v>
      </c>
      <c r="B358" s="31">
        <v>5</v>
      </c>
      <c r="C358">
        <v>12</v>
      </c>
      <c r="D358" s="4">
        <f t="shared" si="26"/>
        <v>0</v>
      </c>
      <c r="E358" s="4">
        <f t="shared" si="27"/>
        <v>0</v>
      </c>
      <c r="F358" s="40">
        <f>SUMIFS(Prizes!D:D,Prizes!C:C,Probabilities!C358)</f>
        <v>6</v>
      </c>
      <c r="G358" s="40">
        <f>SUMIFS(Sales!D:D,Sales!C:C,Probabilities!C358)</f>
        <v>128</v>
      </c>
      <c r="H358" s="40">
        <f>SUMIFS(Sales!D:D,Sales!C:C,Probabilities!C358,Sales!B:B,Probabilities!B358)</f>
        <v>0</v>
      </c>
    </row>
    <row r="359" spans="1:8" x14ac:dyDescent="0.35">
      <c r="A359">
        <v>358</v>
      </c>
      <c r="B359" s="31">
        <v>6</v>
      </c>
      <c r="C359">
        <v>12</v>
      </c>
      <c r="D359" s="4">
        <f t="shared" si="26"/>
        <v>0</v>
      </c>
      <c r="E359" s="4">
        <f t="shared" si="27"/>
        <v>0</v>
      </c>
      <c r="F359" s="40">
        <f>SUMIFS(Prizes!D:D,Prizes!C:C,Probabilities!C359)</f>
        <v>6</v>
      </c>
      <c r="G359" s="40">
        <f>SUMIFS(Sales!D:D,Sales!C:C,Probabilities!C359)</f>
        <v>128</v>
      </c>
      <c r="H359" s="40">
        <f>SUMIFS(Sales!D:D,Sales!C:C,Probabilities!C359,Sales!B:B,Probabilities!B359)</f>
        <v>0</v>
      </c>
    </row>
    <row r="360" spans="1:8" x14ac:dyDescent="0.35">
      <c r="A360">
        <v>359</v>
      </c>
      <c r="B360" s="31">
        <v>7</v>
      </c>
      <c r="C360">
        <v>12</v>
      </c>
      <c r="D360" s="4">
        <f t="shared" si="26"/>
        <v>0</v>
      </c>
      <c r="E360" s="4">
        <f t="shared" si="27"/>
        <v>0</v>
      </c>
      <c r="F360" s="40">
        <f>SUMIFS(Prizes!D:D,Prizes!C:C,Probabilities!C360)</f>
        <v>6</v>
      </c>
      <c r="G360" s="40">
        <f>SUMIFS(Sales!D:D,Sales!C:C,Probabilities!C360)</f>
        <v>128</v>
      </c>
      <c r="H360" s="40">
        <f>SUMIFS(Sales!D:D,Sales!C:C,Probabilities!C360,Sales!B:B,Probabilities!B360)</f>
        <v>0</v>
      </c>
    </row>
    <row r="361" spans="1:8" x14ac:dyDescent="0.35">
      <c r="A361">
        <v>360</v>
      </c>
      <c r="B361" s="31">
        <v>8</v>
      </c>
      <c r="C361">
        <v>12</v>
      </c>
      <c r="D361" s="4">
        <f t="shared" si="26"/>
        <v>0.703125</v>
      </c>
      <c r="E361" s="4">
        <f t="shared" si="27"/>
        <v>0.59628944697342523</v>
      </c>
      <c r="F361" s="40">
        <f>SUMIFS(Prizes!D:D,Prizes!C:C,Probabilities!C361)</f>
        <v>6</v>
      </c>
      <c r="G361" s="40">
        <f>SUMIFS(Sales!D:D,Sales!C:C,Probabilities!C361)</f>
        <v>128</v>
      </c>
      <c r="H361" s="40">
        <f>SUMIFS(Sales!D:D,Sales!C:C,Probabilities!C361,Sales!B:B,Probabilities!B361)</f>
        <v>15</v>
      </c>
    </row>
    <row r="362" spans="1:8" x14ac:dyDescent="0.35">
      <c r="A362">
        <v>361</v>
      </c>
      <c r="B362" s="31">
        <v>9</v>
      </c>
      <c r="C362">
        <v>12</v>
      </c>
      <c r="D362" s="4">
        <f t="shared" si="26"/>
        <v>0.234375</v>
      </c>
      <c r="E362" s="4">
        <f t="shared" si="27"/>
        <v>0.21635280819389763</v>
      </c>
      <c r="F362" s="40">
        <f>SUMIFS(Prizes!D:D,Prizes!C:C,Probabilities!C362)</f>
        <v>6</v>
      </c>
      <c r="G362" s="40">
        <f>SUMIFS(Sales!D:D,Sales!C:C,Probabilities!C362)</f>
        <v>128</v>
      </c>
      <c r="H362" s="40">
        <f>SUMIFS(Sales!D:D,Sales!C:C,Probabilities!C362,Sales!B:B,Probabilities!B362)</f>
        <v>5</v>
      </c>
    </row>
    <row r="363" spans="1:8" x14ac:dyDescent="0.35">
      <c r="A363">
        <v>362</v>
      </c>
      <c r="B363" s="31">
        <v>10</v>
      </c>
      <c r="C363">
        <v>12</v>
      </c>
      <c r="D363" s="4">
        <f t="shared" si="26"/>
        <v>0.46875</v>
      </c>
      <c r="E363" s="4">
        <f t="shared" si="27"/>
        <v>0.41511595718503935</v>
      </c>
      <c r="F363" s="40">
        <f>SUMIFS(Prizes!D:D,Prizes!C:C,Probabilities!C363)</f>
        <v>6</v>
      </c>
      <c r="G363" s="40">
        <f>SUMIFS(Sales!D:D,Sales!C:C,Probabilities!C363)</f>
        <v>128</v>
      </c>
      <c r="H363" s="40">
        <f>SUMIFS(Sales!D:D,Sales!C:C,Probabilities!C363,Sales!B:B,Probabilities!B363)</f>
        <v>10</v>
      </c>
    </row>
    <row r="364" spans="1:8" x14ac:dyDescent="0.35">
      <c r="A364">
        <v>363</v>
      </c>
      <c r="B364" s="31">
        <v>11</v>
      </c>
      <c r="C364">
        <v>12</v>
      </c>
      <c r="D364" s="4">
        <f t="shared" si="26"/>
        <v>0</v>
      </c>
      <c r="E364" s="4">
        <f t="shared" si="27"/>
        <v>0</v>
      </c>
      <c r="F364" s="40">
        <f>SUMIFS(Prizes!D:D,Prizes!C:C,Probabilities!C364)</f>
        <v>6</v>
      </c>
      <c r="G364" s="40">
        <f>SUMIFS(Sales!D:D,Sales!C:C,Probabilities!C364)</f>
        <v>128</v>
      </c>
      <c r="H364" s="40">
        <f>SUMIFS(Sales!D:D,Sales!C:C,Probabilities!C364,Sales!B:B,Probabilities!B364)</f>
        <v>0</v>
      </c>
    </row>
    <row r="365" spans="1:8" x14ac:dyDescent="0.35">
      <c r="A365">
        <v>364</v>
      </c>
      <c r="B365" s="31">
        <v>12</v>
      </c>
      <c r="C365">
        <v>12</v>
      </c>
      <c r="D365" s="4">
        <f t="shared" si="26"/>
        <v>0</v>
      </c>
      <c r="E365" s="4">
        <f t="shared" si="27"/>
        <v>0</v>
      </c>
      <c r="F365" s="40">
        <f>SUMIFS(Prizes!D:D,Prizes!C:C,Probabilities!C365)</f>
        <v>6</v>
      </c>
      <c r="G365" s="40">
        <f>SUMIFS(Sales!D:D,Sales!C:C,Probabilities!C365)</f>
        <v>128</v>
      </c>
      <c r="H365" s="40">
        <f>SUMIFS(Sales!D:D,Sales!C:C,Probabilities!C365,Sales!B:B,Probabilities!B365)</f>
        <v>0</v>
      </c>
    </row>
    <row r="366" spans="1:8" x14ac:dyDescent="0.35">
      <c r="A366">
        <v>365</v>
      </c>
      <c r="B366" s="31">
        <v>13</v>
      </c>
      <c r="C366">
        <v>12</v>
      </c>
      <c r="D366" s="4">
        <f t="shared" si="26"/>
        <v>0</v>
      </c>
      <c r="E366" s="4">
        <f t="shared" si="27"/>
        <v>0</v>
      </c>
      <c r="F366" s="40">
        <f>SUMIFS(Prizes!D:D,Prizes!C:C,Probabilities!C366)</f>
        <v>6</v>
      </c>
      <c r="G366" s="40">
        <f>SUMIFS(Sales!D:D,Sales!C:C,Probabilities!C366)</f>
        <v>128</v>
      </c>
      <c r="H366" s="40">
        <f>SUMIFS(Sales!D:D,Sales!C:C,Probabilities!C366,Sales!B:B,Probabilities!B366)</f>
        <v>0</v>
      </c>
    </row>
    <row r="367" spans="1:8" x14ac:dyDescent="0.35">
      <c r="A367">
        <v>366</v>
      </c>
      <c r="B367" s="31">
        <v>14</v>
      </c>
      <c r="C367">
        <v>12</v>
      </c>
      <c r="D367" s="4">
        <f t="shared" si="26"/>
        <v>0.234375</v>
      </c>
      <c r="E367" s="4">
        <f t="shared" si="27"/>
        <v>0.21635280819389763</v>
      </c>
      <c r="F367" s="40">
        <f>SUMIFS(Prizes!D:D,Prizes!C:C,Probabilities!C367)</f>
        <v>6</v>
      </c>
      <c r="G367" s="40">
        <f>SUMIFS(Sales!D:D,Sales!C:C,Probabilities!C367)</f>
        <v>128</v>
      </c>
      <c r="H367" s="40">
        <f>SUMIFS(Sales!D:D,Sales!C:C,Probabilities!C367,Sales!B:B,Probabilities!B367)</f>
        <v>5</v>
      </c>
    </row>
    <row r="368" spans="1:8" x14ac:dyDescent="0.35">
      <c r="A368">
        <v>367</v>
      </c>
      <c r="B368" s="31">
        <v>15</v>
      </c>
      <c r="C368">
        <v>12</v>
      </c>
      <c r="D368" s="4">
        <f t="shared" si="26"/>
        <v>0</v>
      </c>
      <c r="E368" s="4">
        <f t="shared" si="27"/>
        <v>0</v>
      </c>
      <c r="F368" s="40">
        <f>SUMIFS(Prizes!D:D,Prizes!C:C,Probabilities!C368)</f>
        <v>6</v>
      </c>
      <c r="G368" s="40">
        <f>SUMIFS(Sales!D:D,Sales!C:C,Probabilities!C368)</f>
        <v>128</v>
      </c>
      <c r="H368" s="40">
        <f>SUMIFS(Sales!D:D,Sales!C:C,Probabilities!C368,Sales!B:B,Probabilities!B368)</f>
        <v>0</v>
      </c>
    </row>
    <row r="369" spans="1:8" x14ac:dyDescent="0.35">
      <c r="A369">
        <v>368</v>
      </c>
      <c r="B369" s="31">
        <v>16</v>
      </c>
      <c r="C369">
        <v>12</v>
      </c>
      <c r="D369" s="4">
        <f t="shared" si="26"/>
        <v>0</v>
      </c>
      <c r="E369" s="4">
        <f t="shared" si="27"/>
        <v>0</v>
      </c>
      <c r="F369" s="40">
        <f>SUMIFS(Prizes!D:D,Prizes!C:C,Probabilities!C369)</f>
        <v>6</v>
      </c>
      <c r="G369" s="40">
        <f>SUMIFS(Sales!D:D,Sales!C:C,Probabilities!C369)</f>
        <v>128</v>
      </c>
      <c r="H369" s="40">
        <f>SUMIFS(Sales!D:D,Sales!C:C,Probabilities!C369,Sales!B:B,Probabilities!B369)</f>
        <v>0</v>
      </c>
    </row>
    <row r="370" spans="1:8" x14ac:dyDescent="0.35">
      <c r="A370">
        <v>369</v>
      </c>
      <c r="B370" s="31">
        <v>17</v>
      </c>
      <c r="C370">
        <v>12</v>
      </c>
      <c r="D370" s="4">
        <f t="shared" si="26"/>
        <v>0</v>
      </c>
      <c r="E370" s="4">
        <f t="shared" si="27"/>
        <v>0</v>
      </c>
      <c r="F370" s="40">
        <f>SUMIFS(Prizes!D:D,Prizes!C:C,Probabilities!C370)</f>
        <v>6</v>
      </c>
      <c r="G370" s="40">
        <f>SUMIFS(Sales!D:D,Sales!C:C,Probabilities!C370)</f>
        <v>128</v>
      </c>
      <c r="H370" s="40">
        <f>SUMIFS(Sales!D:D,Sales!C:C,Probabilities!C370,Sales!B:B,Probabilities!B370)</f>
        <v>0</v>
      </c>
    </row>
    <row r="371" spans="1:8" x14ac:dyDescent="0.35">
      <c r="A371">
        <v>370</v>
      </c>
      <c r="B371" s="31">
        <v>18</v>
      </c>
      <c r="C371">
        <v>12</v>
      </c>
      <c r="D371" s="4">
        <f t="shared" si="26"/>
        <v>0</v>
      </c>
      <c r="E371" s="4">
        <f t="shared" si="27"/>
        <v>0</v>
      </c>
      <c r="F371" s="40">
        <f>SUMIFS(Prizes!D:D,Prizes!C:C,Probabilities!C371)</f>
        <v>6</v>
      </c>
      <c r="G371" s="40">
        <f>SUMIFS(Sales!D:D,Sales!C:C,Probabilities!C371)</f>
        <v>128</v>
      </c>
      <c r="H371" s="40">
        <f>SUMIFS(Sales!D:D,Sales!C:C,Probabilities!C371,Sales!B:B,Probabilities!B371)</f>
        <v>0</v>
      </c>
    </row>
    <row r="372" spans="1:8" x14ac:dyDescent="0.35">
      <c r="A372">
        <v>371</v>
      </c>
      <c r="B372" s="31">
        <v>19</v>
      </c>
      <c r="C372">
        <v>12</v>
      </c>
      <c r="D372" s="4">
        <f t="shared" si="26"/>
        <v>0.46875</v>
      </c>
      <c r="E372" s="4">
        <f t="shared" si="27"/>
        <v>0.41511595718503935</v>
      </c>
      <c r="F372" s="40">
        <f>SUMIFS(Prizes!D:D,Prizes!C:C,Probabilities!C372)</f>
        <v>6</v>
      </c>
      <c r="G372" s="40">
        <f>SUMIFS(Sales!D:D,Sales!C:C,Probabilities!C372)</f>
        <v>128</v>
      </c>
      <c r="H372" s="40">
        <f>SUMIFS(Sales!D:D,Sales!C:C,Probabilities!C372,Sales!B:B,Probabilities!B372)</f>
        <v>10</v>
      </c>
    </row>
    <row r="373" spans="1:8" x14ac:dyDescent="0.35">
      <c r="A373">
        <v>372</v>
      </c>
      <c r="B373" s="31">
        <v>20</v>
      </c>
      <c r="C373">
        <v>12</v>
      </c>
      <c r="D373" s="4">
        <f t="shared" si="26"/>
        <v>0.140625</v>
      </c>
      <c r="E373" s="4">
        <f t="shared" si="27"/>
        <v>0.1319224440206693</v>
      </c>
      <c r="F373" s="40">
        <f>SUMIFS(Prizes!D:D,Prizes!C:C,Probabilities!C373)</f>
        <v>6</v>
      </c>
      <c r="G373" s="40">
        <f>SUMIFS(Sales!D:D,Sales!C:C,Probabilities!C373)</f>
        <v>128</v>
      </c>
      <c r="H373" s="40">
        <f>SUMIFS(Sales!D:D,Sales!C:C,Probabilities!C373,Sales!B:B,Probabilities!B373)</f>
        <v>3</v>
      </c>
    </row>
    <row r="374" spans="1:8" x14ac:dyDescent="0.35">
      <c r="A374">
        <v>373</v>
      </c>
      <c r="B374" s="31">
        <v>21</v>
      </c>
      <c r="C374">
        <v>12</v>
      </c>
      <c r="D374" s="4">
        <f t="shared" si="26"/>
        <v>0</v>
      </c>
      <c r="E374" s="4">
        <f t="shared" si="27"/>
        <v>0</v>
      </c>
      <c r="F374" s="40">
        <f>SUMIFS(Prizes!D:D,Prizes!C:C,Probabilities!C374)</f>
        <v>6</v>
      </c>
      <c r="G374" s="40">
        <f>SUMIFS(Sales!D:D,Sales!C:C,Probabilities!C374)</f>
        <v>128</v>
      </c>
      <c r="H374" s="40">
        <f>SUMIFS(Sales!D:D,Sales!C:C,Probabilities!C374,Sales!B:B,Probabilities!B374)</f>
        <v>0</v>
      </c>
    </row>
    <row r="375" spans="1:8" x14ac:dyDescent="0.35">
      <c r="A375">
        <v>374</v>
      </c>
      <c r="B375" s="31">
        <v>22</v>
      </c>
      <c r="C375">
        <v>12</v>
      </c>
      <c r="D375" s="4">
        <f t="shared" si="26"/>
        <v>0</v>
      </c>
      <c r="E375" s="4">
        <f t="shared" si="27"/>
        <v>0</v>
      </c>
      <c r="F375" s="40">
        <f>SUMIFS(Prizes!D:D,Prizes!C:C,Probabilities!C375)</f>
        <v>6</v>
      </c>
      <c r="G375" s="40">
        <f>SUMIFS(Sales!D:D,Sales!C:C,Probabilities!C375)</f>
        <v>128</v>
      </c>
      <c r="H375" s="40">
        <f>SUMIFS(Sales!D:D,Sales!C:C,Probabilities!C375,Sales!B:B,Probabilities!B375)</f>
        <v>0</v>
      </c>
    </row>
    <row r="376" spans="1:8" x14ac:dyDescent="0.35">
      <c r="A376">
        <v>375</v>
      </c>
      <c r="B376" s="31">
        <v>23</v>
      </c>
      <c r="C376">
        <v>12</v>
      </c>
      <c r="D376" s="4">
        <f t="shared" si="26"/>
        <v>0.46875</v>
      </c>
      <c r="E376" s="4">
        <f t="shared" si="27"/>
        <v>0.41511595718503935</v>
      </c>
      <c r="F376" s="40">
        <f>SUMIFS(Prizes!D:D,Prizes!C:C,Probabilities!C376)</f>
        <v>6</v>
      </c>
      <c r="G376" s="40">
        <f>SUMIFS(Sales!D:D,Sales!C:C,Probabilities!C376)</f>
        <v>128</v>
      </c>
      <c r="H376" s="40">
        <f>SUMIFS(Sales!D:D,Sales!C:C,Probabilities!C376,Sales!B:B,Probabilities!B376)</f>
        <v>10</v>
      </c>
    </row>
    <row r="377" spans="1:8" x14ac:dyDescent="0.35">
      <c r="A377">
        <v>376</v>
      </c>
      <c r="B377" s="31">
        <v>24</v>
      </c>
      <c r="C377">
        <v>12</v>
      </c>
      <c r="D377" s="4">
        <f t="shared" si="26"/>
        <v>0.234375</v>
      </c>
      <c r="E377" s="4">
        <f t="shared" si="27"/>
        <v>0.21635280819389763</v>
      </c>
      <c r="F377" s="40">
        <f>SUMIFS(Prizes!D:D,Prizes!C:C,Probabilities!C377)</f>
        <v>6</v>
      </c>
      <c r="G377" s="40">
        <f>SUMIFS(Sales!D:D,Sales!C:C,Probabilities!C377)</f>
        <v>128</v>
      </c>
      <c r="H377" s="40">
        <f>SUMIFS(Sales!D:D,Sales!C:C,Probabilities!C377,Sales!B:B,Probabilities!B377)</f>
        <v>5</v>
      </c>
    </row>
    <row r="378" spans="1:8" x14ac:dyDescent="0.35">
      <c r="A378">
        <v>377</v>
      </c>
      <c r="B378" s="31">
        <v>25</v>
      </c>
      <c r="C378">
        <v>12</v>
      </c>
      <c r="D378" s="4">
        <f t="shared" si="26"/>
        <v>0</v>
      </c>
      <c r="E378" s="4">
        <f t="shared" si="27"/>
        <v>0</v>
      </c>
      <c r="F378" s="40">
        <f>SUMIFS(Prizes!D:D,Prizes!C:C,Probabilities!C378)</f>
        <v>6</v>
      </c>
      <c r="G378" s="40">
        <f>SUMIFS(Sales!D:D,Sales!C:C,Probabilities!C378)</f>
        <v>128</v>
      </c>
      <c r="H378" s="40">
        <f>SUMIFS(Sales!D:D,Sales!C:C,Probabilities!C378,Sales!B:B,Probabilities!B378)</f>
        <v>0</v>
      </c>
    </row>
    <row r="379" spans="1:8" x14ac:dyDescent="0.35">
      <c r="A379">
        <v>378</v>
      </c>
      <c r="B379" s="31">
        <v>26</v>
      </c>
      <c r="C379">
        <v>12</v>
      </c>
      <c r="D379" s="4">
        <f t="shared" si="26"/>
        <v>0</v>
      </c>
      <c r="E379" s="4">
        <f t="shared" si="27"/>
        <v>0</v>
      </c>
      <c r="F379" s="40">
        <f>SUMIFS(Prizes!D:D,Prizes!C:C,Probabilities!C379)</f>
        <v>6</v>
      </c>
      <c r="G379" s="40">
        <f>SUMIFS(Sales!D:D,Sales!C:C,Probabilities!C379)</f>
        <v>128</v>
      </c>
      <c r="H379" s="40">
        <f>SUMIFS(Sales!D:D,Sales!C:C,Probabilities!C379,Sales!B:B,Probabilities!B379)</f>
        <v>0</v>
      </c>
    </row>
    <row r="380" spans="1:8" x14ac:dyDescent="0.35">
      <c r="A380">
        <v>379</v>
      </c>
      <c r="B380" s="31">
        <v>27</v>
      </c>
      <c r="C380">
        <v>12</v>
      </c>
      <c r="D380" s="4">
        <f t="shared" si="26"/>
        <v>0</v>
      </c>
      <c r="E380" s="4">
        <f t="shared" si="27"/>
        <v>0</v>
      </c>
      <c r="F380" s="40">
        <f>SUMIFS(Prizes!D:D,Prizes!C:C,Probabilities!C380)</f>
        <v>6</v>
      </c>
      <c r="G380" s="40">
        <f>SUMIFS(Sales!D:D,Sales!C:C,Probabilities!C380)</f>
        <v>128</v>
      </c>
      <c r="H380" s="40">
        <f>SUMIFS(Sales!D:D,Sales!C:C,Probabilities!C380,Sales!B:B,Probabilities!B380)</f>
        <v>0</v>
      </c>
    </row>
    <row r="381" spans="1:8" x14ac:dyDescent="0.35">
      <c r="A381">
        <v>380</v>
      </c>
      <c r="B381" s="31">
        <v>28</v>
      </c>
      <c r="C381">
        <v>12</v>
      </c>
      <c r="D381" s="4">
        <f t="shared" si="26"/>
        <v>0</v>
      </c>
      <c r="E381" s="4">
        <f t="shared" si="27"/>
        <v>0</v>
      </c>
      <c r="F381" s="40">
        <f>SUMIFS(Prizes!D:D,Prizes!C:C,Probabilities!C381)</f>
        <v>6</v>
      </c>
      <c r="G381" s="40">
        <f>SUMIFS(Sales!D:D,Sales!C:C,Probabilities!C381)</f>
        <v>128</v>
      </c>
      <c r="H381" s="40">
        <f>SUMIFS(Sales!D:D,Sales!C:C,Probabilities!C381,Sales!B:B,Probabilities!B381)</f>
        <v>0</v>
      </c>
    </row>
    <row r="382" spans="1:8" x14ac:dyDescent="0.35">
      <c r="A382">
        <v>381</v>
      </c>
      <c r="B382" s="31">
        <v>29</v>
      </c>
      <c r="C382">
        <v>12</v>
      </c>
      <c r="D382" s="4">
        <f t="shared" si="26"/>
        <v>0.46875</v>
      </c>
      <c r="E382" s="4">
        <f t="shared" si="27"/>
        <v>0.41511595718503935</v>
      </c>
      <c r="F382" s="40">
        <f>SUMIFS(Prizes!D:D,Prizes!C:C,Probabilities!C382)</f>
        <v>6</v>
      </c>
      <c r="G382" s="40">
        <f>SUMIFS(Sales!D:D,Sales!C:C,Probabilities!C382)</f>
        <v>128</v>
      </c>
      <c r="H382" s="40">
        <f>SUMIFS(Sales!D:D,Sales!C:C,Probabilities!C382,Sales!B:B,Probabilities!B382)</f>
        <v>10</v>
      </c>
    </row>
    <row r="383" spans="1:8" x14ac:dyDescent="0.35">
      <c r="A383">
        <v>382</v>
      </c>
      <c r="B383" s="31">
        <v>30</v>
      </c>
      <c r="C383">
        <v>12</v>
      </c>
      <c r="D383" s="4">
        <f t="shared" si="26"/>
        <v>0</v>
      </c>
      <c r="E383" s="4">
        <f t="shared" si="27"/>
        <v>0</v>
      </c>
      <c r="F383" s="40">
        <f>SUMIFS(Prizes!D:D,Prizes!C:C,Probabilities!C383)</f>
        <v>6</v>
      </c>
      <c r="G383" s="40">
        <f>SUMIFS(Sales!D:D,Sales!C:C,Probabilities!C383)</f>
        <v>128</v>
      </c>
      <c r="H383" s="40">
        <f>SUMIFS(Sales!D:D,Sales!C:C,Probabilities!C383,Sales!B:B,Probabilities!B383)</f>
        <v>0</v>
      </c>
    </row>
    <row r="384" spans="1:8" x14ac:dyDescent="0.35">
      <c r="A384">
        <v>383</v>
      </c>
      <c r="B384" s="31">
        <v>31</v>
      </c>
      <c r="C384">
        <v>12</v>
      </c>
      <c r="D384" s="4">
        <f t="shared" si="26"/>
        <v>0</v>
      </c>
      <c r="E384" s="4">
        <f t="shared" si="27"/>
        <v>0</v>
      </c>
      <c r="F384" s="40">
        <f>SUMIFS(Prizes!D:D,Prizes!C:C,Probabilities!C384)</f>
        <v>6</v>
      </c>
      <c r="G384" s="40">
        <f>SUMIFS(Sales!D:D,Sales!C:C,Probabilities!C384)</f>
        <v>128</v>
      </c>
      <c r="H384" s="40">
        <f>SUMIFS(Sales!D:D,Sales!C:C,Probabilities!C384,Sales!B:B,Probabilities!B384)</f>
        <v>0</v>
      </c>
    </row>
    <row r="385" spans="1:8" x14ac:dyDescent="0.35">
      <c r="A385">
        <v>384</v>
      </c>
      <c r="B385" s="31">
        <v>32</v>
      </c>
      <c r="C385">
        <v>12</v>
      </c>
      <c r="D385" s="4">
        <f t="shared" si="26"/>
        <v>0.46875</v>
      </c>
      <c r="E385" s="4">
        <f t="shared" si="27"/>
        <v>0.41511595718503935</v>
      </c>
      <c r="F385" s="40">
        <f>SUMIFS(Prizes!D:D,Prizes!C:C,Probabilities!C385)</f>
        <v>6</v>
      </c>
      <c r="G385" s="40">
        <f>SUMIFS(Sales!D:D,Sales!C:C,Probabilities!C385)</f>
        <v>128</v>
      </c>
      <c r="H385" s="40">
        <f>SUMIFS(Sales!D:D,Sales!C:C,Probabilities!C385,Sales!B:B,Probabilities!B385)</f>
        <v>10</v>
      </c>
    </row>
    <row r="386" spans="1:8" x14ac:dyDescent="0.35">
      <c r="A386">
        <v>385</v>
      </c>
      <c r="B386" s="31">
        <v>33</v>
      </c>
      <c r="C386">
        <v>12</v>
      </c>
      <c r="D386" s="4">
        <f t="shared" si="26"/>
        <v>0.46875</v>
      </c>
      <c r="E386" s="4">
        <f t="shared" si="27"/>
        <v>0.41511595718503935</v>
      </c>
      <c r="F386" s="40">
        <f>SUMIFS(Prizes!D:D,Prizes!C:C,Probabilities!C386)</f>
        <v>6</v>
      </c>
      <c r="G386" s="40">
        <f>SUMIFS(Sales!D:D,Sales!C:C,Probabilities!C386)</f>
        <v>128</v>
      </c>
      <c r="H386" s="40">
        <f>SUMIFS(Sales!D:D,Sales!C:C,Probabilities!C386,Sales!B:B,Probabilities!B386)</f>
        <v>10</v>
      </c>
    </row>
    <row r="387" spans="1:8" x14ac:dyDescent="0.35">
      <c r="A387">
        <v>386</v>
      </c>
      <c r="B387" s="31">
        <v>34</v>
      </c>
      <c r="C387">
        <v>12</v>
      </c>
      <c r="D387" s="4">
        <f t="shared" si="26"/>
        <v>0.234375</v>
      </c>
      <c r="E387" s="4">
        <f t="shared" si="27"/>
        <v>0.21635280819389763</v>
      </c>
      <c r="F387" s="40">
        <f>SUMIFS(Prizes!D:D,Prizes!C:C,Probabilities!C387)</f>
        <v>6</v>
      </c>
      <c r="G387" s="40">
        <f>SUMIFS(Sales!D:D,Sales!C:C,Probabilities!C387)</f>
        <v>128</v>
      </c>
      <c r="H387" s="40">
        <f>SUMIFS(Sales!D:D,Sales!C:C,Probabilities!C387,Sales!B:B,Probabilities!B387)</f>
        <v>5</v>
      </c>
    </row>
    <row r="388" spans="1:8" x14ac:dyDescent="0.35">
      <c r="A388">
        <v>387</v>
      </c>
      <c r="B388" s="31">
        <v>35</v>
      </c>
      <c r="C388">
        <v>12</v>
      </c>
      <c r="D388" s="4">
        <f t="shared" si="26"/>
        <v>0.234375</v>
      </c>
      <c r="E388" s="4">
        <f t="shared" si="27"/>
        <v>0.21635280819389763</v>
      </c>
      <c r="F388" s="40">
        <f>SUMIFS(Prizes!D:D,Prizes!C:C,Probabilities!C388)</f>
        <v>6</v>
      </c>
      <c r="G388" s="40">
        <f>SUMIFS(Sales!D:D,Sales!C:C,Probabilities!C388)</f>
        <v>128</v>
      </c>
      <c r="H388" s="40">
        <f>SUMIFS(Sales!D:D,Sales!C:C,Probabilities!C388,Sales!B:B,Probabilities!B388)</f>
        <v>5</v>
      </c>
    </row>
    <row r="389" spans="1:8" x14ac:dyDescent="0.35">
      <c r="A389">
        <v>388</v>
      </c>
      <c r="B389" s="31">
        <v>36</v>
      </c>
      <c r="C389">
        <v>12</v>
      </c>
      <c r="D389" s="4">
        <f t="shared" si="26"/>
        <v>0.234375</v>
      </c>
      <c r="E389" s="4">
        <f t="shared" si="27"/>
        <v>0.21635280819389763</v>
      </c>
      <c r="F389" s="40">
        <f>SUMIFS(Prizes!D:D,Prizes!C:C,Probabilities!C389)</f>
        <v>6</v>
      </c>
      <c r="G389" s="40">
        <f>SUMIFS(Sales!D:D,Sales!C:C,Probabilities!C389)</f>
        <v>128</v>
      </c>
      <c r="H389" s="40">
        <f>SUMIFS(Sales!D:D,Sales!C:C,Probabilities!C389,Sales!B:B,Probabilities!B389)</f>
        <v>5</v>
      </c>
    </row>
    <row r="390" spans="1:8" x14ac:dyDescent="0.35">
      <c r="A390">
        <v>389</v>
      </c>
      <c r="B390" s="31">
        <v>37</v>
      </c>
      <c r="C390">
        <v>12</v>
      </c>
      <c r="D390" s="4">
        <f t="shared" si="26"/>
        <v>0.46875</v>
      </c>
      <c r="E390" s="4">
        <f t="shared" si="27"/>
        <v>0.41511595718503935</v>
      </c>
      <c r="F390" s="40">
        <f>SUMIFS(Prizes!D:D,Prizes!C:C,Probabilities!C390)</f>
        <v>6</v>
      </c>
      <c r="G390" s="40">
        <f>SUMIFS(Sales!D:D,Sales!C:C,Probabilities!C390)</f>
        <v>128</v>
      </c>
      <c r="H390" s="40">
        <f>SUMIFS(Sales!D:D,Sales!C:C,Probabilities!C390,Sales!B:B,Probabilities!B390)</f>
        <v>10</v>
      </c>
    </row>
    <row r="391" spans="1:8" x14ac:dyDescent="0.35">
      <c r="A391">
        <v>390</v>
      </c>
      <c r="B391" s="31">
        <v>38</v>
      </c>
      <c r="C391">
        <v>12</v>
      </c>
      <c r="D391" s="4">
        <f t="shared" si="26"/>
        <v>0</v>
      </c>
      <c r="E391" s="4">
        <f t="shared" si="27"/>
        <v>0</v>
      </c>
      <c r="F391" s="40">
        <f>SUMIFS(Prizes!D:D,Prizes!C:C,Probabilities!C391)</f>
        <v>6</v>
      </c>
      <c r="G391" s="40">
        <f>SUMIFS(Sales!D:D,Sales!C:C,Probabilities!C391)</f>
        <v>128</v>
      </c>
      <c r="H391" s="40">
        <f>SUMIFS(Sales!D:D,Sales!C:C,Probabilities!C391,Sales!B:B,Probabilities!B391)</f>
        <v>0</v>
      </c>
    </row>
    <row r="392" spans="1:8" x14ac:dyDescent="0.35">
      <c r="A392">
        <v>391</v>
      </c>
      <c r="B392" s="31">
        <v>39</v>
      </c>
      <c r="C392">
        <v>12</v>
      </c>
      <c r="D392" s="4">
        <f t="shared" si="26"/>
        <v>0</v>
      </c>
      <c r="E392" s="4">
        <f t="shared" si="27"/>
        <v>0</v>
      </c>
      <c r="F392" s="40">
        <f>SUMIFS(Prizes!D:D,Prizes!C:C,Probabilities!C392)</f>
        <v>6</v>
      </c>
      <c r="G392" s="40">
        <f>SUMIFS(Sales!D:D,Sales!C:C,Probabilities!C392)</f>
        <v>128</v>
      </c>
      <c r="H392" s="40">
        <f>SUMIFS(Sales!D:D,Sales!C:C,Probabilities!C392,Sales!B:B,Probabilities!B392)</f>
        <v>0</v>
      </c>
    </row>
    <row r="393" spans="1:8" x14ac:dyDescent="0.35">
      <c r="A393">
        <v>392</v>
      </c>
      <c r="B393" s="31">
        <v>40</v>
      </c>
      <c r="C393">
        <v>12</v>
      </c>
      <c r="D393" s="4">
        <f t="shared" si="26"/>
        <v>0</v>
      </c>
      <c r="E393" s="4">
        <f t="shared" si="27"/>
        <v>0</v>
      </c>
      <c r="F393" s="40">
        <f>SUMIFS(Prizes!D:D,Prizes!C:C,Probabilities!C393)</f>
        <v>6</v>
      </c>
      <c r="G393" s="40">
        <f>SUMIFS(Sales!D:D,Sales!C:C,Probabilities!C393)</f>
        <v>128</v>
      </c>
      <c r="H393" s="40">
        <f>SUMIFS(Sales!D:D,Sales!C:C,Probabilities!C393,Sales!B:B,Probabilities!B393)</f>
        <v>0</v>
      </c>
    </row>
    <row r="394" spans="1:8" x14ac:dyDescent="0.35">
      <c r="A394">
        <v>393</v>
      </c>
      <c r="B394" s="31">
        <v>0</v>
      </c>
      <c r="C394">
        <v>13</v>
      </c>
      <c r="D394" s="4">
        <f t="shared" ref="D394:D435" si="28">F394*H394/G394</f>
        <v>0</v>
      </c>
      <c r="E394" s="4">
        <f t="shared" ref="E394:E435" si="29">F394*H394/G394*(G394-H394)/G394*(G394-F394)/(G394-1)</f>
        <v>0</v>
      </c>
      <c r="F394" s="40">
        <f>SUMIFS(Prizes!D:D,Prizes!C:C,Probabilities!C394)</f>
        <v>5</v>
      </c>
      <c r="G394" s="40">
        <f>SUMIFS(Sales!D:D,Sales!C:C,Probabilities!C394)</f>
        <v>106</v>
      </c>
      <c r="H394" s="40">
        <f>SUMIFS(Sales!D:D,Sales!C:C,Probabilities!C394,Sales!B:B,Probabilities!B394)</f>
        <v>0</v>
      </c>
    </row>
    <row r="395" spans="1:8" x14ac:dyDescent="0.35">
      <c r="A395">
        <v>394</v>
      </c>
      <c r="B395" s="31">
        <v>1</v>
      </c>
      <c r="C395">
        <v>13</v>
      </c>
      <c r="D395" s="4">
        <f t="shared" si="28"/>
        <v>0</v>
      </c>
      <c r="E395" s="4">
        <f t="shared" si="29"/>
        <v>0</v>
      </c>
      <c r="F395" s="40">
        <f>SUMIFS(Prizes!D:D,Prizes!C:C,Probabilities!C395)</f>
        <v>5</v>
      </c>
      <c r="G395" s="40">
        <f>SUMIFS(Sales!D:D,Sales!C:C,Probabilities!C395)</f>
        <v>106</v>
      </c>
      <c r="H395" s="40">
        <f>SUMIFS(Sales!D:D,Sales!C:C,Probabilities!C395,Sales!B:B,Probabilities!B395)</f>
        <v>0</v>
      </c>
    </row>
    <row r="396" spans="1:8" x14ac:dyDescent="0.35">
      <c r="A396">
        <v>395</v>
      </c>
      <c r="B396" s="31">
        <v>2</v>
      </c>
      <c r="C396">
        <v>13</v>
      </c>
      <c r="D396" s="4">
        <f t="shared" si="28"/>
        <v>0</v>
      </c>
      <c r="E396" s="4">
        <f t="shared" si="29"/>
        <v>0</v>
      </c>
      <c r="F396" s="40">
        <f>SUMIFS(Prizes!D:D,Prizes!C:C,Probabilities!C396)</f>
        <v>5</v>
      </c>
      <c r="G396" s="40">
        <f>SUMIFS(Sales!D:D,Sales!C:C,Probabilities!C396)</f>
        <v>106</v>
      </c>
      <c r="H396" s="40">
        <f>SUMIFS(Sales!D:D,Sales!C:C,Probabilities!C396,Sales!B:B,Probabilities!B396)</f>
        <v>0</v>
      </c>
    </row>
    <row r="397" spans="1:8" x14ac:dyDescent="0.35">
      <c r="A397">
        <v>396</v>
      </c>
      <c r="B397" s="31">
        <v>3</v>
      </c>
      <c r="C397">
        <v>13</v>
      </c>
      <c r="D397" s="4">
        <f t="shared" si="28"/>
        <v>0</v>
      </c>
      <c r="E397" s="4">
        <f t="shared" si="29"/>
        <v>0</v>
      </c>
      <c r="F397" s="40">
        <f>SUMIFS(Prizes!D:D,Prizes!C:C,Probabilities!C397)</f>
        <v>5</v>
      </c>
      <c r="G397" s="40">
        <f>SUMIFS(Sales!D:D,Sales!C:C,Probabilities!C397)</f>
        <v>106</v>
      </c>
      <c r="H397" s="40">
        <f>SUMIFS(Sales!D:D,Sales!C:C,Probabilities!C397,Sales!B:B,Probabilities!B397)</f>
        <v>0</v>
      </c>
    </row>
    <row r="398" spans="1:8" x14ac:dyDescent="0.35">
      <c r="A398">
        <v>397</v>
      </c>
      <c r="B398" s="31">
        <v>4</v>
      </c>
      <c r="C398">
        <v>13</v>
      </c>
      <c r="D398" s="4">
        <f t="shared" si="28"/>
        <v>0.23584905660377359</v>
      </c>
      <c r="E398" s="4">
        <f t="shared" si="29"/>
        <v>0.21616318296631576</v>
      </c>
      <c r="F398" s="40">
        <f>SUMIFS(Prizes!D:D,Prizes!C:C,Probabilities!C398)</f>
        <v>5</v>
      </c>
      <c r="G398" s="40">
        <f>SUMIFS(Sales!D:D,Sales!C:C,Probabilities!C398)</f>
        <v>106</v>
      </c>
      <c r="H398" s="40">
        <f>SUMIFS(Sales!D:D,Sales!C:C,Probabilities!C398,Sales!B:B,Probabilities!B398)</f>
        <v>5</v>
      </c>
    </row>
    <row r="399" spans="1:8" x14ac:dyDescent="0.35">
      <c r="A399">
        <v>398</v>
      </c>
      <c r="B399" s="31">
        <v>5</v>
      </c>
      <c r="C399">
        <v>13</v>
      </c>
      <c r="D399" s="4">
        <f t="shared" si="28"/>
        <v>0</v>
      </c>
      <c r="E399" s="4">
        <f t="shared" si="29"/>
        <v>0</v>
      </c>
      <c r="F399" s="40">
        <f>SUMIFS(Prizes!D:D,Prizes!C:C,Probabilities!C399)</f>
        <v>5</v>
      </c>
      <c r="G399" s="40">
        <f>SUMIFS(Sales!D:D,Sales!C:C,Probabilities!C399)</f>
        <v>106</v>
      </c>
      <c r="H399" s="40">
        <f>SUMIFS(Sales!D:D,Sales!C:C,Probabilities!C399,Sales!B:B,Probabilities!B399)</f>
        <v>0</v>
      </c>
    </row>
    <row r="400" spans="1:8" x14ac:dyDescent="0.35">
      <c r="A400">
        <v>399</v>
      </c>
      <c r="B400" s="31">
        <v>6</v>
      </c>
      <c r="C400">
        <v>13</v>
      </c>
      <c r="D400" s="4">
        <f t="shared" si="28"/>
        <v>0</v>
      </c>
      <c r="E400" s="4">
        <f t="shared" si="29"/>
        <v>0</v>
      </c>
      <c r="F400" s="40">
        <f>SUMIFS(Prizes!D:D,Prizes!C:C,Probabilities!C400)</f>
        <v>5</v>
      </c>
      <c r="G400" s="40">
        <f>SUMIFS(Sales!D:D,Sales!C:C,Probabilities!C400)</f>
        <v>106</v>
      </c>
      <c r="H400" s="40">
        <f>SUMIFS(Sales!D:D,Sales!C:C,Probabilities!C400,Sales!B:B,Probabilities!B400)</f>
        <v>0</v>
      </c>
    </row>
    <row r="401" spans="1:8" x14ac:dyDescent="0.35">
      <c r="A401">
        <v>400</v>
      </c>
      <c r="B401" s="31">
        <v>7</v>
      </c>
      <c r="C401">
        <v>13</v>
      </c>
      <c r="D401" s="4">
        <f t="shared" si="28"/>
        <v>0</v>
      </c>
      <c r="E401" s="4">
        <f t="shared" si="29"/>
        <v>0</v>
      </c>
      <c r="F401" s="40">
        <f>SUMIFS(Prizes!D:D,Prizes!C:C,Probabilities!C401)</f>
        <v>5</v>
      </c>
      <c r="G401" s="40">
        <f>SUMIFS(Sales!D:D,Sales!C:C,Probabilities!C401)</f>
        <v>106</v>
      </c>
      <c r="H401" s="40">
        <f>SUMIFS(Sales!D:D,Sales!C:C,Probabilities!C401,Sales!B:B,Probabilities!B401)</f>
        <v>0</v>
      </c>
    </row>
    <row r="402" spans="1:8" x14ac:dyDescent="0.35">
      <c r="A402">
        <v>401</v>
      </c>
      <c r="B402" s="31">
        <v>8</v>
      </c>
      <c r="C402">
        <v>13</v>
      </c>
      <c r="D402" s="4">
        <f t="shared" si="28"/>
        <v>0.6132075471698113</v>
      </c>
      <c r="E402" s="4">
        <f t="shared" si="29"/>
        <v>0.51750750139856583</v>
      </c>
      <c r="F402" s="40">
        <f>SUMIFS(Prizes!D:D,Prizes!C:C,Probabilities!C402)</f>
        <v>5</v>
      </c>
      <c r="G402" s="40">
        <f>SUMIFS(Sales!D:D,Sales!C:C,Probabilities!C402)</f>
        <v>106</v>
      </c>
      <c r="H402" s="40">
        <f>SUMIFS(Sales!D:D,Sales!C:C,Probabilities!C402,Sales!B:B,Probabilities!B402)</f>
        <v>13</v>
      </c>
    </row>
    <row r="403" spans="1:8" x14ac:dyDescent="0.35">
      <c r="A403">
        <v>402</v>
      </c>
      <c r="B403" s="31">
        <v>9</v>
      </c>
      <c r="C403">
        <v>13</v>
      </c>
      <c r="D403" s="4">
        <f t="shared" si="28"/>
        <v>0</v>
      </c>
      <c r="E403" s="4">
        <f t="shared" si="29"/>
        <v>0</v>
      </c>
      <c r="F403" s="40">
        <f>SUMIFS(Prizes!D:D,Prizes!C:C,Probabilities!C403)</f>
        <v>5</v>
      </c>
      <c r="G403" s="40">
        <f>SUMIFS(Sales!D:D,Sales!C:C,Probabilities!C403)</f>
        <v>106</v>
      </c>
      <c r="H403" s="40">
        <f>SUMIFS(Sales!D:D,Sales!C:C,Probabilities!C403,Sales!B:B,Probabilities!B403)</f>
        <v>0</v>
      </c>
    </row>
    <row r="404" spans="1:8" x14ac:dyDescent="0.35">
      <c r="A404">
        <v>403</v>
      </c>
      <c r="B404" s="31">
        <v>10</v>
      </c>
      <c r="C404">
        <v>13</v>
      </c>
      <c r="D404" s="4">
        <f t="shared" si="28"/>
        <v>0.47169811320754718</v>
      </c>
      <c r="E404" s="4">
        <f t="shared" si="29"/>
        <v>0.41092407058943192</v>
      </c>
      <c r="F404" s="40">
        <f>SUMIFS(Prizes!D:D,Prizes!C:C,Probabilities!C404)</f>
        <v>5</v>
      </c>
      <c r="G404" s="40">
        <f>SUMIFS(Sales!D:D,Sales!C:C,Probabilities!C404)</f>
        <v>106</v>
      </c>
      <c r="H404" s="40">
        <f>SUMIFS(Sales!D:D,Sales!C:C,Probabilities!C404,Sales!B:B,Probabilities!B404)</f>
        <v>10</v>
      </c>
    </row>
    <row r="405" spans="1:8" x14ac:dyDescent="0.35">
      <c r="A405">
        <v>404</v>
      </c>
      <c r="B405" s="31">
        <v>11</v>
      </c>
      <c r="C405">
        <v>13</v>
      </c>
      <c r="D405" s="4">
        <f t="shared" si="28"/>
        <v>0.23584905660377359</v>
      </c>
      <c r="E405" s="4">
        <f t="shared" si="29"/>
        <v>0.21616318296631576</v>
      </c>
      <c r="F405" s="40">
        <f>SUMIFS(Prizes!D:D,Prizes!C:C,Probabilities!C405)</f>
        <v>5</v>
      </c>
      <c r="G405" s="40">
        <f>SUMIFS(Sales!D:D,Sales!C:C,Probabilities!C405)</f>
        <v>106</v>
      </c>
      <c r="H405" s="40">
        <f>SUMIFS(Sales!D:D,Sales!C:C,Probabilities!C405,Sales!B:B,Probabilities!B405)</f>
        <v>5</v>
      </c>
    </row>
    <row r="406" spans="1:8" x14ac:dyDescent="0.35">
      <c r="A406">
        <v>405</v>
      </c>
      <c r="B406" s="31">
        <v>12</v>
      </c>
      <c r="C406">
        <v>13</v>
      </c>
      <c r="D406" s="4">
        <f t="shared" si="28"/>
        <v>0</v>
      </c>
      <c r="E406" s="4">
        <f t="shared" si="29"/>
        <v>0</v>
      </c>
      <c r="F406" s="40">
        <f>SUMIFS(Prizes!D:D,Prizes!C:C,Probabilities!C406)</f>
        <v>5</v>
      </c>
      <c r="G406" s="40">
        <f>SUMIFS(Sales!D:D,Sales!C:C,Probabilities!C406)</f>
        <v>106</v>
      </c>
      <c r="H406" s="40">
        <f>SUMIFS(Sales!D:D,Sales!C:C,Probabilities!C406,Sales!B:B,Probabilities!B406)</f>
        <v>0</v>
      </c>
    </row>
    <row r="407" spans="1:8" x14ac:dyDescent="0.35">
      <c r="A407">
        <v>406</v>
      </c>
      <c r="B407" s="31">
        <v>13</v>
      </c>
      <c r="C407">
        <v>13</v>
      </c>
      <c r="D407" s="4">
        <f t="shared" si="28"/>
        <v>0</v>
      </c>
      <c r="E407" s="4">
        <f t="shared" si="29"/>
        <v>0</v>
      </c>
      <c r="F407" s="40">
        <f>SUMIFS(Prizes!D:D,Prizes!C:C,Probabilities!C407)</f>
        <v>5</v>
      </c>
      <c r="G407" s="40">
        <f>SUMIFS(Sales!D:D,Sales!C:C,Probabilities!C407)</f>
        <v>106</v>
      </c>
      <c r="H407" s="40">
        <f>SUMIFS(Sales!D:D,Sales!C:C,Probabilities!C407,Sales!B:B,Probabilities!B407)</f>
        <v>0</v>
      </c>
    </row>
    <row r="408" spans="1:8" x14ac:dyDescent="0.35">
      <c r="A408">
        <v>407</v>
      </c>
      <c r="B408" s="31">
        <v>14</v>
      </c>
      <c r="C408">
        <v>13</v>
      </c>
      <c r="D408" s="4">
        <f t="shared" si="28"/>
        <v>0.23584905660377359</v>
      </c>
      <c r="E408" s="4">
        <f t="shared" si="29"/>
        <v>0.21616318296631576</v>
      </c>
      <c r="F408" s="40">
        <f>SUMIFS(Prizes!D:D,Prizes!C:C,Probabilities!C408)</f>
        <v>5</v>
      </c>
      <c r="G408" s="40">
        <f>SUMIFS(Sales!D:D,Sales!C:C,Probabilities!C408)</f>
        <v>106</v>
      </c>
      <c r="H408" s="40">
        <f>SUMIFS(Sales!D:D,Sales!C:C,Probabilities!C408,Sales!B:B,Probabilities!B408)</f>
        <v>5</v>
      </c>
    </row>
    <row r="409" spans="1:8" x14ac:dyDescent="0.35">
      <c r="A409">
        <v>408</v>
      </c>
      <c r="B409" s="31">
        <v>15</v>
      </c>
      <c r="C409">
        <v>13</v>
      </c>
      <c r="D409" s="4">
        <f t="shared" si="28"/>
        <v>0</v>
      </c>
      <c r="E409" s="4">
        <f t="shared" si="29"/>
        <v>0</v>
      </c>
      <c r="F409" s="40">
        <f>SUMIFS(Prizes!D:D,Prizes!C:C,Probabilities!C409)</f>
        <v>5</v>
      </c>
      <c r="G409" s="40">
        <f>SUMIFS(Sales!D:D,Sales!C:C,Probabilities!C409)</f>
        <v>106</v>
      </c>
      <c r="H409" s="40">
        <f>SUMIFS(Sales!D:D,Sales!C:C,Probabilities!C409,Sales!B:B,Probabilities!B409)</f>
        <v>0</v>
      </c>
    </row>
    <row r="410" spans="1:8" x14ac:dyDescent="0.35">
      <c r="A410">
        <v>409</v>
      </c>
      <c r="B410" s="31">
        <v>16</v>
      </c>
      <c r="C410">
        <v>13</v>
      </c>
      <c r="D410" s="4">
        <f t="shared" si="28"/>
        <v>0.14150943396226415</v>
      </c>
      <c r="E410" s="4">
        <f t="shared" si="29"/>
        <v>0.13226618522097339</v>
      </c>
      <c r="F410" s="40">
        <f>SUMIFS(Prizes!D:D,Prizes!C:C,Probabilities!C410)</f>
        <v>5</v>
      </c>
      <c r="G410" s="40">
        <f>SUMIFS(Sales!D:D,Sales!C:C,Probabilities!C410)</f>
        <v>106</v>
      </c>
      <c r="H410" s="40">
        <f>SUMIFS(Sales!D:D,Sales!C:C,Probabilities!C410,Sales!B:B,Probabilities!B410)</f>
        <v>3</v>
      </c>
    </row>
    <row r="411" spans="1:8" x14ac:dyDescent="0.35">
      <c r="A411">
        <v>410</v>
      </c>
      <c r="B411" s="31">
        <v>17</v>
      </c>
      <c r="C411">
        <v>13</v>
      </c>
      <c r="D411" s="4">
        <f t="shared" si="28"/>
        <v>0</v>
      </c>
      <c r="E411" s="4">
        <f t="shared" si="29"/>
        <v>0</v>
      </c>
      <c r="F411" s="40">
        <f>SUMIFS(Prizes!D:D,Prizes!C:C,Probabilities!C411)</f>
        <v>5</v>
      </c>
      <c r="G411" s="40">
        <f>SUMIFS(Sales!D:D,Sales!C:C,Probabilities!C411)</f>
        <v>106</v>
      </c>
      <c r="H411" s="40">
        <f>SUMIFS(Sales!D:D,Sales!C:C,Probabilities!C411,Sales!B:B,Probabilities!B411)</f>
        <v>0</v>
      </c>
    </row>
    <row r="412" spans="1:8" x14ac:dyDescent="0.35">
      <c r="A412">
        <v>411</v>
      </c>
      <c r="B412" s="31">
        <v>18</v>
      </c>
      <c r="C412">
        <v>13</v>
      </c>
      <c r="D412" s="4">
        <f t="shared" si="28"/>
        <v>0</v>
      </c>
      <c r="E412" s="4">
        <f t="shared" si="29"/>
        <v>0</v>
      </c>
      <c r="F412" s="40">
        <f>SUMIFS(Prizes!D:D,Prizes!C:C,Probabilities!C412)</f>
        <v>5</v>
      </c>
      <c r="G412" s="40">
        <f>SUMIFS(Sales!D:D,Sales!C:C,Probabilities!C412)</f>
        <v>106</v>
      </c>
      <c r="H412" s="40">
        <f>SUMIFS(Sales!D:D,Sales!C:C,Probabilities!C412,Sales!B:B,Probabilities!B412)</f>
        <v>0</v>
      </c>
    </row>
    <row r="413" spans="1:8" x14ac:dyDescent="0.35">
      <c r="A413">
        <v>412</v>
      </c>
      <c r="B413" s="31">
        <v>19</v>
      </c>
      <c r="C413">
        <v>13</v>
      </c>
      <c r="D413" s="4">
        <f t="shared" si="28"/>
        <v>0</v>
      </c>
      <c r="E413" s="4">
        <f t="shared" si="29"/>
        <v>0</v>
      </c>
      <c r="F413" s="40">
        <f>SUMIFS(Prizes!D:D,Prizes!C:C,Probabilities!C413)</f>
        <v>5</v>
      </c>
      <c r="G413" s="40">
        <f>SUMIFS(Sales!D:D,Sales!C:C,Probabilities!C413)</f>
        <v>106</v>
      </c>
      <c r="H413" s="40">
        <f>SUMIFS(Sales!D:D,Sales!C:C,Probabilities!C413,Sales!B:B,Probabilities!B413)</f>
        <v>0</v>
      </c>
    </row>
    <row r="414" spans="1:8" x14ac:dyDescent="0.35">
      <c r="A414">
        <v>413</v>
      </c>
      <c r="B414" s="31">
        <v>20</v>
      </c>
      <c r="C414">
        <v>13</v>
      </c>
      <c r="D414" s="4">
        <f t="shared" si="28"/>
        <v>0.23584905660377359</v>
      </c>
      <c r="E414" s="4">
        <f t="shared" si="29"/>
        <v>0.21616318296631576</v>
      </c>
      <c r="F414" s="40">
        <f>SUMIFS(Prizes!D:D,Prizes!C:C,Probabilities!C414)</f>
        <v>5</v>
      </c>
      <c r="G414" s="40">
        <f>SUMIFS(Sales!D:D,Sales!C:C,Probabilities!C414)</f>
        <v>106</v>
      </c>
      <c r="H414" s="40">
        <f>SUMIFS(Sales!D:D,Sales!C:C,Probabilities!C414,Sales!B:B,Probabilities!B414)</f>
        <v>5</v>
      </c>
    </row>
    <row r="415" spans="1:8" x14ac:dyDescent="0.35">
      <c r="A415">
        <v>414</v>
      </c>
      <c r="B415" s="31">
        <v>21</v>
      </c>
      <c r="C415">
        <v>13</v>
      </c>
      <c r="D415" s="4">
        <f t="shared" si="28"/>
        <v>0</v>
      </c>
      <c r="E415" s="4">
        <f t="shared" si="29"/>
        <v>0</v>
      </c>
      <c r="F415" s="40">
        <f>SUMIFS(Prizes!D:D,Prizes!C:C,Probabilities!C415)</f>
        <v>5</v>
      </c>
      <c r="G415" s="40">
        <f>SUMIFS(Sales!D:D,Sales!C:C,Probabilities!C415)</f>
        <v>106</v>
      </c>
      <c r="H415" s="40">
        <f>SUMIFS(Sales!D:D,Sales!C:C,Probabilities!C415,Sales!B:B,Probabilities!B415)</f>
        <v>0</v>
      </c>
    </row>
    <row r="416" spans="1:8" x14ac:dyDescent="0.35">
      <c r="A416">
        <v>415</v>
      </c>
      <c r="B416" s="31">
        <v>22</v>
      </c>
      <c r="C416">
        <v>13</v>
      </c>
      <c r="D416" s="4">
        <f t="shared" si="28"/>
        <v>0</v>
      </c>
      <c r="E416" s="4">
        <f t="shared" si="29"/>
        <v>0</v>
      </c>
      <c r="F416" s="40">
        <f>SUMIFS(Prizes!D:D,Prizes!C:C,Probabilities!C416)</f>
        <v>5</v>
      </c>
      <c r="G416" s="40">
        <f>SUMIFS(Sales!D:D,Sales!C:C,Probabilities!C416)</f>
        <v>106</v>
      </c>
      <c r="H416" s="40">
        <f>SUMIFS(Sales!D:D,Sales!C:C,Probabilities!C416,Sales!B:B,Probabilities!B416)</f>
        <v>0</v>
      </c>
    </row>
    <row r="417" spans="1:8" x14ac:dyDescent="0.35">
      <c r="A417">
        <v>416</v>
      </c>
      <c r="B417" s="31">
        <v>23</v>
      </c>
      <c r="C417">
        <v>13</v>
      </c>
      <c r="D417" s="4">
        <f t="shared" si="28"/>
        <v>0</v>
      </c>
      <c r="E417" s="4">
        <f t="shared" si="29"/>
        <v>0</v>
      </c>
      <c r="F417" s="40">
        <f>SUMIFS(Prizes!D:D,Prizes!C:C,Probabilities!C417)</f>
        <v>5</v>
      </c>
      <c r="G417" s="40">
        <f>SUMIFS(Sales!D:D,Sales!C:C,Probabilities!C417)</f>
        <v>106</v>
      </c>
      <c r="H417" s="40">
        <f>SUMIFS(Sales!D:D,Sales!C:C,Probabilities!C417,Sales!B:B,Probabilities!B417)</f>
        <v>0</v>
      </c>
    </row>
    <row r="418" spans="1:8" x14ac:dyDescent="0.35">
      <c r="A418">
        <v>417</v>
      </c>
      <c r="B418" s="31">
        <v>24</v>
      </c>
      <c r="C418">
        <v>13</v>
      </c>
      <c r="D418" s="4">
        <f t="shared" si="28"/>
        <v>0.47169811320754718</v>
      </c>
      <c r="E418" s="4">
        <f t="shared" si="29"/>
        <v>0.41092407058943192</v>
      </c>
      <c r="F418" s="40">
        <f>SUMIFS(Prizes!D:D,Prizes!C:C,Probabilities!C418)</f>
        <v>5</v>
      </c>
      <c r="G418" s="40">
        <f>SUMIFS(Sales!D:D,Sales!C:C,Probabilities!C418)</f>
        <v>106</v>
      </c>
      <c r="H418" s="40">
        <f>SUMIFS(Sales!D:D,Sales!C:C,Probabilities!C418,Sales!B:B,Probabilities!B418)</f>
        <v>10</v>
      </c>
    </row>
    <row r="419" spans="1:8" x14ac:dyDescent="0.35">
      <c r="A419">
        <v>418</v>
      </c>
      <c r="B419" s="31">
        <v>25</v>
      </c>
      <c r="C419">
        <v>13</v>
      </c>
      <c r="D419" s="4">
        <f t="shared" si="28"/>
        <v>0</v>
      </c>
      <c r="E419" s="4">
        <f t="shared" si="29"/>
        <v>0</v>
      </c>
      <c r="F419" s="40">
        <f>SUMIFS(Prizes!D:D,Prizes!C:C,Probabilities!C419)</f>
        <v>5</v>
      </c>
      <c r="G419" s="40">
        <f>SUMIFS(Sales!D:D,Sales!C:C,Probabilities!C419)</f>
        <v>106</v>
      </c>
      <c r="H419" s="40">
        <f>SUMIFS(Sales!D:D,Sales!C:C,Probabilities!C419,Sales!B:B,Probabilities!B419)</f>
        <v>0</v>
      </c>
    </row>
    <row r="420" spans="1:8" x14ac:dyDescent="0.35">
      <c r="A420">
        <v>419</v>
      </c>
      <c r="B420" s="31">
        <v>26</v>
      </c>
      <c r="C420">
        <v>13</v>
      </c>
      <c r="D420" s="4">
        <f t="shared" si="28"/>
        <v>0</v>
      </c>
      <c r="E420" s="4">
        <f t="shared" si="29"/>
        <v>0</v>
      </c>
      <c r="F420" s="40">
        <f>SUMIFS(Prizes!D:D,Prizes!C:C,Probabilities!C420)</f>
        <v>5</v>
      </c>
      <c r="G420" s="40">
        <f>SUMIFS(Sales!D:D,Sales!C:C,Probabilities!C420)</f>
        <v>106</v>
      </c>
      <c r="H420" s="40">
        <f>SUMIFS(Sales!D:D,Sales!C:C,Probabilities!C420,Sales!B:B,Probabilities!B420)</f>
        <v>0</v>
      </c>
    </row>
    <row r="421" spans="1:8" x14ac:dyDescent="0.35">
      <c r="A421">
        <v>420</v>
      </c>
      <c r="B421" s="31">
        <v>27</v>
      </c>
      <c r="C421">
        <v>13</v>
      </c>
      <c r="D421" s="4">
        <f t="shared" si="28"/>
        <v>0</v>
      </c>
      <c r="E421" s="4">
        <f t="shared" si="29"/>
        <v>0</v>
      </c>
      <c r="F421" s="40">
        <f>SUMIFS(Prizes!D:D,Prizes!C:C,Probabilities!C421)</f>
        <v>5</v>
      </c>
      <c r="G421" s="40">
        <f>SUMIFS(Sales!D:D,Sales!C:C,Probabilities!C421)</f>
        <v>106</v>
      </c>
      <c r="H421" s="40">
        <f>SUMIFS(Sales!D:D,Sales!C:C,Probabilities!C421,Sales!B:B,Probabilities!B421)</f>
        <v>0</v>
      </c>
    </row>
    <row r="422" spans="1:8" x14ac:dyDescent="0.35">
      <c r="A422">
        <v>421</v>
      </c>
      <c r="B422" s="31">
        <v>28</v>
      </c>
      <c r="C422">
        <v>13</v>
      </c>
      <c r="D422" s="4">
        <f t="shared" si="28"/>
        <v>0</v>
      </c>
      <c r="E422" s="4">
        <f t="shared" si="29"/>
        <v>0</v>
      </c>
      <c r="F422" s="40">
        <f>SUMIFS(Prizes!D:D,Prizes!C:C,Probabilities!C422)</f>
        <v>5</v>
      </c>
      <c r="G422" s="40">
        <f>SUMIFS(Sales!D:D,Sales!C:C,Probabilities!C422)</f>
        <v>106</v>
      </c>
      <c r="H422" s="40">
        <f>SUMIFS(Sales!D:D,Sales!C:C,Probabilities!C422,Sales!B:B,Probabilities!B422)</f>
        <v>0</v>
      </c>
    </row>
    <row r="423" spans="1:8" x14ac:dyDescent="0.35">
      <c r="A423">
        <v>422</v>
      </c>
      <c r="B423" s="31">
        <v>29</v>
      </c>
      <c r="C423">
        <v>13</v>
      </c>
      <c r="D423" s="4">
        <f t="shared" si="28"/>
        <v>0</v>
      </c>
      <c r="E423" s="4">
        <f t="shared" si="29"/>
        <v>0</v>
      </c>
      <c r="F423" s="40">
        <f>SUMIFS(Prizes!D:D,Prizes!C:C,Probabilities!C423)</f>
        <v>5</v>
      </c>
      <c r="G423" s="40">
        <f>SUMIFS(Sales!D:D,Sales!C:C,Probabilities!C423)</f>
        <v>106</v>
      </c>
      <c r="H423" s="40">
        <f>SUMIFS(Sales!D:D,Sales!C:C,Probabilities!C423,Sales!B:B,Probabilities!B423)</f>
        <v>0</v>
      </c>
    </row>
    <row r="424" spans="1:8" x14ac:dyDescent="0.35">
      <c r="A424">
        <v>423</v>
      </c>
      <c r="B424" s="31">
        <v>30</v>
      </c>
      <c r="C424">
        <v>13</v>
      </c>
      <c r="D424" s="4">
        <f t="shared" si="28"/>
        <v>0</v>
      </c>
      <c r="E424" s="4">
        <f t="shared" si="29"/>
        <v>0</v>
      </c>
      <c r="F424" s="40">
        <f>SUMIFS(Prizes!D:D,Prizes!C:C,Probabilities!C424)</f>
        <v>5</v>
      </c>
      <c r="G424" s="40">
        <f>SUMIFS(Sales!D:D,Sales!C:C,Probabilities!C424)</f>
        <v>106</v>
      </c>
      <c r="H424" s="40">
        <f>SUMIFS(Sales!D:D,Sales!C:C,Probabilities!C424,Sales!B:B,Probabilities!B424)</f>
        <v>0</v>
      </c>
    </row>
    <row r="425" spans="1:8" x14ac:dyDescent="0.35">
      <c r="A425">
        <v>424</v>
      </c>
      <c r="B425" s="31">
        <v>31</v>
      </c>
      <c r="C425">
        <v>13</v>
      </c>
      <c r="D425" s="4">
        <f t="shared" si="28"/>
        <v>0</v>
      </c>
      <c r="E425" s="4">
        <f t="shared" si="29"/>
        <v>0</v>
      </c>
      <c r="F425" s="40">
        <f>SUMIFS(Prizes!D:D,Prizes!C:C,Probabilities!C425)</f>
        <v>5</v>
      </c>
      <c r="G425" s="40">
        <f>SUMIFS(Sales!D:D,Sales!C:C,Probabilities!C425)</f>
        <v>106</v>
      </c>
      <c r="H425" s="40">
        <f>SUMIFS(Sales!D:D,Sales!C:C,Probabilities!C425,Sales!B:B,Probabilities!B425)</f>
        <v>0</v>
      </c>
    </row>
    <row r="426" spans="1:8" x14ac:dyDescent="0.35">
      <c r="A426">
        <v>425</v>
      </c>
      <c r="B426" s="31">
        <v>32</v>
      </c>
      <c r="C426">
        <v>13</v>
      </c>
      <c r="D426" s="4">
        <f t="shared" si="28"/>
        <v>0</v>
      </c>
      <c r="E426" s="4">
        <f t="shared" si="29"/>
        <v>0</v>
      </c>
      <c r="F426" s="40">
        <f>SUMIFS(Prizes!D:D,Prizes!C:C,Probabilities!C426)</f>
        <v>5</v>
      </c>
      <c r="G426" s="40">
        <f>SUMIFS(Sales!D:D,Sales!C:C,Probabilities!C426)</f>
        <v>106</v>
      </c>
      <c r="H426" s="40">
        <f>SUMIFS(Sales!D:D,Sales!C:C,Probabilities!C426,Sales!B:B,Probabilities!B426)</f>
        <v>0</v>
      </c>
    </row>
    <row r="427" spans="1:8" x14ac:dyDescent="0.35">
      <c r="A427">
        <v>426</v>
      </c>
      <c r="B427" s="31">
        <v>33</v>
      </c>
      <c r="C427">
        <v>13</v>
      </c>
      <c r="D427" s="4">
        <f t="shared" si="28"/>
        <v>0.47169811320754718</v>
      </c>
      <c r="E427" s="4">
        <f t="shared" si="29"/>
        <v>0.41092407058943192</v>
      </c>
      <c r="F427" s="40">
        <f>SUMIFS(Prizes!D:D,Prizes!C:C,Probabilities!C427)</f>
        <v>5</v>
      </c>
      <c r="G427" s="40">
        <f>SUMIFS(Sales!D:D,Sales!C:C,Probabilities!C427)</f>
        <v>106</v>
      </c>
      <c r="H427" s="40">
        <f>SUMIFS(Sales!D:D,Sales!C:C,Probabilities!C427,Sales!B:B,Probabilities!B427)</f>
        <v>10</v>
      </c>
    </row>
    <row r="428" spans="1:8" x14ac:dyDescent="0.35">
      <c r="A428">
        <v>427</v>
      </c>
      <c r="B428" s="31">
        <v>34</v>
      </c>
      <c r="C428">
        <v>13</v>
      </c>
      <c r="D428" s="4">
        <f t="shared" si="28"/>
        <v>0.23584905660377359</v>
      </c>
      <c r="E428" s="4">
        <f t="shared" si="29"/>
        <v>0.21616318296631576</v>
      </c>
      <c r="F428" s="40">
        <f>SUMIFS(Prizes!D:D,Prizes!C:C,Probabilities!C428)</f>
        <v>5</v>
      </c>
      <c r="G428" s="40">
        <f>SUMIFS(Sales!D:D,Sales!C:C,Probabilities!C428)</f>
        <v>106</v>
      </c>
      <c r="H428" s="40">
        <f>SUMIFS(Sales!D:D,Sales!C:C,Probabilities!C428,Sales!B:B,Probabilities!B428)</f>
        <v>5</v>
      </c>
    </row>
    <row r="429" spans="1:8" x14ac:dyDescent="0.35">
      <c r="A429">
        <v>428</v>
      </c>
      <c r="B429" s="31">
        <v>35</v>
      </c>
      <c r="C429">
        <v>13</v>
      </c>
      <c r="D429" s="4">
        <f t="shared" si="28"/>
        <v>0.23584905660377359</v>
      </c>
      <c r="E429" s="4">
        <f t="shared" si="29"/>
        <v>0.21616318296631576</v>
      </c>
      <c r="F429" s="40">
        <f>SUMIFS(Prizes!D:D,Prizes!C:C,Probabilities!C429)</f>
        <v>5</v>
      </c>
      <c r="G429" s="40">
        <f>SUMIFS(Sales!D:D,Sales!C:C,Probabilities!C429)</f>
        <v>106</v>
      </c>
      <c r="H429" s="40">
        <f>SUMIFS(Sales!D:D,Sales!C:C,Probabilities!C429,Sales!B:B,Probabilities!B429)</f>
        <v>5</v>
      </c>
    </row>
    <row r="430" spans="1:8" x14ac:dyDescent="0.35">
      <c r="A430">
        <v>429</v>
      </c>
      <c r="B430" s="31">
        <v>36</v>
      </c>
      <c r="C430">
        <v>13</v>
      </c>
      <c r="D430" s="4">
        <f t="shared" si="28"/>
        <v>0.23584905660377359</v>
      </c>
      <c r="E430" s="4">
        <f t="shared" si="29"/>
        <v>0.21616318296631576</v>
      </c>
      <c r="F430" s="40">
        <f>SUMIFS(Prizes!D:D,Prizes!C:C,Probabilities!C430)</f>
        <v>5</v>
      </c>
      <c r="G430" s="40">
        <f>SUMIFS(Sales!D:D,Sales!C:C,Probabilities!C430)</f>
        <v>106</v>
      </c>
      <c r="H430" s="40">
        <f>SUMIFS(Sales!D:D,Sales!C:C,Probabilities!C430,Sales!B:B,Probabilities!B430)</f>
        <v>5</v>
      </c>
    </row>
    <row r="431" spans="1:8" x14ac:dyDescent="0.35">
      <c r="A431">
        <v>430</v>
      </c>
      <c r="B431" s="31">
        <v>37</v>
      </c>
      <c r="C431">
        <v>13</v>
      </c>
      <c r="D431" s="4">
        <f t="shared" si="28"/>
        <v>0.47169811320754718</v>
      </c>
      <c r="E431" s="4">
        <f t="shared" si="29"/>
        <v>0.41092407058943192</v>
      </c>
      <c r="F431" s="40">
        <f>SUMIFS(Prizes!D:D,Prizes!C:C,Probabilities!C431)</f>
        <v>5</v>
      </c>
      <c r="G431" s="40">
        <f>SUMIFS(Sales!D:D,Sales!C:C,Probabilities!C431)</f>
        <v>106</v>
      </c>
      <c r="H431" s="40">
        <f>SUMIFS(Sales!D:D,Sales!C:C,Probabilities!C431,Sales!B:B,Probabilities!B431)</f>
        <v>10</v>
      </c>
    </row>
    <row r="432" spans="1:8" x14ac:dyDescent="0.35">
      <c r="A432">
        <v>431</v>
      </c>
      <c r="B432" s="31">
        <v>38</v>
      </c>
      <c r="C432">
        <v>13</v>
      </c>
      <c r="D432" s="4">
        <f t="shared" si="28"/>
        <v>0.47169811320754718</v>
      </c>
      <c r="E432" s="4">
        <f t="shared" si="29"/>
        <v>0.41092407058943192</v>
      </c>
      <c r="F432" s="40">
        <f>SUMIFS(Prizes!D:D,Prizes!C:C,Probabilities!C432)</f>
        <v>5</v>
      </c>
      <c r="G432" s="40">
        <f>SUMIFS(Sales!D:D,Sales!C:C,Probabilities!C432)</f>
        <v>106</v>
      </c>
      <c r="H432" s="40">
        <f>SUMIFS(Sales!D:D,Sales!C:C,Probabilities!C432,Sales!B:B,Probabilities!B432)</f>
        <v>10</v>
      </c>
    </row>
    <row r="433" spans="1:8" x14ac:dyDescent="0.35">
      <c r="A433">
        <v>432</v>
      </c>
      <c r="B433" s="31">
        <v>39</v>
      </c>
      <c r="C433">
        <v>13</v>
      </c>
      <c r="D433" s="4">
        <f t="shared" si="28"/>
        <v>0</v>
      </c>
      <c r="E433" s="4">
        <f t="shared" si="29"/>
        <v>0</v>
      </c>
      <c r="F433" s="40">
        <f>SUMIFS(Prizes!D:D,Prizes!C:C,Probabilities!C433)</f>
        <v>5</v>
      </c>
      <c r="G433" s="40">
        <f>SUMIFS(Sales!D:D,Sales!C:C,Probabilities!C433)</f>
        <v>106</v>
      </c>
      <c r="H433" s="40">
        <f>SUMIFS(Sales!D:D,Sales!C:C,Probabilities!C433,Sales!B:B,Probabilities!B433)</f>
        <v>0</v>
      </c>
    </row>
    <row r="434" spans="1:8" x14ac:dyDescent="0.35">
      <c r="A434">
        <v>433</v>
      </c>
      <c r="B434" s="31">
        <v>40</v>
      </c>
      <c r="C434">
        <v>13</v>
      </c>
      <c r="D434" s="4">
        <f t="shared" si="28"/>
        <v>0</v>
      </c>
      <c r="E434" s="4">
        <f t="shared" si="29"/>
        <v>0</v>
      </c>
      <c r="F434" s="40">
        <f>SUMIFS(Prizes!D:D,Prizes!C:C,Probabilities!C434)</f>
        <v>5</v>
      </c>
      <c r="G434" s="40">
        <f>SUMIFS(Sales!D:D,Sales!C:C,Probabilities!C434)</f>
        <v>106</v>
      </c>
      <c r="H434" s="40">
        <f>SUMIFS(Sales!D:D,Sales!C:C,Probabilities!C434,Sales!B:B,Probabilities!B434)</f>
        <v>0</v>
      </c>
    </row>
    <row r="435" spans="1:8" x14ac:dyDescent="0.35">
      <c r="A435">
        <v>434</v>
      </c>
      <c r="B435" s="31">
        <v>41</v>
      </c>
      <c r="C435">
        <v>13</v>
      </c>
      <c r="D435" s="4">
        <f t="shared" si="28"/>
        <v>0.23584905660377359</v>
      </c>
      <c r="E435" s="4">
        <f t="shared" si="29"/>
        <v>0.21616318296631576</v>
      </c>
      <c r="F435" s="40">
        <f>SUMIFS(Prizes!D:D,Prizes!C:C,Probabilities!C435)</f>
        <v>5</v>
      </c>
      <c r="G435" s="40">
        <f>SUMIFS(Sales!D:D,Sales!C:C,Probabilities!C435)</f>
        <v>106</v>
      </c>
      <c r="H435" s="40">
        <f>SUMIFS(Sales!D:D,Sales!C:C,Probabilities!C435,Sales!B:B,Probabilities!B435)</f>
        <v>5</v>
      </c>
    </row>
    <row r="436" spans="1:8" x14ac:dyDescent="0.35">
      <c r="A436">
        <v>435</v>
      </c>
      <c r="B436" s="31">
        <v>0</v>
      </c>
      <c r="C436">
        <v>14</v>
      </c>
      <c r="D436" s="4">
        <f t="shared" ref="D436:D479" si="30">F436*H436/G436</f>
        <v>0</v>
      </c>
      <c r="E436" s="4">
        <f t="shared" ref="E436:E479" si="31">F436*H436/G436*(G436-H436)/G436*(G436-F436)/(G436-1)</f>
        <v>0</v>
      </c>
      <c r="F436" s="40">
        <f>SUMIFS(Prizes!D:D,Prizes!C:C,Probabilities!C436)</f>
        <v>6</v>
      </c>
      <c r="G436" s="40">
        <f>SUMIFS(Sales!D:D,Sales!C:C,Probabilities!C436)</f>
        <v>165</v>
      </c>
      <c r="H436" s="40">
        <f>SUMIFS(Sales!D:D,Sales!C:C,Probabilities!C436,Sales!B:B,Probabilities!B436)</f>
        <v>0</v>
      </c>
    </row>
    <row r="437" spans="1:8" x14ac:dyDescent="0.35">
      <c r="A437">
        <v>436</v>
      </c>
      <c r="B437" s="31">
        <v>1</v>
      </c>
      <c r="C437">
        <v>14</v>
      </c>
      <c r="D437" s="4">
        <f t="shared" si="30"/>
        <v>0.36363636363636365</v>
      </c>
      <c r="E437" s="4">
        <f t="shared" si="31"/>
        <v>0.3311832291876638</v>
      </c>
      <c r="F437" s="40">
        <f>SUMIFS(Prizes!D:D,Prizes!C:C,Probabilities!C437)</f>
        <v>6</v>
      </c>
      <c r="G437" s="40">
        <f>SUMIFS(Sales!D:D,Sales!C:C,Probabilities!C437)</f>
        <v>165</v>
      </c>
      <c r="H437" s="40">
        <f>SUMIFS(Sales!D:D,Sales!C:C,Probabilities!C437,Sales!B:B,Probabilities!B437)</f>
        <v>10</v>
      </c>
    </row>
    <row r="438" spans="1:8" x14ac:dyDescent="0.35">
      <c r="A438">
        <v>437</v>
      </c>
      <c r="B438" s="31">
        <v>2</v>
      </c>
      <c r="C438">
        <v>14</v>
      </c>
      <c r="D438" s="4">
        <f t="shared" si="30"/>
        <v>0.18181818181818182</v>
      </c>
      <c r="E438" s="4">
        <f t="shared" si="31"/>
        <v>0.17093327958072968</v>
      </c>
      <c r="F438" s="40">
        <f>SUMIFS(Prizes!D:D,Prizes!C:C,Probabilities!C438)</f>
        <v>6</v>
      </c>
      <c r="G438" s="40">
        <f>SUMIFS(Sales!D:D,Sales!C:C,Probabilities!C438)</f>
        <v>165</v>
      </c>
      <c r="H438" s="40">
        <f>SUMIFS(Sales!D:D,Sales!C:C,Probabilities!C438,Sales!B:B,Probabilities!B438)</f>
        <v>5</v>
      </c>
    </row>
    <row r="439" spans="1:8" x14ac:dyDescent="0.35">
      <c r="A439">
        <v>438</v>
      </c>
      <c r="B439" s="31">
        <v>3</v>
      </c>
      <c r="C439">
        <v>14</v>
      </c>
      <c r="D439" s="4">
        <f t="shared" si="30"/>
        <v>0.18181818181818182</v>
      </c>
      <c r="E439" s="4">
        <f t="shared" si="31"/>
        <v>0.17093327958072968</v>
      </c>
      <c r="F439" s="40">
        <f>SUMIFS(Prizes!D:D,Prizes!C:C,Probabilities!C439)</f>
        <v>6</v>
      </c>
      <c r="G439" s="40">
        <f>SUMIFS(Sales!D:D,Sales!C:C,Probabilities!C439)</f>
        <v>165</v>
      </c>
      <c r="H439" s="40">
        <f>SUMIFS(Sales!D:D,Sales!C:C,Probabilities!C439,Sales!B:B,Probabilities!B439)</f>
        <v>5</v>
      </c>
    </row>
    <row r="440" spans="1:8" x14ac:dyDescent="0.35">
      <c r="A440">
        <v>439</v>
      </c>
      <c r="B440" s="31">
        <v>4</v>
      </c>
      <c r="C440">
        <v>14</v>
      </c>
      <c r="D440" s="4">
        <f t="shared" si="30"/>
        <v>0</v>
      </c>
      <c r="E440" s="4">
        <f t="shared" si="31"/>
        <v>0</v>
      </c>
      <c r="F440" s="40">
        <f>SUMIFS(Prizes!D:D,Prizes!C:C,Probabilities!C440)</f>
        <v>6</v>
      </c>
      <c r="G440" s="40">
        <f>SUMIFS(Sales!D:D,Sales!C:C,Probabilities!C440)</f>
        <v>165</v>
      </c>
      <c r="H440" s="40">
        <f>SUMIFS(Sales!D:D,Sales!C:C,Probabilities!C440,Sales!B:B,Probabilities!B440)</f>
        <v>0</v>
      </c>
    </row>
    <row r="441" spans="1:8" x14ac:dyDescent="0.35">
      <c r="A441">
        <v>440</v>
      </c>
      <c r="B441" s="31">
        <v>5</v>
      </c>
      <c r="C441">
        <v>14</v>
      </c>
      <c r="D441" s="4">
        <f t="shared" si="30"/>
        <v>0.18181818181818182</v>
      </c>
      <c r="E441" s="4">
        <f t="shared" si="31"/>
        <v>0.17093327958072968</v>
      </c>
      <c r="F441" s="40">
        <f>SUMIFS(Prizes!D:D,Prizes!C:C,Probabilities!C441)</f>
        <v>6</v>
      </c>
      <c r="G441" s="40">
        <f>SUMIFS(Sales!D:D,Sales!C:C,Probabilities!C441)</f>
        <v>165</v>
      </c>
      <c r="H441" s="40">
        <f>SUMIFS(Sales!D:D,Sales!C:C,Probabilities!C441,Sales!B:B,Probabilities!B441)</f>
        <v>5</v>
      </c>
    </row>
    <row r="442" spans="1:8" x14ac:dyDescent="0.35">
      <c r="A442">
        <v>441</v>
      </c>
      <c r="B442" s="31">
        <v>6</v>
      </c>
      <c r="C442">
        <v>14</v>
      </c>
      <c r="D442" s="4">
        <f t="shared" si="30"/>
        <v>0</v>
      </c>
      <c r="E442" s="4">
        <f t="shared" si="31"/>
        <v>0</v>
      </c>
      <c r="F442" s="40">
        <f>SUMIFS(Prizes!D:D,Prizes!C:C,Probabilities!C442)</f>
        <v>6</v>
      </c>
      <c r="G442" s="40">
        <f>SUMIFS(Sales!D:D,Sales!C:C,Probabilities!C442)</f>
        <v>165</v>
      </c>
      <c r="H442" s="40">
        <f>SUMIFS(Sales!D:D,Sales!C:C,Probabilities!C442,Sales!B:B,Probabilities!B442)</f>
        <v>0</v>
      </c>
    </row>
    <row r="443" spans="1:8" x14ac:dyDescent="0.35">
      <c r="A443">
        <v>442</v>
      </c>
      <c r="B443" s="31">
        <v>7</v>
      </c>
      <c r="C443">
        <v>14</v>
      </c>
      <c r="D443" s="4">
        <f t="shared" si="30"/>
        <v>0.54545454545454541</v>
      </c>
      <c r="E443" s="4">
        <f t="shared" si="31"/>
        <v>0.48074984882080224</v>
      </c>
      <c r="F443" s="40">
        <f>SUMIFS(Prizes!D:D,Prizes!C:C,Probabilities!C443)</f>
        <v>6</v>
      </c>
      <c r="G443" s="40">
        <f>SUMIFS(Sales!D:D,Sales!C:C,Probabilities!C443)</f>
        <v>165</v>
      </c>
      <c r="H443" s="40">
        <f>SUMIFS(Sales!D:D,Sales!C:C,Probabilities!C443,Sales!B:B,Probabilities!B443)</f>
        <v>15</v>
      </c>
    </row>
    <row r="444" spans="1:8" x14ac:dyDescent="0.35">
      <c r="A444">
        <v>443</v>
      </c>
      <c r="B444" s="31">
        <v>8</v>
      </c>
      <c r="C444">
        <v>14</v>
      </c>
      <c r="D444" s="4">
        <f t="shared" si="30"/>
        <v>0.54545454545454541</v>
      </c>
      <c r="E444" s="4">
        <f t="shared" si="31"/>
        <v>0.48074984882080224</v>
      </c>
      <c r="F444" s="40">
        <f>SUMIFS(Prizes!D:D,Prizes!C:C,Probabilities!C444)</f>
        <v>6</v>
      </c>
      <c r="G444" s="40">
        <f>SUMIFS(Sales!D:D,Sales!C:C,Probabilities!C444)</f>
        <v>165</v>
      </c>
      <c r="H444" s="40">
        <f>SUMIFS(Sales!D:D,Sales!C:C,Probabilities!C444,Sales!B:B,Probabilities!B444)</f>
        <v>15</v>
      </c>
    </row>
    <row r="445" spans="1:8" x14ac:dyDescent="0.35">
      <c r="A445">
        <v>444</v>
      </c>
      <c r="B445" s="31">
        <v>9</v>
      </c>
      <c r="C445">
        <v>14</v>
      </c>
      <c r="D445" s="4">
        <f t="shared" si="30"/>
        <v>0</v>
      </c>
      <c r="E445" s="4">
        <f t="shared" si="31"/>
        <v>0</v>
      </c>
      <c r="F445" s="40">
        <f>SUMIFS(Prizes!D:D,Prizes!C:C,Probabilities!C445)</f>
        <v>6</v>
      </c>
      <c r="G445" s="40">
        <f>SUMIFS(Sales!D:D,Sales!C:C,Probabilities!C445)</f>
        <v>165</v>
      </c>
      <c r="H445" s="40">
        <f>SUMIFS(Sales!D:D,Sales!C:C,Probabilities!C445,Sales!B:B,Probabilities!B445)</f>
        <v>0</v>
      </c>
    </row>
    <row r="446" spans="1:8" x14ac:dyDescent="0.35">
      <c r="A446">
        <v>445</v>
      </c>
      <c r="B446" s="31">
        <v>10</v>
      </c>
      <c r="C446">
        <v>14</v>
      </c>
      <c r="D446" s="4">
        <f t="shared" si="30"/>
        <v>0.36363636363636365</v>
      </c>
      <c r="E446" s="4">
        <f t="shared" si="31"/>
        <v>0.3311832291876638</v>
      </c>
      <c r="F446" s="40">
        <f>SUMIFS(Prizes!D:D,Prizes!C:C,Probabilities!C446)</f>
        <v>6</v>
      </c>
      <c r="G446" s="40">
        <f>SUMIFS(Sales!D:D,Sales!C:C,Probabilities!C446)</f>
        <v>165</v>
      </c>
      <c r="H446" s="40">
        <f>SUMIFS(Sales!D:D,Sales!C:C,Probabilities!C446,Sales!B:B,Probabilities!B446)</f>
        <v>10</v>
      </c>
    </row>
    <row r="447" spans="1:8" x14ac:dyDescent="0.35">
      <c r="A447">
        <v>446</v>
      </c>
      <c r="B447" s="31">
        <v>11</v>
      </c>
      <c r="C447">
        <v>14</v>
      </c>
      <c r="D447" s="4">
        <f t="shared" si="30"/>
        <v>0.18181818181818182</v>
      </c>
      <c r="E447" s="4">
        <f t="shared" si="31"/>
        <v>0.17093327958072968</v>
      </c>
      <c r="F447" s="40">
        <f>SUMIFS(Prizes!D:D,Prizes!C:C,Probabilities!C447)</f>
        <v>6</v>
      </c>
      <c r="G447" s="40">
        <f>SUMIFS(Sales!D:D,Sales!C:C,Probabilities!C447)</f>
        <v>165</v>
      </c>
      <c r="H447" s="40">
        <f>SUMIFS(Sales!D:D,Sales!C:C,Probabilities!C447,Sales!B:B,Probabilities!B447)</f>
        <v>5</v>
      </c>
    </row>
    <row r="448" spans="1:8" x14ac:dyDescent="0.35">
      <c r="A448">
        <v>447</v>
      </c>
      <c r="B448" s="31">
        <v>12</v>
      </c>
      <c r="C448">
        <v>14</v>
      </c>
      <c r="D448" s="4">
        <f t="shared" si="30"/>
        <v>0</v>
      </c>
      <c r="E448" s="4">
        <f t="shared" si="31"/>
        <v>0</v>
      </c>
      <c r="F448" s="40">
        <f>SUMIFS(Prizes!D:D,Prizes!C:C,Probabilities!C448)</f>
        <v>6</v>
      </c>
      <c r="G448" s="40">
        <f>SUMIFS(Sales!D:D,Sales!C:C,Probabilities!C448)</f>
        <v>165</v>
      </c>
      <c r="H448" s="40">
        <f>SUMIFS(Sales!D:D,Sales!C:C,Probabilities!C448,Sales!B:B,Probabilities!B448)</f>
        <v>0</v>
      </c>
    </row>
    <row r="449" spans="1:8" x14ac:dyDescent="0.35">
      <c r="A449">
        <v>448</v>
      </c>
      <c r="B449" s="31">
        <v>13</v>
      </c>
      <c r="C449">
        <v>14</v>
      </c>
      <c r="D449" s="4">
        <f t="shared" si="30"/>
        <v>0</v>
      </c>
      <c r="E449" s="4">
        <f t="shared" si="31"/>
        <v>0</v>
      </c>
      <c r="F449" s="40">
        <f>SUMIFS(Prizes!D:D,Prizes!C:C,Probabilities!C449)</f>
        <v>6</v>
      </c>
      <c r="G449" s="40">
        <f>SUMIFS(Sales!D:D,Sales!C:C,Probabilities!C449)</f>
        <v>165</v>
      </c>
      <c r="H449" s="40">
        <f>SUMIFS(Sales!D:D,Sales!C:C,Probabilities!C449,Sales!B:B,Probabilities!B449)</f>
        <v>0</v>
      </c>
    </row>
    <row r="450" spans="1:8" x14ac:dyDescent="0.35">
      <c r="A450">
        <v>449</v>
      </c>
      <c r="B450" s="31">
        <v>14</v>
      </c>
      <c r="C450">
        <v>14</v>
      </c>
      <c r="D450" s="4">
        <f t="shared" si="30"/>
        <v>0.36363636363636365</v>
      </c>
      <c r="E450" s="4">
        <f t="shared" si="31"/>
        <v>0.3311832291876638</v>
      </c>
      <c r="F450" s="40">
        <f>SUMIFS(Prizes!D:D,Prizes!C:C,Probabilities!C450)</f>
        <v>6</v>
      </c>
      <c r="G450" s="40">
        <f>SUMIFS(Sales!D:D,Sales!C:C,Probabilities!C450)</f>
        <v>165</v>
      </c>
      <c r="H450" s="40">
        <f>SUMIFS(Sales!D:D,Sales!C:C,Probabilities!C450,Sales!B:B,Probabilities!B450)</f>
        <v>10</v>
      </c>
    </row>
    <row r="451" spans="1:8" x14ac:dyDescent="0.35">
      <c r="A451">
        <v>450</v>
      </c>
      <c r="B451" s="31">
        <v>15</v>
      </c>
      <c r="C451">
        <v>14</v>
      </c>
      <c r="D451" s="4">
        <f t="shared" si="30"/>
        <v>0.21818181818181817</v>
      </c>
      <c r="E451" s="4">
        <f t="shared" si="31"/>
        <v>0.20383793590002011</v>
      </c>
      <c r="F451" s="40">
        <f>SUMIFS(Prizes!D:D,Prizes!C:C,Probabilities!C451)</f>
        <v>6</v>
      </c>
      <c r="G451" s="40">
        <f>SUMIFS(Sales!D:D,Sales!C:C,Probabilities!C451)</f>
        <v>165</v>
      </c>
      <c r="H451" s="40">
        <f>SUMIFS(Sales!D:D,Sales!C:C,Probabilities!C451,Sales!B:B,Probabilities!B451)</f>
        <v>6</v>
      </c>
    </row>
    <row r="452" spans="1:8" x14ac:dyDescent="0.35">
      <c r="A452">
        <v>451</v>
      </c>
      <c r="B452" s="31">
        <v>16</v>
      </c>
      <c r="C452">
        <v>14</v>
      </c>
      <c r="D452" s="4">
        <f t="shared" si="30"/>
        <v>0</v>
      </c>
      <c r="E452" s="4">
        <f t="shared" si="31"/>
        <v>0</v>
      </c>
      <c r="F452" s="40">
        <f>SUMIFS(Prizes!D:D,Prizes!C:C,Probabilities!C452)</f>
        <v>6</v>
      </c>
      <c r="G452" s="40">
        <f>SUMIFS(Sales!D:D,Sales!C:C,Probabilities!C452)</f>
        <v>165</v>
      </c>
      <c r="H452" s="40">
        <f>SUMIFS(Sales!D:D,Sales!C:C,Probabilities!C452,Sales!B:B,Probabilities!B452)</f>
        <v>0</v>
      </c>
    </row>
    <row r="453" spans="1:8" x14ac:dyDescent="0.35">
      <c r="A453">
        <v>452</v>
      </c>
      <c r="B453" s="31">
        <v>17</v>
      </c>
      <c r="C453">
        <v>14</v>
      </c>
      <c r="D453" s="4">
        <f t="shared" si="30"/>
        <v>0.18181818181818182</v>
      </c>
      <c r="E453" s="4">
        <f t="shared" si="31"/>
        <v>0.17093327958072968</v>
      </c>
      <c r="F453" s="40">
        <f>SUMIFS(Prizes!D:D,Prizes!C:C,Probabilities!C453)</f>
        <v>6</v>
      </c>
      <c r="G453" s="40">
        <f>SUMIFS(Sales!D:D,Sales!C:C,Probabilities!C453)</f>
        <v>165</v>
      </c>
      <c r="H453" s="40">
        <f>SUMIFS(Sales!D:D,Sales!C:C,Probabilities!C453,Sales!B:B,Probabilities!B453)</f>
        <v>5</v>
      </c>
    </row>
    <row r="454" spans="1:8" x14ac:dyDescent="0.35">
      <c r="A454">
        <v>453</v>
      </c>
      <c r="B454" s="31">
        <v>18</v>
      </c>
      <c r="C454">
        <v>14</v>
      </c>
      <c r="D454" s="4">
        <f t="shared" si="30"/>
        <v>0</v>
      </c>
      <c r="E454" s="4">
        <f t="shared" si="31"/>
        <v>0</v>
      </c>
      <c r="F454" s="40">
        <f>SUMIFS(Prizes!D:D,Prizes!C:C,Probabilities!C454)</f>
        <v>6</v>
      </c>
      <c r="G454" s="40">
        <f>SUMIFS(Sales!D:D,Sales!C:C,Probabilities!C454)</f>
        <v>165</v>
      </c>
      <c r="H454" s="40">
        <f>SUMIFS(Sales!D:D,Sales!C:C,Probabilities!C454,Sales!B:B,Probabilities!B454)</f>
        <v>0</v>
      </c>
    </row>
    <row r="455" spans="1:8" x14ac:dyDescent="0.35">
      <c r="A455">
        <v>454</v>
      </c>
      <c r="B455" s="31">
        <v>19</v>
      </c>
      <c r="C455">
        <v>14</v>
      </c>
      <c r="D455" s="4">
        <f t="shared" si="30"/>
        <v>0</v>
      </c>
      <c r="E455" s="4">
        <f t="shared" si="31"/>
        <v>0</v>
      </c>
      <c r="F455" s="40">
        <f>SUMIFS(Prizes!D:D,Prizes!C:C,Probabilities!C455)</f>
        <v>6</v>
      </c>
      <c r="G455" s="40">
        <f>SUMIFS(Sales!D:D,Sales!C:C,Probabilities!C455)</f>
        <v>165</v>
      </c>
      <c r="H455" s="40">
        <f>SUMIFS(Sales!D:D,Sales!C:C,Probabilities!C455,Sales!B:B,Probabilities!B455)</f>
        <v>0</v>
      </c>
    </row>
    <row r="456" spans="1:8" x14ac:dyDescent="0.35">
      <c r="A456">
        <v>455</v>
      </c>
      <c r="B456" s="31">
        <v>20</v>
      </c>
      <c r="C456">
        <v>14</v>
      </c>
      <c r="D456" s="4">
        <f t="shared" si="30"/>
        <v>0.10909090909090909</v>
      </c>
      <c r="E456" s="4">
        <f t="shared" si="31"/>
        <v>0.10384196734529329</v>
      </c>
      <c r="F456" s="40">
        <f>SUMIFS(Prizes!D:D,Prizes!C:C,Probabilities!C456)</f>
        <v>6</v>
      </c>
      <c r="G456" s="40">
        <f>SUMIFS(Sales!D:D,Sales!C:C,Probabilities!C456)</f>
        <v>165</v>
      </c>
      <c r="H456" s="40">
        <f>SUMIFS(Sales!D:D,Sales!C:C,Probabilities!C456,Sales!B:B,Probabilities!B456)</f>
        <v>3</v>
      </c>
    </row>
    <row r="457" spans="1:8" x14ac:dyDescent="0.35">
      <c r="A457">
        <v>456</v>
      </c>
      <c r="B457" s="31">
        <v>21</v>
      </c>
      <c r="C457">
        <v>14</v>
      </c>
      <c r="D457" s="4">
        <f t="shared" si="30"/>
        <v>0</v>
      </c>
      <c r="E457" s="4">
        <f t="shared" si="31"/>
        <v>0</v>
      </c>
      <c r="F457" s="40">
        <f>SUMIFS(Prizes!D:D,Prizes!C:C,Probabilities!C457)</f>
        <v>6</v>
      </c>
      <c r="G457" s="40">
        <f>SUMIFS(Sales!D:D,Sales!C:C,Probabilities!C457)</f>
        <v>165</v>
      </c>
      <c r="H457" s="40">
        <f>SUMIFS(Sales!D:D,Sales!C:C,Probabilities!C457,Sales!B:B,Probabilities!B457)</f>
        <v>0</v>
      </c>
    </row>
    <row r="458" spans="1:8" x14ac:dyDescent="0.35">
      <c r="A458">
        <v>457</v>
      </c>
      <c r="B458" s="31">
        <v>22</v>
      </c>
      <c r="C458">
        <v>14</v>
      </c>
      <c r="D458" s="4">
        <f t="shared" si="30"/>
        <v>0</v>
      </c>
      <c r="E458" s="4">
        <f t="shared" si="31"/>
        <v>0</v>
      </c>
      <c r="F458" s="40">
        <f>SUMIFS(Prizes!D:D,Prizes!C:C,Probabilities!C458)</f>
        <v>6</v>
      </c>
      <c r="G458" s="40">
        <f>SUMIFS(Sales!D:D,Sales!C:C,Probabilities!C458)</f>
        <v>165</v>
      </c>
      <c r="H458" s="40">
        <f>SUMIFS(Sales!D:D,Sales!C:C,Probabilities!C458,Sales!B:B,Probabilities!B458)</f>
        <v>0</v>
      </c>
    </row>
    <row r="459" spans="1:8" x14ac:dyDescent="0.35">
      <c r="A459">
        <v>458</v>
      </c>
      <c r="B459" s="31">
        <v>23</v>
      </c>
      <c r="C459">
        <v>14</v>
      </c>
      <c r="D459" s="4">
        <f t="shared" si="30"/>
        <v>0</v>
      </c>
      <c r="E459" s="4">
        <f t="shared" si="31"/>
        <v>0</v>
      </c>
      <c r="F459" s="40">
        <f>SUMIFS(Prizes!D:D,Prizes!C:C,Probabilities!C459)</f>
        <v>6</v>
      </c>
      <c r="G459" s="40">
        <f>SUMIFS(Sales!D:D,Sales!C:C,Probabilities!C459)</f>
        <v>165</v>
      </c>
      <c r="H459" s="40">
        <f>SUMIFS(Sales!D:D,Sales!C:C,Probabilities!C459,Sales!B:B,Probabilities!B459)</f>
        <v>0</v>
      </c>
    </row>
    <row r="460" spans="1:8" x14ac:dyDescent="0.35">
      <c r="A460">
        <v>459</v>
      </c>
      <c r="B460" s="31">
        <v>24</v>
      </c>
      <c r="C460">
        <v>14</v>
      </c>
      <c r="D460" s="4">
        <f t="shared" si="30"/>
        <v>0.36363636363636365</v>
      </c>
      <c r="E460" s="4">
        <f t="shared" si="31"/>
        <v>0.3311832291876638</v>
      </c>
      <c r="F460" s="40">
        <f>SUMIFS(Prizes!D:D,Prizes!C:C,Probabilities!C460)</f>
        <v>6</v>
      </c>
      <c r="G460" s="40">
        <f>SUMIFS(Sales!D:D,Sales!C:C,Probabilities!C460)</f>
        <v>165</v>
      </c>
      <c r="H460" s="40">
        <f>SUMIFS(Sales!D:D,Sales!C:C,Probabilities!C460,Sales!B:B,Probabilities!B460)</f>
        <v>10</v>
      </c>
    </row>
    <row r="461" spans="1:8" x14ac:dyDescent="0.35">
      <c r="A461">
        <v>460</v>
      </c>
      <c r="B461" s="31">
        <v>25</v>
      </c>
      <c r="C461">
        <v>14</v>
      </c>
      <c r="D461" s="4">
        <f t="shared" si="30"/>
        <v>0</v>
      </c>
      <c r="E461" s="4">
        <f t="shared" si="31"/>
        <v>0</v>
      </c>
      <c r="F461" s="40">
        <f>SUMIFS(Prizes!D:D,Prizes!C:C,Probabilities!C461)</f>
        <v>6</v>
      </c>
      <c r="G461" s="40">
        <f>SUMIFS(Sales!D:D,Sales!C:C,Probabilities!C461)</f>
        <v>165</v>
      </c>
      <c r="H461" s="40">
        <f>SUMIFS(Sales!D:D,Sales!C:C,Probabilities!C461,Sales!B:B,Probabilities!B461)</f>
        <v>0</v>
      </c>
    </row>
    <row r="462" spans="1:8" x14ac:dyDescent="0.35">
      <c r="A462">
        <v>461</v>
      </c>
      <c r="B462" s="31">
        <v>26</v>
      </c>
      <c r="C462">
        <v>14</v>
      </c>
      <c r="D462" s="4">
        <f t="shared" si="30"/>
        <v>0</v>
      </c>
      <c r="E462" s="4">
        <f t="shared" si="31"/>
        <v>0</v>
      </c>
      <c r="F462" s="40">
        <f>SUMIFS(Prizes!D:D,Prizes!C:C,Probabilities!C462)</f>
        <v>6</v>
      </c>
      <c r="G462" s="40">
        <f>SUMIFS(Sales!D:D,Sales!C:C,Probabilities!C462)</f>
        <v>165</v>
      </c>
      <c r="H462" s="40">
        <f>SUMIFS(Sales!D:D,Sales!C:C,Probabilities!C462,Sales!B:B,Probabilities!B462)</f>
        <v>0</v>
      </c>
    </row>
    <row r="463" spans="1:8" x14ac:dyDescent="0.35">
      <c r="A463">
        <v>462</v>
      </c>
      <c r="B463" s="31">
        <v>27</v>
      </c>
      <c r="C463">
        <v>14</v>
      </c>
      <c r="D463" s="4">
        <f t="shared" si="30"/>
        <v>0</v>
      </c>
      <c r="E463" s="4">
        <f t="shared" si="31"/>
        <v>0</v>
      </c>
      <c r="F463" s="40">
        <f>SUMIFS(Prizes!D:D,Prizes!C:C,Probabilities!C463)</f>
        <v>6</v>
      </c>
      <c r="G463" s="40">
        <f>SUMIFS(Sales!D:D,Sales!C:C,Probabilities!C463)</f>
        <v>165</v>
      </c>
      <c r="H463" s="40">
        <f>SUMIFS(Sales!D:D,Sales!C:C,Probabilities!C463,Sales!B:B,Probabilities!B463)</f>
        <v>0</v>
      </c>
    </row>
    <row r="464" spans="1:8" x14ac:dyDescent="0.35">
      <c r="A464">
        <v>463</v>
      </c>
      <c r="B464" s="31">
        <v>28</v>
      </c>
      <c r="C464">
        <v>14</v>
      </c>
      <c r="D464" s="4">
        <f t="shared" si="30"/>
        <v>0</v>
      </c>
      <c r="E464" s="4">
        <f t="shared" si="31"/>
        <v>0</v>
      </c>
      <c r="F464" s="40">
        <f>SUMIFS(Prizes!D:D,Prizes!C:C,Probabilities!C464)</f>
        <v>6</v>
      </c>
      <c r="G464" s="40">
        <f>SUMIFS(Sales!D:D,Sales!C:C,Probabilities!C464)</f>
        <v>165</v>
      </c>
      <c r="H464" s="40">
        <f>SUMIFS(Sales!D:D,Sales!C:C,Probabilities!C464,Sales!B:B,Probabilities!B464)</f>
        <v>0</v>
      </c>
    </row>
    <row r="465" spans="1:8" x14ac:dyDescent="0.35">
      <c r="A465">
        <v>464</v>
      </c>
      <c r="B465" s="31">
        <v>29</v>
      </c>
      <c r="C465">
        <v>14</v>
      </c>
      <c r="D465" s="4">
        <f t="shared" si="30"/>
        <v>0</v>
      </c>
      <c r="E465" s="4">
        <f t="shared" si="31"/>
        <v>0</v>
      </c>
      <c r="F465" s="40">
        <f>SUMIFS(Prizes!D:D,Prizes!C:C,Probabilities!C465)</f>
        <v>6</v>
      </c>
      <c r="G465" s="40">
        <f>SUMIFS(Sales!D:D,Sales!C:C,Probabilities!C465)</f>
        <v>165</v>
      </c>
      <c r="H465" s="40">
        <f>SUMIFS(Sales!D:D,Sales!C:C,Probabilities!C465,Sales!B:B,Probabilities!B465)</f>
        <v>0</v>
      </c>
    </row>
    <row r="466" spans="1:8" x14ac:dyDescent="0.35">
      <c r="A466">
        <v>465</v>
      </c>
      <c r="B466" s="31">
        <v>30</v>
      </c>
      <c r="C466">
        <v>14</v>
      </c>
      <c r="D466" s="4">
        <f t="shared" si="30"/>
        <v>0</v>
      </c>
      <c r="E466" s="4">
        <f t="shared" si="31"/>
        <v>0</v>
      </c>
      <c r="F466" s="40">
        <f>SUMIFS(Prizes!D:D,Prizes!C:C,Probabilities!C466)</f>
        <v>6</v>
      </c>
      <c r="G466" s="40">
        <f>SUMIFS(Sales!D:D,Sales!C:C,Probabilities!C466)</f>
        <v>165</v>
      </c>
      <c r="H466" s="40">
        <f>SUMIFS(Sales!D:D,Sales!C:C,Probabilities!C466,Sales!B:B,Probabilities!B466)</f>
        <v>0</v>
      </c>
    </row>
    <row r="467" spans="1:8" x14ac:dyDescent="0.35">
      <c r="A467">
        <v>466</v>
      </c>
      <c r="B467" s="31">
        <v>31</v>
      </c>
      <c r="C467">
        <v>14</v>
      </c>
      <c r="D467" s="4">
        <f t="shared" si="30"/>
        <v>0</v>
      </c>
      <c r="E467" s="4">
        <f t="shared" si="31"/>
        <v>0</v>
      </c>
      <c r="F467" s="40">
        <f>SUMIFS(Prizes!D:D,Prizes!C:C,Probabilities!C467)</f>
        <v>6</v>
      </c>
      <c r="G467" s="40">
        <f>SUMIFS(Sales!D:D,Sales!C:C,Probabilities!C467)</f>
        <v>165</v>
      </c>
      <c r="H467" s="40">
        <f>SUMIFS(Sales!D:D,Sales!C:C,Probabilities!C467,Sales!B:B,Probabilities!B467)</f>
        <v>0</v>
      </c>
    </row>
    <row r="468" spans="1:8" x14ac:dyDescent="0.35">
      <c r="A468">
        <v>467</v>
      </c>
      <c r="B468" s="31">
        <v>32</v>
      </c>
      <c r="C468">
        <v>14</v>
      </c>
      <c r="D468" s="4">
        <f t="shared" si="30"/>
        <v>0</v>
      </c>
      <c r="E468" s="4">
        <f t="shared" si="31"/>
        <v>0</v>
      </c>
      <c r="F468" s="40">
        <f>SUMIFS(Prizes!D:D,Prizes!C:C,Probabilities!C468)</f>
        <v>6</v>
      </c>
      <c r="G468" s="40">
        <f>SUMIFS(Sales!D:D,Sales!C:C,Probabilities!C468)</f>
        <v>165</v>
      </c>
      <c r="H468" s="40">
        <f>SUMIFS(Sales!D:D,Sales!C:C,Probabilities!C468,Sales!B:B,Probabilities!B468)</f>
        <v>0</v>
      </c>
    </row>
    <row r="469" spans="1:8" x14ac:dyDescent="0.35">
      <c r="A469">
        <v>468</v>
      </c>
      <c r="B469" s="31">
        <v>33</v>
      </c>
      <c r="C469">
        <v>14</v>
      </c>
      <c r="D469" s="4">
        <f t="shared" si="30"/>
        <v>0.4</v>
      </c>
      <c r="E469" s="4">
        <f t="shared" si="31"/>
        <v>0.36195121951219511</v>
      </c>
      <c r="F469" s="40">
        <f>SUMIFS(Prizes!D:D,Prizes!C:C,Probabilities!C469)</f>
        <v>6</v>
      </c>
      <c r="G469" s="40">
        <f>SUMIFS(Sales!D:D,Sales!C:C,Probabilities!C469)</f>
        <v>165</v>
      </c>
      <c r="H469" s="40">
        <f>SUMIFS(Sales!D:D,Sales!C:C,Probabilities!C469,Sales!B:B,Probabilities!B469)</f>
        <v>11</v>
      </c>
    </row>
    <row r="470" spans="1:8" x14ac:dyDescent="0.35">
      <c r="A470">
        <v>469</v>
      </c>
      <c r="B470" s="31">
        <v>34</v>
      </c>
      <c r="C470">
        <v>14</v>
      </c>
      <c r="D470" s="4">
        <f t="shared" si="30"/>
        <v>0.18181818181818182</v>
      </c>
      <c r="E470" s="4">
        <f t="shared" si="31"/>
        <v>0.17093327958072968</v>
      </c>
      <c r="F470" s="40">
        <f>SUMIFS(Prizes!D:D,Prizes!C:C,Probabilities!C470)</f>
        <v>6</v>
      </c>
      <c r="G470" s="40">
        <f>SUMIFS(Sales!D:D,Sales!C:C,Probabilities!C470)</f>
        <v>165</v>
      </c>
      <c r="H470" s="40">
        <f>SUMIFS(Sales!D:D,Sales!C:C,Probabilities!C470,Sales!B:B,Probabilities!B470)</f>
        <v>5</v>
      </c>
    </row>
    <row r="471" spans="1:8" x14ac:dyDescent="0.35">
      <c r="A471">
        <v>470</v>
      </c>
      <c r="B471" s="31">
        <v>35</v>
      </c>
      <c r="C471">
        <v>14</v>
      </c>
      <c r="D471" s="4">
        <f t="shared" si="30"/>
        <v>0.18181818181818182</v>
      </c>
      <c r="E471" s="4">
        <f t="shared" si="31"/>
        <v>0.17093327958072968</v>
      </c>
      <c r="F471" s="40">
        <f>SUMIFS(Prizes!D:D,Prizes!C:C,Probabilities!C471)</f>
        <v>6</v>
      </c>
      <c r="G471" s="40">
        <f>SUMIFS(Sales!D:D,Sales!C:C,Probabilities!C471)</f>
        <v>165</v>
      </c>
      <c r="H471" s="40">
        <f>SUMIFS(Sales!D:D,Sales!C:C,Probabilities!C471,Sales!B:B,Probabilities!B471)</f>
        <v>5</v>
      </c>
    </row>
    <row r="472" spans="1:8" x14ac:dyDescent="0.35">
      <c r="A472">
        <v>471</v>
      </c>
      <c r="B472" s="31">
        <v>36</v>
      </c>
      <c r="C472">
        <v>14</v>
      </c>
      <c r="D472" s="4">
        <f t="shared" si="30"/>
        <v>0.18181818181818182</v>
      </c>
      <c r="E472" s="4">
        <f t="shared" si="31"/>
        <v>0.17093327958072968</v>
      </c>
      <c r="F472" s="40">
        <f>SUMIFS(Prizes!D:D,Prizes!C:C,Probabilities!C472)</f>
        <v>6</v>
      </c>
      <c r="G472" s="40">
        <f>SUMIFS(Sales!D:D,Sales!C:C,Probabilities!C472)</f>
        <v>165</v>
      </c>
      <c r="H472" s="40">
        <f>SUMIFS(Sales!D:D,Sales!C:C,Probabilities!C472,Sales!B:B,Probabilities!B472)</f>
        <v>5</v>
      </c>
    </row>
    <row r="473" spans="1:8" x14ac:dyDescent="0.35">
      <c r="A473">
        <v>472</v>
      </c>
      <c r="B473" s="31">
        <v>37</v>
      </c>
      <c r="C473">
        <v>14</v>
      </c>
      <c r="D473" s="4">
        <f t="shared" si="30"/>
        <v>0.36363636363636365</v>
      </c>
      <c r="E473" s="4">
        <f t="shared" si="31"/>
        <v>0.3311832291876638</v>
      </c>
      <c r="F473" s="40">
        <f>SUMIFS(Prizes!D:D,Prizes!C:C,Probabilities!C473)</f>
        <v>6</v>
      </c>
      <c r="G473" s="40">
        <f>SUMIFS(Sales!D:D,Sales!C:C,Probabilities!C473)</f>
        <v>165</v>
      </c>
      <c r="H473" s="40">
        <f>SUMIFS(Sales!D:D,Sales!C:C,Probabilities!C473,Sales!B:B,Probabilities!B473)</f>
        <v>10</v>
      </c>
    </row>
    <row r="474" spans="1:8" x14ac:dyDescent="0.35">
      <c r="A474">
        <v>473</v>
      </c>
      <c r="B474" s="31">
        <v>38</v>
      </c>
      <c r="C474">
        <v>14</v>
      </c>
      <c r="D474" s="4">
        <f t="shared" si="30"/>
        <v>0.21818181818181817</v>
      </c>
      <c r="E474" s="4">
        <f t="shared" si="31"/>
        <v>0.20383793590002011</v>
      </c>
      <c r="F474" s="40">
        <f>SUMIFS(Prizes!D:D,Prizes!C:C,Probabilities!C474)</f>
        <v>6</v>
      </c>
      <c r="G474" s="40">
        <f>SUMIFS(Sales!D:D,Sales!C:C,Probabilities!C474)</f>
        <v>165</v>
      </c>
      <c r="H474" s="40">
        <f>SUMIFS(Sales!D:D,Sales!C:C,Probabilities!C474,Sales!B:B,Probabilities!B474)</f>
        <v>6</v>
      </c>
    </row>
    <row r="475" spans="1:8" x14ac:dyDescent="0.35">
      <c r="A475">
        <v>474</v>
      </c>
      <c r="B475" s="31">
        <v>39</v>
      </c>
      <c r="C475">
        <v>14</v>
      </c>
      <c r="D475" s="4">
        <f t="shared" si="30"/>
        <v>0</v>
      </c>
      <c r="E475" s="4">
        <f t="shared" si="31"/>
        <v>0</v>
      </c>
      <c r="F475" s="40">
        <f>SUMIFS(Prizes!D:D,Prizes!C:C,Probabilities!C475)</f>
        <v>6</v>
      </c>
      <c r="G475" s="40">
        <f>SUMIFS(Sales!D:D,Sales!C:C,Probabilities!C475)</f>
        <v>165</v>
      </c>
      <c r="H475" s="40">
        <f>SUMIFS(Sales!D:D,Sales!C:C,Probabilities!C475,Sales!B:B,Probabilities!B475)</f>
        <v>0</v>
      </c>
    </row>
    <row r="476" spans="1:8" x14ac:dyDescent="0.35">
      <c r="A476">
        <v>475</v>
      </c>
      <c r="B476" s="31">
        <v>40</v>
      </c>
      <c r="C476">
        <v>14</v>
      </c>
      <c r="D476" s="4">
        <f t="shared" si="30"/>
        <v>0</v>
      </c>
      <c r="E476" s="4">
        <f t="shared" si="31"/>
        <v>0</v>
      </c>
      <c r="F476" s="40">
        <f>SUMIFS(Prizes!D:D,Prizes!C:C,Probabilities!C476)</f>
        <v>6</v>
      </c>
      <c r="G476" s="40">
        <f>SUMIFS(Sales!D:D,Sales!C:C,Probabilities!C476)</f>
        <v>165</v>
      </c>
      <c r="H476" s="40">
        <f>SUMIFS(Sales!D:D,Sales!C:C,Probabilities!C476,Sales!B:B,Probabilities!B476)</f>
        <v>0</v>
      </c>
    </row>
    <row r="477" spans="1:8" x14ac:dyDescent="0.35">
      <c r="A477">
        <v>476</v>
      </c>
      <c r="B477" s="31">
        <v>41</v>
      </c>
      <c r="C477">
        <v>14</v>
      </c>
      <c r="D477" s="4">
        <f t="shared" si="30"/>
        <v>0.36363636363636365</v>
      </c>
      <c r="E477" s="4">
        <f t="shared" si="31"/>
        <v>0.3311832291876638</v>
      </c>
      <c r="F477" s="40">
        <f>SUMIFS(Prizes!D:D,Prizes!C:C,Probabilities!C477)</f>
        <v>6</v>
      </c>
      <c r="G477" s="40">
        <f>SUMIFS(Sales!D:D,Sales!C:C,Probabilities!C477)</f>
        <v>165</v>
      </c>
      <c r="H477" s="40">
        <f>SUMIFS(Sales!D:D,Sales!C:C,Probabilities!C477,Sales!B:B,Probabilities!B477)</f>
        <v>10</v>
      </c>
    </row>
    <row r="478" spans="1:8" x14ac:dyDescent="0.35">
      <c r="A478">
        <v>477</v>
      </c>
      <c r="B478" s="31">
        <v>42</v>
      </c>
      <c r="C478">
        <v>14</v>
      </c>
      <c r="D478" s="4">
        <f t="shared" si="30"/>
        <v>0.14545454545454545</v>
      </c>
      <c r="E478" s="4">
        <f t="shared" si="31"/>
        <v>0.13760129006248742</v>
      </c>
      <c r="F478" s="40">
        <f>SUMIFS(Prizes!D:D,Prizes!C:C,Probabilities!C478)</f>
        <v>6</v>
      </c>
      <c r="G478" s="40">
        <f>SUMIFS(Sales!D:D,Sales!C:C,Probabilities!C478)</f>
        <v>165</v>
      </c>
      <c r="H478" s="40">
        <f>SUMIFS(Sales!D:D,Sales!C:C,Probabilities!C478,Sales!B:B,Probabilities!B478)</f>
        <v>4</v>
      </c>
    </row>
    <row r="479" spans="1:8" x14ac:dyDescent="0.35">
      <c r="A479">
        <v>478</v>
      </c>
      <c r="B479" s="31">
        <v>43</v>
      </c>
      <c r="C479">
        <v>14</v>
      </c>
      <c r="D479" s="4">
        <f t="shared" si="30"/>
        <v>0.18181818181818182</v>
      </c>
      <c r="E479" s="4">
        <f t="shared" si="31"/>
        <v>0.17093327958072968</v>
      </c>
      <c r="F479" s="40">
        <f>SUMIFS(Prizes!D:D,Prizes!C:C,Probabilities!C479)</f>
        <v>6</v>
      </c>
      <c r="G479" s="40">
        <f>SUMIFS(Sales!D:D,Sales!C:C,Probabilities!C479)</f>
        <v>165</v>
      </c>
      <c r="H479" s="40">
        <f>SUMIFS(Sales!D:D,Sales!C:C,Probabilities!C479,Sales!B:B,Probabilities!B479)</f>
        <v>5</v>
      </c>
    </row>
    <row r="480" spans="1:8" x14ac:dyDescent="0.35">
      <c r="A480">
        <v>479</v>
      </c>
      <c r="B480" s="31">
        <v>0</v>
      </c>
      <c r="C480">
        <v>15</v>
      </c>
      <c r="D480" s="4">
        <f>F480*H480/G480</f>
        <v>0</v>
      </c>
      <c r="E480" s="4">
        <f t="shared" ref="E480:E524" si="32">F480*H480/G480*(G480-H480)/G480*(G480-F480)/(G480-1)</f>
        <v>0</v>
      </c>
      <c r="F480" s="40">
        <f>SUMIFS(Prizes!D:D,Prizes!C:C,Probabilities!C480)</f>
        <v>6</v>
      </c>
      <c r="G480" s="40">
        <f>SUMIFS(Sales!D:D,Sales!C:C,Probabilities!C480)</f>
        <v>92</v>
      </c>
      <c r="H480" s="40">
        <f>SUMIFS(Sales!D:D,Sales!C:C,Probabilities!C480,Sales!B:B,Probabilities!B480)</f>
        <v>0</v>
      </c>
    </row>
    <row r="481" spans="1:8" x14ac:dyDescent="0.35">
      <c r="A481">
        <v>480</v>
      </c>
      <c r="B481" s="31">
        <v>1</v>
      </c>
      <c r="C481">
        <v>15</v>
      </c>
      <c r="D481" s="4">
        <f t="shared" ref="D481:D524" si="33">F481*H481/G481</f>
        <v>0.97826086956521741</v>
      </c>
      <c r="E481" s="4">
        <f t="shared" si="32"/>
        <v>0.77377490184673547</v>
      </c>
      <c r="F481" s="40">
        <f>SUMIFS(Prizes!D:D,Prizes!C:C,Probabilities!C481)</f>
        <v>6</v>
      </c>
      <c r="G481" s="40">
        <f>SUMIFS(Sales!D:D,Sales!C:C,Probabilities!C481)</f>
        <v>92</v>
      </c>
      <c r="H481" s="40">
        <f>SUMIFS(Sales!D:D,Sales!C:C,Probabilities!C481,Sales!B:B,Probabilities!B481)</f>
        <v>15</v>
      </c>
    </row>
    <row r="482" spans="1:8" x14ac:dyDescent="0.35">
      <c r="A482">
        <v>481</v>
      </c>
      <c r="B482" s="31">
        <v>2</v>
      </c>
      <c r="C482">
        <v>15</v>
      </c>
      <c r="D482" s="4">
        <f t="shared" si="33"/>
        <v>0</v>
      </c>
      <c r="E482" s="4">
        <f t="shared" si="32"/>
        <v>0</v>
      </c>
      <c r="F482" s="40">
        <f>SUMIFS(Prizes!D:D,Prizes!C:C,Probabilities!C482)</f>
        <v>6</v>
      </c>
      <c r="G482" s="40">
        <f>SUMIFS(Sales!D:D,Sales!C:C,Probabilities!C482)</f>
        <v>92</v>
      </c>
      <c r="H482" s="40">
        <f>SUMIFS(Sales!D:D,Sales!C:C,Probabilities!C482,Sales!B:B,Probabilities!B482)</f>
        <v>0</v>
      </c>
    </row>
    <row r="483" spans="1:8" x14ac:dyDescent="0.35">
      <c r="A483">
        <v>482</v>
      </c>
      <c r="B483" s="31">
        <v>3</v>
      </c>
      <c r="C483">
        <v>15</v>
      </c>
      <c r="D483" s="4">
        <f t="shared" si="33"/>
        <v>0</v>
      </c>
      <c r="E483" s="4">
        <f t="shared" si="32"/>
        <v>0</v>
      </c>
      <c r="F483" s="40">
        <f>SUMIFS(Prizes!D:D,Prizes!C:C,Probabilities!C483)</f>
        <v>6</v>
      </c>
      <c r="G483" s="40">
        <f>SUMIFS(Sales!D:D,Sales!C:C,Probabilities!C483)</f>
        <v>92</v>
      </c>
      <c r="H483" s="40">
        <f>SUMIFS(Sales!D:D,Sales!C:C,Probabilities!C483,Sales!B:B,Probabilities!B483)</f>
        <v>0</v>
      </c>
    </row>
    <row r="484" spans="1:8" x14ac:dyDescent="0.35">
      <c r="A484">
        <v>483</v>
      </c>
      <c r="B484" s="31">
        <v>4</v>
      </c>
      <c r="C484">
        <v>15</v>
      </c>
      <c r="D484" s="4">
        <f t="shared" si="33"/>
        <v>0</v>
      </c>
      <c r="E484" s="4">
        <f t="shared" si="32"/>
        <v>0</v>
      </c>
      <c r="F484" s="40">
        <f>SUMIFS(Prizes!D:D,Prizes!C:C,Probabilities!C484)</f>
        <v>6</v>
      </c>
      <c r="G484" s="40">
        <f>SUMIFS(Sales!D:D,Sales!C:C,Probabilities!C484)</f>
        <v>92</v>
      </c>
      <c r="H484" s="40">
        <f>SUMIFS(Sales!D:D,Sales!C:C,Probabilities!C484,Sales!B:B,Probabilities!B484)</f>
        <v>0</v>
      </c>
    </row>
    <row r="485" spans="1:8" x14ac:dyDescent="0.35">
      <c r="A485">
        <v>484</v>
      </c>
      <c r="B485" s="31">
        <v>5</v>
      </c>
      <c r="C485">
        <v>15</v>
      </c>
      <c r="D485" s="4">
        <f t="shared" si="33"/>
        <v>0</v>
      </c>
      <c r="E485" s="4">
        <f t="shared" si="32"/>
        <v>0</v>
      </c>
      <c r="F485" s="40">
        <f>SUMIFS(Prizes!D:D,Prizes!C:C,Probabilities!C485)</f>
        <v>6</v>
      </c>
      <c r="G485" s="40">
        <f>SUMIFS(Sales!D:D,Sales!C:C,Probabilities!C485)</f>
        <v>92</v>
      </c>
      <c r="H485" s="40">
        <f>SUMIFS(Sales!D:D,Sales!C:C,Probabilities!C485,Sales!B:B,Probabilities!B485)</f>
        <v>0</v>
      </c>
    </row>
    <row r="486" spans="1:8" x14ac:dyDescent="0.35">
      <c r="A486">
        <v>485</v>
      </c>
      <c r="B486" s="31">
        <v>6</v>
      </c>
      <c r="C486">
        <v>15</v>
      </c>
      <c r="D486" s="4">
        <f t="shared" si="33"/>
        <v>0.32608695652173914</v>
      </c>
      <c r="E486" s="4">
        <f t="shared" si="32"/>
        <v>0.29142171627993935</v>
      </c>
      <c r="F486" s="40">
        <f>SUMIFS(Prizes!D:D,Prizes!C:C,Probabilities!C486)</f>
        <v>6</v>
      </c>
      <c r="G486" s="40">
        <f>SUMIFS(Sales!D:D,Sales!C:C,Probabilities!C486)</f>
        <v>92</v>
      </c>
      <c r="H486" s="40">
        <f>SUMIFS(Sales!D:D,Sales!C:C,Probabilities!C486,Sales!B:B,Probabilities!B486)</f>
        <v>5</v>
      </c>
    </row>
    <row r="487" spans="1:8" x14ac:dyDescent="0.35">
      <c r="A487">
        <v>486</v>
      </c>
      <c r="B487" s="31">
        <v>7</v>
      </c>
      <c r="C487">
        <v>15</v>
      </c>
      <c r="D487" s="4">
        <f t="shared" si="33"/>
        <v>0</v>
      </c>
      <c r="E487" s="4">
        <f t="shared" si="32"/>
        <v>0</v>
      </c>
      <c r="F487" s="40">
        <f>SUMIFS(Prizes!D:D,Prizes!C:C,Probabilities!C487)</f>
        <v>6</v>
      </c>
      <c r="G487" s="40">
        <f>SUMIFS(Sales!D:D,Sales!C:C,Probabilities!C487)</f>
        <v>92</v>
      </c>
      <c r="H487" s="40">
        <f>SUMIFS(Sales!D:D,Sales!C:C,Probabilities!C487,Sales!B:B,Probabilities!B487)</f>
        <v>0</v>
      </c>
    </row>
    <row r="488" spans="1:8" x14ac:dyDescent="0.35">
      <c r="A488">
        <v>487</v>
      </c>
      <c r="B488" s="31">
        <v>8</v>
      </c>
      <c r="C488">
        <v>15</v>
      </c>
      <c r="D488" s="4">
        <f t="shared" si="33"/>
        <v>0</v>
      </c>
      <c r="E488" s="4">
        <f t="shared" si="32"/>
        <v>0</v>
      </c>
      <c r="F488" s="40">
        <f>SUMIFS(Prizes!D:D,Prizes!C:C,Probabilities!C488)</f>
        <v>6</v>
      </c>
      <c r="G488" s="40">
        <f>SUMIFS(Sales!D:D,Sales!C:C,Probabilities!C488)</f>
        <v>92</v>
      </c>
      <c r="H488" s="40">
        <f>SUMIFS(Sales!D:D,Sales!C:C,Probabilities!C488,Sales!B:B,Probabilities!B488)</f>
        <v>0</v>
      </c>
    </row>
    <row r="489" spans="1:8" x14ac:dyDescent="0.35">
      <c r="A489">
        <v>488</v>
      </c>
      <c r="B489" s="31">
        <v>9</v>
      </c>
      <c r="C489">
        <v>15</v>
      </c>
      <c r="D489" s="4">
        <f t="shared" si="33"/>
        <v>0</v>
      </c>
      <c r="E489" s="4">
        <f t="shared" si="32"/>
        <v>0</v>
      </c>
      <c r="F489" s="40">
        <f>SUMIFS(Prizes!D:D,Prizes!C:C,Probabilities!C489)</f>
        <v>6</v>
      </c>
      <c r="G489" s="40">
        <f>SUMIFS(Sales!D:D,Sales!C:C,Probabilities!C489)</f>
        <v>92</v>
      </c>
      <c r="H489" s="40">
        <f>SUMIFS(Sales!D:D,Sales!C:C,Probabilities!C489,Sales!B:B,Probabilities!B489)</f>
        <v>0</v>
      </c>
    </row>
    <row r="490" spans="1:8" x14ac:dyDescent="0.35">
      <c r="A490">
        <v>489</v>
      </c>
      <c r="B490" s="31">
        <v>10</v>
      </c>
      <c r="C490">
        <v>15</v>
      </c>
      <c r="D490" s="4">
        <f t="shared" si="33"/>
        <v>0.65217391304347827</v>
      </c>
      <c r="E490" s="4">
        <f t="shared" si="32"/>
        <v>0.54934668356218452</v>
      </c>
      <c r="F490" s="40">
        <f>SUMIFS(Prizes!D:D,Prizes!C:C,Probabilities!C490)</f>
        <v>6</v>
      </c>
      <c r="G490" s="40">
        <f>SUMIFS(Sales!D:D,Sales!C:C,Probabilities!C490)</f>
        <v>92</v>
      </c>
      <c r="H490" s="40">
        <f>SUMIFS(Sales!D:D,Sales!C:C,Probabilities!C490,Sales!B:B,Probabilities!B490)</f>
        <v>10</v>
      </c>
    </row>
    <row r="491" spans="1:8" x14ac:dyDescent="0.35">
      <c r="A491">
        <v>490</v>
      </c>
      <c r="B491" s="31">
        <v>11</v>
      </c>
      <c r="C491">
        <v>15</v>
      </c>
      <c r="D491" s="4">
        <f t="shared" si="33"/>
        <v>0</v>
      </c>
      <c r="E491" s="4">
        <f t="shared" si="32"/>
        <v>0</v>
      </c>
      <c r="F491" s="40">
        <f>SUMIFS(Prizes!D:D,Prizes!C:C,Probabilities!C491)</f>
        <v>6</v>
      </c>
      <c r="G491" s="40">
        <f>SUMIFS(Sales!D:D,Sales!C:C,Probabilities!C491)</f>
        <v>92</v>
      </c>
      <c r="H491" s="40">
        <f>SUMIFS(Sales!D:D,Sales!C:C,Probabilities!C491,Sales!B:B,Probabilities!B491)</f>
        <v>0</v>
      </c>
    </row>
    <row r="492" spans="1:8" x14ac:dyDescent="0.35">
      <c r="A492">
        <v>491</v>
      </c>
      <c r="B492" s="31">
        <v>12</v>
      </c>
      <c r="C492">
        <v>15</v>
      </c>
      <c r="D492" s="4">
        <f t="shared" si="33"/>
        <v>0</v>
      </c>
      <c r="E492" s="4">
        <f t="shared" si="32"/>
        <v>0</v>
      </c>
      <c r="F492" s="40">
        <f>SUMIFS(Prizes!D:D,Prizes!C:C,Probabilities!C492)</f>
        <v>6</v>
      </c>
      <c r="G492" s="40">
        <f>SUMIFS(Sales!D:D,Sales!C:C,Probabilities!C492)</f>
        <v>92</v>
      </c>
      <c r="H492" s="40">
        <f>SUMIFS(Sales!D:D,Sales!C:C,Probabilities!C492,Sales!B:B,Probabilities!B492)</f>
        <v>0</v>
      </c>
    </row>
    <row r="493" spans="1:8" x14ac:dyDescent="0.35">
      <c r="A493">
        <v>492</v>
      </c>
      <c r="B493" s="31">
        <v>13</v>
      </c>
      <c r="C493">
        <v>15</v>
      </c>
      <c r="D493" s="4">
        <f t="shared" si="33"/>
        <v>0</v>
      </c>
      <c r="E493" s="4">
        <f t="shared" si="32"/>
        <v>0</v>
      </c>
      <c r="F493" s="40">
        <f>SUMIFS(Prizes!D:D,Prizes!C:C,Probabilities!C493)</f>
        <v>6</v>
      </c>
      <c r="G493" s="40">
        <f>SUMIFS(Sales!D:D,Sales!C:C,Probabilities!C493)</f>
        <v>92</v>
      </c>
      <c r="H493" s="40">
        <f>SUMIFS(Sales!D:D,Sales!C:C,Probabilities!C493,Sales!B:B,Probabilities!B493)</f>
        <v>0</v>
      </c>
    </row>
    <row r="494" spans="1:8" x14ac:dyDescent="0.35">
      <c r="A494">
        <v>493</v>
      </c>
      <c r="B494" s="31">
        <v>14</v>
      </c>
      <c r="C494">
        <v>15</v>
      </c>
      <c r="D494" s="4">
        <f t="shared" si="33"/>
        <v>0.32608695652173914</v>
      </c>
      <c r="E494" s="4">
        <f t="shared" si="32"/>
        <v>0.29142171627993935</v>
      </c>
      <c r="F494" s="40">
        <f>SUMIFS(Prizes!D:D,Prizes!C:C,Probabilities!C494)</f>
        <v>6</v>
      </c>
      <c r="G494" s="40">
        <f>SUMIFS(Sales!D:D,Sales!C:C,Probabilities!C494)</f>
        <v>92</v>
      </c>
      <c r="H494" s="40">
        <f>SUMIFS(Sales!D:D,Sales!C:C,Probabilities!C494,Sales!B:B,Probabilities!B494)</f>
        <v>5</v>
      </c>
    </row>
    <row r="495" spans="1:8" x14ac:dyDescent="0.35">
      <c r="A495">
        <v>494</v>
      </c>
      <c r="B495" s="31">
        <v>15</v>
      </c>
      <c r="C495">
        <v>15</v>
      </c>
      <c r="D495" s="4">
        <f t="shared" si="33"/>
        <v>0.32608695652173914</v>
      </c>
      <c r="E495" s="4">
        <f t="shared" si="32"/>
        <v>0.29142171627993935</v>
      </c>
      <c r="F495" s="40">
        <f>SUMIFS(Prizes!D:D,Prizes!C:C,Probabilities!C495)</f>
        <v>6</v>
      </c>
      <c r="G495" s="40">
        <f>SUMIFS(Sales!D:D,Sales!C:C,Probabilities!C495)</f>
        <v>92</v>
      </c>
      <c r="H495" s="40">
        <f>SUMIFS(Sales!D:D,Sales!C:C,Probabilities!C495,Sales!B:B,Probabilities!B495)</f>
        <v>5</v>
      </c>
    </row>
    <row r="496" spans="1:8" x14ac:dyDescent="0.35">
      <c r="A496">
        <v>495</v>
      </c>
      <c r="B496" s="31">
        <v>16</v>
      </c>
      <c r="C496">
        <v>15</v>
      </c>
      <c r="D496" s="4">
        <f t="shared" si="33"/>
        <v>0</v>
      </c>
      <c r="E496" s="4">
        <f t="shared" si="32"/>
        <v>0</v>
      </c>
      <c r="F496" s="40">
        <f>SUMIFS(Prizes!D:D,Prizes!C:C,Probabilities!C496)</f>
        <v>6</v>
      </c>
      <c r="G496" s="40">
        <f>SUMIFS(Sales!D:D,Sales!C:C,Probabilities!C496)</f>
        <v>92</v>
      </c>
      <c r="H496" s="40">
        <f>SUMIFS(Sales!D:D,Sales!C:C,Probabilities!C496,Sales!B:B,Probabilities!B496)</f>
        <v>0</v>
      </c>
    </row>
    <row r="497" spans="1:8" x14ac:dyDescent="0.35">
      <c r="A497">
        <v>496</v>
      </c>
      <c r="B497" s="31">
        <v>17</v>
      </c>
      <c r="C497">
        <v>15</v>
      </c>
      <c r="D497" s="4">
        <f t="shared" si="33"/>
        <v>0</v>
      </c>
      <c r="E497" s="4">
        <f t="shared" si="32"/>
        <v>0</v>
      </c>
      <c r="F497" s="40">
        <f>SUMIFS(Prizes!D:D,Prizes!C:C,Probabilities!C497)</f>
        <v>6</v>
      </c>
      <c r="G497" s="40">
        <f>SUMIFS(Sales!D:D,Sales!C:C,Probabilities!C497)</f>
        <v>92</v>
      </c>
      <c r="H497" s="40">
        <f>SUMIFS(Sales!D:D,Sales!C:C,Probabilities!C497,Sales!B:B,Probabilities!B497)</f>
        <v>0</v>
      </c>
    </row>
    <row r="498" spans="1:8" x14ac:dyDescent="0.35">
      <c r="A498">
        <v>497</v>
      </c>
      <c r="B498" s="31">
        <v>18</v>
      </c>
      <c r="C498">
        <v>15</v>
      </c>
      <c r="D498" s="4">
        <f t="shared" si="33"/>
        <v>0</v>
      </c>
      <c r="E498" s="4">
        <f t="shared" si="32"/>
        <v>0</v>
      </c>
      <c r="F498" s="40">
        <f>SUMIFS(Prizes!D:D,Prizes!C:C,Probabilities!C498)</f>
        <v>6</v>
      </c>
      <c r="G498" s="40">
        <f>SUMIFS(Sales!D:D,Sales!C:C,Probabilities!C498)</f>
        <v>92</v>
      </c>
      <c r="H498" s="40">
        <f>SUMIFS(Sales!D:D,Sales!C:C,Probabilities!C498,Sales!B:B,Probabilities!B498)</f>
        <v>0</v>
      </c>
    </row>
    <row r="499" spans="1:8" x14ac:dyDescent="0.35">
      <c r="A499">
        <v>498</v>
      </c>
      <c r="B499" s="31">
        <v>19</v>
      </c>
      <c r="C499">
        <v>15</v>
      </c>
      <c r="D499" s="4">
        <f t="shared" si="33"/>
        <v>0</v>
      </c>
      <c r="E499" s="4">
        <f t="shared" si="32"/>
        <v>0</v>
      </c>
      <c r="F499" s="40">
        <f>SUMIFS(Prizes!D:D,Prizes!C:C,Probabilities!C499)</f>
        <v>6</v>
      </c>
      <c r="G499" s="40">
        <f>SUMIFS(Sales!D:D,Sales!C:C,Probabilities!C499)</f>
        <v>92</v>
      </c>
      <c r="H499" s="40">
        <f>SUMIFS(Sales!D:D,Sales!C:C,Probabilities!C499,Sales!B:B,Probabilities!B499)</f>
        <v>0</v>
      </c>
    </row>
    <row r="500" spans="1:8" x14ac:dyDescent="0.35">
      <c r="A500">
        <v>499</v>
      </c>
      <c r="B500" s="31">
        <v>20</v>
      </c>
      <c r="C500">
        <v>15</v>
      </c>
      <c r="D500" s="4">
        <f t="shared" si="33"/>
        <v>0.32608695652173914</v>
      </c>
      <c r="E500" s="4">
        <f t="shared" si="32"/>
        <v>0.29142171627993935</v>
      </c>
      <c r="F500" s="40">
        <f>SUMIFS(Prizes!D:D,Prizes!C:C,Probabilities!C500)</f>
        <v>6</v>
      </c>
      <c r="G500" s="40">
        <f>SUMIFS(Sales!D:D,Sales!C:C,Probabilities!C500)</f>
        <v>92</v>
      </c>
      <c r="H500" s="40">
        <f>SUMIFS(Sales!D:D,Sales!C:C,Probabilities!C500,Sales!B:B,Probabilities!B500)</f>
        <v>5</v>
      </c>
    </row>
    <row r="501" spans="1:8" x14ac:dyDescent="0.35">
      <c r="A501">
        <v>500</v>
      </c>
      <c r="B501" s="31">
        <v>21</v>
      </c>
      <c r="C501">
        <v>15</v>
      </c>
      <c r="D501" s="4">
        <f t="shared" si="33"/>
        <v>0</v>
      </c>
      <c r="E501" s="4">
        <f t="shared" si="32"/>
        <v>0</v>
      </c>
      <c r="F501" s="40">
        <f>SUMIFS(Prizes!D:D,Prizes!C:C,Probabilities!C501)</f>
        <v>6</v>
      </c>
      <c r="G501" s="40">
        <f>SUMIFS(Sales!D:D,Sales!C:C,Probabilities!C501)</f>
        <v>92</v>
      </c>
      <c r="H501" s="40">
        <f>SUMIFS(Sales!D:D,Sales!C:C,Probabilities!C501,Sales!B:B,Probabilities!B501)</f>
        <v>0</v>
      </c>
    </row>
    <row r="502" spans="1:8" x14ac:dyDescent="0.35">
      <c r="A502">
        <v>501</v>
      </c>
      <c r="B502" s="31">
        <v>22</v>
      </c>
      <c r="C502">
        <v>15</v>
      </c>
      <c r="D502" s="4">
        <f t="shared" si="33"/>
        <v>0</v>
      </c>
      <c r="E502" s="4">
        <f t="shared" si="32"/>
        <v>0</v>
      </c>
      <c r="F502" s="40">
        <f>SUMIFS(Prizes!D:D,Prizes!C:C,Probabilities!C502)</f>
        <v>6</v>
      </c>
      <c r="G502" s="40">
        <f>SUMIFS(Sales!D:D,Sales!C:C,Probabilities!C502)</f>
        <v>92</v>
      </c>
      <c r="H502" s="40">
        <f>SUMIFS(Sales!D:D,Sales!C:C,Probabilities!C502,Sales!B:B,Probabilities!B502)</f>
        <v>0</v>
      </c>
    </row>
    <row r="503" spans="1:8" x14ac:dyDescent="0.35">
      <c r="A503">
        <v>502</v>
      </c>
      <c r="B503" s="31">
        <v>23</v>
      </c>
      <c r="C503">
        <v>15</v>
      </c>
      <c r="D503" s="4">
        <f t="shared" si="33"/>
        <v>0</v>
      </c>
      <c r="E503" s="4">
        <f t="shared" si="32"/>
        <v>0</v>
      </c>
      <c r="F503" s="40">
        <f>SUMIFS(Prizes!D:D,Prizes!C:C,Probabilities!C503)</f>
        <v>6</v>
      </c>
      <c r="G503" s="40">
        <f>SUMIFS(Sales!D:D,Sales!C:C,Probabilities!C503)</f>
        <v>92</v>
      </c>
      <c r="H503" s="40">
        <f>SUMIFS(Sales!D:D,Sales!C:C,Probabilities!C503,Sales!B:B,Probabilities!B503)</f>
        <v>0</v>
      </c>
    </row>
    <row r="504" spans="1:8" x14ac:dyDescent="0.35">
      <c r="A504">
        <v>503</v>
      </c>
      <c r="B504" s="31">
        <v>24</v>
      </c>
      <c r="C504">
        <v>15</v>
      </c>
      <c r="D504" s="4">
        <f t="shared" si="33"/>
        <v>0</v>
      </c>
      <c r="E504" s="4">
        <f t="shared" si="32"/>
        <v>0</v>
      </c>
      <c r="F504" s="40">
        <f>SUMIFS(Prizes!D:D,Prizes!C:C,Probabilities!C504)</f>
        <v>6</v>
      </c>
      <c r="G504" s="40">
        <f>SUMIFS(Sales!D:D,Sales!C:C,Probabilities!C504)</f>
        <v>92</v>
      </c>
      <c r="H504" s="40">
        <f>SUMIFS(Sales!D:D,Sales!C:C,Probabilities!C504,Sales!B:B,Probabilities!B504)</f>
        <v>0</v>
      </c>
    </row>
    <row r="505" spans="1:8" x14ac:dyDescent="0.35">
      <c r="A505">
        <v>504</v>
      </c>
      <c r="B505" s="31">
        <v>25</v>
      </c>
      <c r="C505">
        <v>15</v>
      </c>
      <c r="D505" s="4">
        <f t="shared" si="33"/>
        <v>0</v>
      </c>
      <c r="E505" s="4">
        <f t="shared" si="32"/>
        <v>0</v>
      </c>
      <c r="F505" s="40">
        <f>SUMIFS(Prizes!D:D,Prizes!C:C,Probabilities!C505)</f>
        <v>6</v>
      </c>
      <c r="G505" s="40">
        <f>SUMIFS(Sales!D:D,Sales!C:C,Probabilities!C505)</f>
        <v>92</v>
      </c>
      <c r="H505" s="40">
        <f>SUMIFS(Sales!D:D,Sales!C:C,Probabilities!C505,Sales!B:B,Probabilities!B505)</f>
        <v>0</v>
      </c>
    </row>
    <row r="506" spans="1:8" x14ac:dyDescent="0.35">
      <c r="A506">
        <v>505</v>
      </c>
      <c r="B506" s="31">
        <v>26</v>
      </c>
      <c r="C506">
        <v>15</v>
      </c>
      <c r="D506" s="4">
        <f t="shared" si="33"/>
        <v>0</v>
      </c>
      <c r="E506" s="4">
        <f t="shared" si="32"/>
        <v>0</v>
      </c>
      <c r="F506" s="40">
        <f>SUMIFS(Prizes!D:D,Prizes!C:C,Probabilities!C506)</f>
        <v>6</v>
      </c>
      <c r="G506" s="40">
        <f>SUMIFS(Sales!D:D,Sales!C:C,Probabilities!C506)</f>
        <v>92</v>
      </c>
      <c r="H506" s="40">
        <f>SUMIFS(Sales!D:D,Sales!C:C,Probabilities!C506,Sales!B:B,Probabilities!B506)</f>
        <v>0</v>
      </c>
    </row>
    <row r="507" spans="1:8" x14ac:dyDescent="0.35">
      <c r="A507">
        <v>506</v>
      </c>
      <c r="B507" s="31">
        <v>27</v>
      </c>
      <c r="C507">
        <v>15</v>
      </c>
      <c r="D507" s="4">
        <f t="shared" si="33"/>
        <v>0</v>
      </c>
      <c r="E507" s="4">
        <f t="shared" si="32"/>
        <v>0</v>
      </c>
      <c r="F507" s="40">
        <f>SUMIFS(Prizes!D:D,Prizes!C:C,Probabilities!C507)</f>
        <v>6</v>
      </c>
      <c r="G507" s="40">
        <f>SUMIFS(Sales!D:D,Sales!C:C,Probabilities!C507)</f>
        <v>92</v>
      </c>
      <c r="H507" s="40">
        <f>SUMIFS(Sales!D:D,Sales!C:C,Probabilities!C507,Sales!B:B,Probabilities!B507)</f>
        <v>0</v>
      </c>
    </row>
    <row r="508" spans="1:8" x14ac:dyDescent="0.35">
      <c r="A508">
        <v>507</v>
      </c>
      <c r="B508" s="31">
        <v>28</v>
      </c>
      <c r="C508">
        <v>15</v>
      </c>
      <c r="D508" s="4">
        <f t="shared" si="33"/>
        <v>0</v>
      </c>
      <c r="E508" s="4">
        <f t="shared" si="32"/>
        <v>0</v>
      </c>
      <c r="F508" s="40">
        <f>SUMIFS(Prizes!D:D,Prizes!C:C,Probabilities!C508)</f>
        <v>6</v>
      </c>
      <c r="G508" s="40">
        <f>SUMIFS(Sales!D:D,Sales!C:C,Probabilities!C508)</f>
        <v>92</v>
      </c>
      <c r="H508" s="40">
        <f>SUMIFS(Sales!D:D,Sales!C:C,Probabilities!C508,Sales!B:B,Probabilities!B508)</f>
        <v>0</v>
      </c>
    </row>
    <row r="509" spans="1:8" x14ac:dyDescent="0.35">
      <c r="A509">
        <v>508</v>
      </c>
      <c r="B509" s="31">
        <v>29</v>
      </c>
      <c r="C509">
        <v>15</v>
      </c>
      <c r="D509" s="4">
        <f t="shared" si="33"/>
        <v>0</v>
      </c>
      <c r="E509" s="4">
        <f t="shared" si="32"/>
        <v>0</v>
      </c>
      <c r="F509" s="40">
        <f>SUMIFS(Prizes!D:D,Prizes!C:C,Probabilities!C509)</f>
        <v>6</v>
      </c>
      <c r="G509" s="40">
        <f>SUMIFS(Sales!D:D,Sales!C:C,Probabilities!C509)</f>
        <v>92</v>
      </c>
      <c r="H509" s="40">
        <f>SUMIFS(Sales!D:D,Sales!C:C,Probabilities!C509,Sales!B:B,Probabilities!B509)</f>
        <v>0</v>
      </c>
    </row>
    <row r="510" spans="1:8" x14ac:dyDescent="0.35">
      <c r="A510">
        <v>509</v>
      </c>
      <c r="B510" s="31">
        <v>30</v>
      </c>
      <c r="C510">
        <v>15</v>
      </c>
      <c r="D510" s="4">
        <f t="shared" si="33"/>
        <v>0</v>
      </c>
      <c r="E510" s="4">
        <f t="shared" si="32"/>
        <v>0</v>
      </c>
      <c r="F510" s="40">
        <f>SUMIFS(Prizes!D:D,Prizes!C:C,Probabilities!C510)</f>
        <v>6</v>
      </c>
      <c r="G510" s="40">
        <f>SUMIFS(Sales!D:D,Sales!C:C,Probabilities!C510)</f>
        <v>92</v>
      </c>
      <c r="H510" s="40">
        <f>SUMIFS(Sales!D:D,Sales!C:C,Probabilities!C510,Sales!B:B,Probabilities!B510)</f>
        <v>0</v>
      </c>
    </row>
    <row r="511" spans="1:8" x14ac:dyDescent="0.35">
      <c r="A511">
        <v>510</v>
      </c>
      <c r="B511" s="31">
        <v>31</v>
      </c>
      <c r="C511">
        <v>15</v>
      </c>
      <c r="D511" s="4">
        <f t="shared" si="33"/>
        <v>0</v>
      </c>
      <c r="E511" s="4">
        <f t="shared" si="32"/>
        <v>0</v>
      </c>
      <c r="F511" s="40">
        <f>SUMIFS(Prizes!D:D,Prizes!C:C,Probabilities!C511)</f>
        <v>6</v>
      </c>
      <c r="G511" s="40">
        <f>SUMIFS(Sales!D:D,Sales!C:C,Probabilities!C511)</f>
        <v>92</v>
      </c>
      <c r="H511" s="40">
        <f>SUMIFS(Sales!D:D,Sales!C:C,Probabilities!C511,Sales!B:B,Probabilities!B511)</f>
        <v>0</v>
      </c>
    </row>
    <row r="512" spans="1:8" x14ac:dyDescent="0.35">
      <c r="A512">
        <v>511</v>
      </c>
      <c r="B512" s="31">
        <v>32</v>
      </c>
      <c r="C512">
        <v>15</v>
      </c>
      <c r="D512" s="4">
        <f t="shared" si="33"/>
        <v>0</v>
      </c>
      <c r="E512" s="4">
        <f t="shared" si="32"/>
        <v>0</v>
      </c>
      <c r="F512" s="40">
        <f>SUMIFS(Prizes!D:D,Prizes!C:C,Probabilities!C512)</f>
        <v>6</v>
      </c>
      <c r="G512" s="40">
        <f>SUMIFS(Sales!D:D,Sales!C:C,Probabilities!C512)</f>
        <v>92</v>
      </c>
      <c r="H512" s="40">
        <f>SUMIFS(Sales!D:D,Sales!C:C,Probabilities!C512,Sales!B:B,Probabilities!B512)</f>
        <v>0</v>
      </c>
    </row>
    <row r="513" spans="1:8" x14ac:dyDescent="0.35">
      <c r="A513">
        <v>512</v>
      </c>
      <c r="B513" s="31">
        <v>33</v>
      </c>
      <c r="C513">
        <v>15</v>
      </c>
      <c r="D513" s="4">
        <f t="shared" si="33"/>
        <v>0.65217391304347827</v>
      </c>
      <c r="E513" s="4">
        <f t="shared" si="32"/>
        <v>0.54934668356218452</v>
      </c>
      <c r="F513" s="40">
        <f>SUMIFS(Prizes!D:D,Prizes!C:C,Probabilities!C513)</f>
        <v>6</v>
      </c>
      <c r="G513" s="40">
        <f>SUMIFS(Sales!D:D,Sales!C:C,Probabilities!C513)</f>
        <v>92</v>
      </c>
      <c r="H513" s="40">
        <f>SUMIFS(Sales!D:D,Sales!C:C,Probabilities!C513,Sales!B:B,Probabilities!B513)</f>
        <v>10</v>
      </c>
    </row>
    <row r="514" spans="1:8" x14ac:dyDescent="0.35">
      <c r="A514">
        <v>513</v>
      </c>
      <c r="B514" s="31">
        <v>34</v>
      </c>
      <c r="C514">
        <v>15</v>
      </c>
      <c r="D514" s="4">
        <f t="shared" si="33"/>
        <v>0.32608695652173914</v>
      </c>
      <c r="E514" s="4">
        <f t="shared" si="32"/>
        <v>0.29142171627993935</v>
      </c>
      <c r="F514" s="40">
        <f>SUMIFS(Prizes!D:D,Prizes!C:C,Probabilities!C514)</f>
        <v>6</v>
      </c>
      <c r="G514" s="40">
        <f>SUMIFS(Sales!D:D,Sales!C:C,Probabilities!C514)</f>
        <v>92</v>
      </c>
      <c r="H514" s="40">
        <f>SUMIFS(Sales!D:D,Sales!C:C,Probabilities!C514,Sales!B:B,Probabilities!B514)</f>
        <v>5</v>
      </c>
    </row>
    <row r="515" spans="1:8" x14ac:dyDescent="0.35">
      <c r="A515">
        <v>514</v>
      </c>
      <c r="B515" s="31">
        <v>35</v>
      </c>
      <c r="C515">
        <v>15</v>
      </c>
      <c r="D515" s="4">
        <f t="shared" si="33"/>
        <v>0.32608695652173914</v>
      </c>
      <c r="E515" s="4">
        <f t="shared" si="32"/>
        <v>0.29142171627993935</v>
      </c>
      <c r="F515" s="40">
        <f>SUMIFS(Prizes!D:D,Prizes!C:C,Probabilities!C515)</f>
        <v>6</v>
      </c>
      <c r="G515" s="40">
        <f>SUMIFS(Sales!D:D,Sales!C:C,Probabilities!C515)</f>
        <v>92</v>
      </c>
      <c r="H515" s="40">
        <f>SUMIFS(Sales!D:D,Sales!C:C,Probabilities!C515,Sales!B:B,Probabilities!B515)</f>
        <v>5</v>
      </c>
    </row>
    <row r="516" spans="1:8" x14ac:dyDescent="0.35">
      <c r="A516">
        <v>515</v>
      </c>
      <c r="B516" s="31">
        <v>36</v>
      </c>
      <c r="C516">
        <v>15</v>
      </c>
      <c r="D516" s="4">
        <f t="shared" si="33"/>
        <v>0.32608695652173914</v>
      </c>
      <c r="E516" s="4">
        <f t="shared" si="32"/>
        <v>0.29142171627993935</v>
      </c>
      <c r="F516" s="40">
        <f>SUMIFS(Prizes!D:D,Prizes!C:C,Probabilities!C516)</f>
        <v>6</v>
      </c>
      <c r="G516" s="40">
        <f>SUMIFS(Sales!D:D,Sales!C:C,Probabilities!C516)</f>
        <v>92</v>
      </c>
      <c r="H516" s="40">
        <f>SUMIFS(Sales!D:D,Sales!C:C,Probabilities!C516,Sales!B:B,Probabilities!B516)</f>
        <v>5</v>
      </c>
    </row>
    <row r="517" spans="1:8" x14ac:dyDescent="0.35">
      <c r="A517">
        <v>516</v>
      </c>
      <c r="B517" s="31">
        <v>37</v>
      </c>
      <c r="C517">
        <v>15</v>
      </c>
      <c r="D517" s="4">
        <f t="shared" si="33"/>
        <v>0.65217391304347827</v>
      </c>
      <c r="E517" s="4">
        <f t="shared" si="32"/>
        <v>0.54934668356218452</v>
      </c>
      <c r="F517" s="40">
        <f>SUMIFS(Prizes!D:D,Prizes!C:C,Probabilities!C517)</f>
        <v>6</v>
      </c>
      <c r="G517" s="40">
        <f>SUMIFS(Sales!D:D,Sales!C:C,Probabilities!C517)</f>
        <v>92</v>
      </c>
      <c r="H517" s="40">
        <f>SUMIFS(Sales!D:D,Sales!C:C,Probabilities!C517,Sales!B:B,Probabilities!B517)</f>
        <v>10</v>
      </c>
    </row>
    <row r="518" spans="1:8" x14ac:dyDescent="0.35">
      <c r="A518">
        <v>517</v>
      </c>
      <c r="B518" s="31">
        <v>38</v>
      </c>
      <c r="C518">
        <v>15</v>
      </c>
      <c r="D518" s="4">
        <f t="shared" si="33"/>
        <v>0</v>
      </c>
      <c r="E518" s="4">
        <f t="shared" si="32"/>
        <v>0</v>
      </c>
      <c r="F518" s="40">
        <f>SUMIFS(Prizes!D:D,Prizes!C:C,Probabilities!C518)</f>
        <v>6</v>
      </c>
      <c r="G518" s="40">
        <f>SUMIFS(Sales!D:D,Sales!C:C,Probabilities!C518)</f>
        <v>92</v>
      </c>
      <c r="H518" s="40">
        <f>SUMIFS(Sales!D:D,Sales!C:C,Probabilities!C518,Sales!B:B,Probabilities!B518)</f>
        <v>0</v>
      </c>
    </row>
    <row r="519" spans="1:8" x14ac:dyDescent="0.35">
      <c r="A519">
        <v>518</v>
      </c>
      <c r="B519" s="31">
        <v>39</v>
      </c>
      <c r="C519">
        <v>15</v>
      </c>
      <c r="D519" s="4">
        <f t="shared" si="33"/>
        <v>0.13043478260869565</v>
      </c>
      <c r="E519" s="4">
        <f t="shared" si="32"/>
        <v>0.12058829639169905</v>
      </c>
      <c r="F519" s="40">
        <f>SUMIFS(Prizes!D:D,Prizes!C:C,Probabilities!C519)</f>
        <v>6</v>
      </c>
      <c r="G519" s="40">
        <f>SUMIFS(Sales!D:D,Sales!C:C,Probabilities!C519)</f>
        <v>92</v>
      </c>
      <c r="H519" s="40">
        <f>SUMIFS(Sales!D:D,Sales!C:C,Probabilities!C519,Sales!B:B,Probabilities!B519)</f>
        <v>2</v>
      </c>
    </row>
    <row r="520" spans="1:8" x14ac:dyDescent="0.35">
      <c r="A520">
        <v>519</v>
      </c>
      <c r="B520" s="31">
        <v>40</v>
      </c>
      <c r="C520">
        <v>15</v>
      </c>
      <c r="D520" s="4">
        <f t="shared" si="33"/>
        <v>0</v>
      </c>
      <c r="E520" s="4">
        <f t="shared" si="32"/>
        <v>0</v>
      </c>
      <c r="F520" s="40">
        <f>SUMIFS(Prizes!D:D,Prizes!C:C,Probabilities!C520)</f>
        <v>6</v>
      </c>
      <c r="G520" s="40">
        <f>SUMIFS(Sales!D:D,Sales!C:C,Probabilities!C520)</f>
        <v>92</v>
      </c>
      <c r="H520" s="40">
        <f>SUMIFS(Sales!D:D,Sales!C:C,Probabilities!C520,Sales!B:B,Probabilities!B520)</f>
        <v>0</v>
      </c>
    </row>
    <row r="521" spans="1:8" x14ac:dyDescent="0.35">
      <c r="A521">
        <v>520</v>
      </c>
      <c r="B521" s="31">
        <v>41</v>
      </c>
      <c r="C521">
        <v>15</v>
      </c>
      <c r="D521" s="4">
        <f t="shared" si="33"/>
        <v>0</v>
      </c>
      <c r="E521" s="4">
        <f t="shared" si="32"/>
        <v>0</v>
      </c>
      <c r="F521" s="40">
        <f>SUMIFS(Prizes!D:D,Prizes!C:C,Probabilities!C521)</f>
        <v>6</v>
      </c>
      <c r="G521" s="40">
        <f>SUMIFS(Sales!D:D,Sales!C:C,Probabilities!C521)</f>
        <v>92</v>
      </c>
      <c r="H521" s="40">
        <f>SUMIFS(Sales!D:D,Sales!C:C,Probabilities!C521,Sales!B:B,Probabilities!B521)</f>
        <v>0</v>
      </c>
    </row>
    <row r="522" spans="1:8" x14ac:dyDescent="0.35">
      <c r="A522">
        <v>521</v>
      </c>
      <c r="B522" s="31">
        <v>42</v>
      </c>
      <c r="C522">
        <v>15</v>
      </c>
      <c r="D522" s="4">
        <f t="shared" si="33"/>
        <v>0</v>
      </c>
      <c r="E522" s="4">
        <f t="shared" si="32"/>
        <v>0</v>
      </c>
      <c r="F522" s="40">
        <f>SUMIFS(Prizes!D:D,Prizes!C:C,Probabilities!C522)</f>
        <v>6</v>
      </c>
      <c r="G522" s="40">
        <f>SUMIFS(Sales!D:D,Sales!C:C,Probabilities!C522)</f>
        <v>92</v>
      </c>
      <c r="H522" s="40">
        <f>SUMIFS(Sales!D:D,Sales!C:C,Probabilities!C522,Sales!B:B,Probabilities!B522)</f>
        <v>0</v>
      </c>
    </row>
    <row r="523" spans="1:8" x14ac:dyDescent="0.35">
      <c r="A523">
        <v>522</v>
      </c>
      <c r="B523" s="31">
        <v>43</v>
      </c>
      <c r="C523">
        <v>15</v>
      </c>
      <c r="D523" s="4">
        <f t="shared" si="33"/>
        <v>0.32608695652173914</v>
      </c>
      <c r="E523" s="4">
        <f t="shared" si="32"/>
        <v>0.29142171627993935</v>
      </c>
      <c r="F523" s="40">
        <f>SUMIFS(Prizes!D:D,Prizes!C:C,Probabilities!C523)</f>
        <v>6</v>
      </c>
      <c r="G523" s="40">
        <f>SUMIFS(Sales!D:D,Sales!C:C,Probabilities!C523)</f>
        <v>92</v>
      </c>
      <c r="H523" s="40">
        <f>SUMIFS(Sales!D:D,Sales!C:C,Probabilities!C523,Sales!B:B,Probabilities!B523)</f>
        <v>5</v>
      </c>
    </row>
    <row r="524" spans="1:8" x14ac:dyDescent="0.35">
      <c r="A524">
        <v>523</v>
      </c>
      <c r="B524" s="31">
        <v>44</v>
      </c>
      <c r="C524">
        <v>15</v>
      </c>
      <c r="D524" s="4">
        <f t="shared" si="33"/>
        <v>0.32608695652173914</v>
      </c>
      <c r="E524" s="4">
        <f t="shared" si="32"/>
        <v>0.29142171627993935</v>
      </c>
      <c r="F524" s="40">
        <f>SUMIFS(Prizes!D:D,Prizes!C:C,Probabilities!C524)</f>
        <v>6</v>
      </c>
      <c r="G524" s="40">
        <f>SUMIFS(Sales!D:D,Sales!C:C,Probabilities!C524)</f>
        <v>92</v>
      </c>
      <c r="H524" s="40">
        <f>SUMIFS(Sales!D:D,Sales!C:C,Probabilities!C524,Sales!B:B,Probabilities!B524)</f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workbookViewId="0">
      <pane ySplit="1" topLeftCell="A483" activePane="bottomLeft" state="frozen"/>
      <selection pane="bottomLeft" activeCell="H494" sqref="H494"/>
    </sheetView>
  </sheetViews>
  <sheetFormatPr defaultRowHeight="14.5" x14ac:dyDescent="0.35"/>
  <cols>
    <col min="2" max="2" width="11.1796875" customWidth="1"/>
    <col min="3" max="3" width="11" customWidth="1"/>
    <col min="4" max="4" width="12.90625" customWidth="1"/>
    <col min="5" max="5" width="12.1796875" customWidth="1"/>
    <col min="7" max="7" width="9.54296875" customWidth="1"/>
  </cols>
  <sheetData>
    <row r="1" spans="1:9" ht="16.5" x14ac:dyDescent="0.35">
      <c r="A1" t="s">
        <v>0</v>
      </c>
      <c r="B1" t="s">
        <v>19</v>
      </c>
      <c r="C1" t="s">
        <v>18</v>
      </c>
      <c r="D1" t="s">
        <v>34</v>
      </c>
      <c r="E1" t="s">
        <v>35</v>
      </c>
      <c r="F1" t="s">
        <v>36</v>
      </c>
      <c r="G1" t="s">
        <v>38</v>
      </c>
      <c r="H1" t="s">
        <v>39</v>
      </c>
    </row>
    <row r="2" spans="1:9" x14ac:dyDescent="0.35">
      <c r="A2">
        <v>1</v>
      </c>
      <c r="B2">
        <v>1</v>
      </c>
      <c r="C2">
        <v>1</v>
      </c>
      <c r="D2">
        <f>SUMIFS(Sales!D:D,Sales!C:C,"&lt;="&amp;Luck!C2,Sales!B:B,Luck!B2)</f>
        <v>5</v>
      </c>
      <c r="E2">
        <f>SUMIFS(Prizes!D:D,Prizes!C:C,"&lt;="&amp;Luck!C2,Prizes!B:B,Luck!B2)</f>
        <v>0</v>
      </c>
      <c r="F2" s="4">
        <f>SUMIFS(Probabilities!D:D,Probabilities!C:C,"&lt;="&amp;Luck!C2,Probabilities!B:B,Luck!B2)</f>
        <v>0.69444444444444442</v>
      </c>
      <c r="G2" s="4">
        <f>SUMIFS(Probabilities!E:E,Probabilities!C:C,"&lt;="&amp;Luck!C2,Probabilities!B:B,Luck!B2)</f>
        <v>0.56430403408102947</v>
      </c>
      <c r="H2" s="4">
        <f t="shared" ref="H2:H33" si="0">(E2-F2)/SQRT(G2)</f>
        <v>-0.92444468620500597</v>
      </c>
      <c r="I2" s="4"/>
    </row>
    <row r="3" spans="1:9" x14ac:dyDescent="0.35">
      <c r="A3">
        <v>2</v>
      </c>
      <c r="B3">
        <v>2</v>
      </c>
      <c r="C3">
        <v>1</v>
      </c>
      <c r="D3">
        <f>SUMIFS(Sales!D:D,Sales!C:C,"&lt;="&amp;Luck!C3,Sales!B:B,Luck!B3)</f>
        <v>5</v>
      </c>
      <c r="E3">
        <f>SUMIFS(Prizes!D:D,Prizes!C:C,"&lt;="&amp;Luck!C3,Prizes!B:B,Luck!B3)</f>
        <v>0</v>
      </c>
      <c r="F3" s="4">
        <f>SUMIFS(Probabilities!D:D,Probabilities!C:C,"&lt;="&amp;Luck!C3,Probabilities!B:B,Luck!B3)</f>
        <v>0.69444444444444442</v>
      </c>
      <c r="G3" s="4">
        <f>SUMIFS(Probabilities!E:E,Probabilities!C:C,"&lt;="&amp;Luck!C3,Probabilities!B:B,Luck!B3)</f>
        <v>0.56430403408102947</v>
      </c>
      <c r="H3" s="4">
        <f t="shared" si="0"/>
        <v>-0.92444468620500597</v>
      </c>
      <c r="I3" s="4"/>
    </row>
    <row r="4" spans="1:9" x14ac:dyDescent="0.35">
      <c r="A4">
        <v>3</v>
      </c>
      <c r="B4">
        <v>3</v>
      </c>
      <c r="C4">
        <v>1</v>
      </c>
      <c r="D4">
        <f>SUMIFS(Sales!D:D,Sales!C:C,"&lt;="&amp;Luck!C4,Sales!B:B,Luck!B4)</f>
        <v>5</v>
      </c>
      <c r="E4">
        <f>SUMIFS(Prizes!D:D,Prizes!C:C,"&lt;="&amp;Luck!C4,Prizes!B:B,Luck!B4)</f>
        <v>1</v>
      </c>
      <c r="F4" s="4">
        <f>SUMIFS(Probabilities!D:D,Probabilities!C:C,"&lt;="&amp;Luck!C4,Probabilities!B:B,Luck!B4)</f>
        <v>0.69444444444444442</v>
      </c>
      <c r="G4" s="4">
        <f>SUMIFS(Probabilities!E:E,Probabilities!C:C,"&lt;="&amp;Luck!C4,Probabilities!B:B,Luck!B4)</f>
        <v>0.56430403408102947</v>
      </c>
      <c r="H4" s="4">
        <f t="shared" si="0"/>
        <v>0.40675566193020268</v>
      </c>
      <c r="I4" s="4"/>
    </row>
    <row r="5" spans="1:9" x14ac:dyDescent="0.35">
      <c r="A5">
        <v>4</v>
      </c>
      <c r="B5">
        <v>4</v>
      </c>
      <c r="C5">
        <v>1</v>
      </c>
      <c r="D5">
        <f>SUMIFS(Sales!D:D,Sales!C:C,"&lt;="&amp;Luck!C5,Sales!B:B,Luck!B5)</f>
        <v>2</v>
      </c>
      <c r="E5">
        <f>SUMIFS(Prizes!D:D,Prizes!C:C,"&lt;="&amp;Luck!C5,Prizes!B:B,Luck!B5)</f>
        <v>0</v>
      </c>
      <c r="F5" s="4">
        <f>SUMIFS(Probabilities!D:D,Probabilities!C:C,"&lt;="&amp;Luck!C5,Probabilities!B:B,Luck!B5)</f>
        <v>0.27777777777777779</v>
      </c>
      <c r="G5" s="4">
        <f>SUMIFS(Probabilities!E:E,Probabilities!C:C,"&lt;="&amp;Luck!C5,Probabilities!B:B,Luck!B5)</f>
        <v>0.23582855155625113</v>
      </c>
      <c r="H5" s="4">
        <f t="shared" si="0"/>
        <v>-0.57200431824608267</v>
      </c>
      <c r="I5" s="4"/>
    </row>
    <row r="6" spans="1:9" x14ac:dyDescent="0.35">
      <c r="A6">
        <v>5</v>
      </c>
      <c r="B6">
        <v>5</v>
      </c>
      <c r="C6">
        <v>1</v>
      </c>
      <c r="D6">
        <f>SUMIFS(Sales!D:D,Sales!C:C,"&lt;="&amp;Luck!C6,Sales!B:B,Luck!B6)</f>
        <v>5</v>
      </c>
      <c r="E6">
        <f>SUMIFS(Prizes!D:D,Prizes!C:C,"&lt;="&amp;Luck!C6,Prizes!B:B,Luck!B6)</f>
        <v>1</v>
      </c>
      <c r="F6" s="4">
        <f>SUMIFS(Probabilities!D:D,Probabilities!C:C,"&lt;="&amp;Luck!C6,Probabilities!B:B,Luck!B6)</f>
        <v>0.69444444444444442</v>
      </c>
      <c r="G6" s="4">
        <f>SUMIFS(Probabilities!E:E,Probabilities!C:C,"&lt;="&amp;Luck!C6,Probabilities!B:B,Luck!B6)</f>
        <v>0.56430403408102947</v>
      </c>
      <c r="H6" s="4">
        <f t="shared" si="0"/>
        <v>0.40675566193020268</v>
      </c>
      <c r="I6" s="4"/>
    </row>
    <row r="7" spans="1:9" x14ac:dyDescent="0.35">
      <c r="A7">
        <v>6</v>
      </c>
      <c r="B7">
        <v>6</v>
      </c>
      <c r="C7">
        <v>1</v>
      </c>
      <c r="D7">
        <f>SUMIFS(Sales!D:D,Sales!C:C,"&lt;="&amp;Luck!C7,Sales!B:B,Luck!B7)</f>
        <v>5</v>
      </c>
      <c r="E7">
        <f>SUMIFS(Prizes!D:D,Prizes!C:C,"&lt;="&amp;Luck!C7,Prizes!B:B,Luck!B7)</f>
        <v>0</v>
      </c>
      <c r="F7" s="4">
        <f>SUMIFS(Probabilities!D:D,Probabilities!C:C,"&lt;="&amp;Luck!C7,Probabilities!B:B,Luck!B7)</f>
        <v>0.69444444444444442</v>
      </c>
      <c r="G7" s="4">
        <f>SUMIFS(Probabilities!E:E,Probabilities!C:C,"&lt;="&amp;Luck!C7,Probabilities!B:B,Luck!B7)</f>
        <v>0.56430403408102947</v>
      </c>
      <c r="H7" s="4">
        <f t="shared" si="0"/>
        <v>-0.92444468620500597</v>
      </c>
      <c r="I7" s="4"/>
    </row>
    <row r="8" spans="1:9" x14ac:dyDescent="0.35">
      <c r="A8">
        <v>7</v>
      </c>
      <c r="B8">
        <v>7</v>
      </c>
      <c r="C8">
        <v>1</v>
      </c>
      <c r="D8">
        <f>SUMIFS(Sales!D:D,Sales!C:C,"&lt;="&amp;Luck!C8,Sales!B:B,Luck!B8)</f>
        <v>5</v>
      </c>
      <c r="E8">
        <f>SUMIFS(Prizes!D:D,Prizes!C:C,"&lt;="&amp;Luck!C8,Prizes!B:B,Luck!B8)</f>
        <v>1</v>
      </c>
      <c r="F8" s="4">
        <f>SUMIFS(Probabilities!D:D,Probabilities!C:C,"&lt;="&amp;Luck!C8,Probabilities!B:B,Luck!B8)</f>
        <v>0.69444444444444442</v>
      </c>
      <c r="G8" s="4">
        <f>SUMIFS(Probabilities!E:E,Probabilities!C:C,"&lt;="&amp;Luck!C8,Probabilities!B:B,Luck!B8)</f>
        <v>0.56430403408102947</v>
      </c>
      <c r="H8" s="4">
        <f t="shared" si="0"/>
        <v>0.40675566193020268</v>
      </c>
      <c r="I8" s="4"/>
    </row>
    <row r="9" spans="1:9" x14ac:dyDescent="0.35">
      <c r="A9">
        <v>8</v>
      </c>
      <c r="B9">
        <v>8</v>
      </c>
      <c r="C9">
        <v>1</v>
      </c>
      <c r="D9">
        <f>SUMIFS(Sales!D:D,Sales!C:C,"&lt;="&amp;Luck!C9,Sales!B:B,Luck!B9)</f>
        <v>8</v>
      </c>
      <c r="E9">
        <f>SUMIFS(Prizes!D:D,Prizes!C:C,"&lt;="&amp;Luck!C9,Prizes!B:B,Luck!B9)</f>
        <v>1</v>
      </c>
      <c r="F9" s="4">
        <f>SUMIFS(Probabilities!D:D,Probabilities!C:C,"&lt;="&amp;Luck!C9,Probabilities!B:B,Luck!B9)</f>
        <v>1.1111111111111112</v>
      </c>
      <c r="G9" s="4">
        <f>SUMIFS(Probabilities!E:E,Probabilities!C:C,"&lt;="&amp;Luck!C9,Probabilities!B:B,Luck!B9)</f>
        <v>0.86245870283428971</v>
      </c>
      <c r="H9" s="4">
        <f t="shared" si="0"/>
        <v>-0.11964328702034339</v>
      </c>
      <c r="I9" s="4"/>
    </row>
    <row r="10" spans="1:9" x14ac:dyDescent="0.35">
      <c r="A10">
        <v>9</v>
      </c>
      <c r="B10">
        <v>9</v>
      </c>
      <c r="C10">
        <v>1</v>
      </c>
      <c r="D10">
        <f>SUMIFS(Sales!D:D,Sales!C:C,"&lt;="&amp;Luck!C10,Sales!B:B,Luck!B10)</f>
        <v>5</v>
      </c>
      <c r="E10">
        <f>SUMIFS(Prizes!D:D,Prizes!C:C,"&lt;="&amp;Luck!C10,Prizes!B:B,Luck!B10)</f>
        <v>1</v>
      </c>
      <c r="F10" s="4">
        <f>SUMIFS(Probabilities!D:D,Probabilities!C:C,"&lt;="&amp;Luck!C10,Probabilities!B:B,Luck!B10)</f>
        <v>0.69444444444444442</v>
      </c>
      <c r="G10" s="4">
        <f>SUMIFS(Probabilities!E:E,Probabilities!C:C,"&lt;="&amp;Luck!C10,Probabilities!B:B,Luck!B10)</f>
        <v>0.56430403408102947</v>
      </c>
      <c r="H10" s="4">
        <f t="shared" si="0"/>
        <v>0.40675566193020268</v>
      </c>
      <c r="I10" s="4"/>
    </row>
    <row r="11" spans="1:9" x14ac:dyDescent="0.35">
      <c r="A11">
        <v>10</v>
      </c>
      <c r="B11">
        <v>10</v>
      </c>
      <c r="C11">
        <v>1</v>
      </c>
      <c r="D11">
        <f>SUMIFS(Sales!D:D,Sales!C:C,"&lt;="&amp;Luck!C11,Sales!B:B,Luck!B11)</f>
        <v>5</v>
      </c>
      <c r="E11">
        <f>SUMIFS(Prizes!D:D,Prizes!C:C,"&lt;="&amp;Luck!C11,Prizes!B:B,Luck!B11)</f>
        <v>0</v>
      </c>
      <c r="F11" s="4">
        <f>SUMIFS(Probabilities!D:D,Probabilities!C:C,"&lt;="&amp;Luck!C11,Probabilities!B:B,Luck!B11)</f>
        <v>0.69444444444444442</v>
      </c>
      <c r="G11" s="4">
        <f>SUMIFS(Probabilities!E:E,Probabilities!C:C,"&lt;="&amp;Luck!C11,Probabilities!B:B,Luck!B11)</f>
        <v>0.56430403408102947</v>
      </c>
      <c r="H11" s="4">
        <f t="shared" si="0"/>
        <v>-0.92444468620500597</v>
      </c>
      <c r="I11" s="4"/>
    </row>
    <row r="12" spans="1:9" x14ac:dyDescent="0.35">
      <c r="A12">
        <v>11</v>
      </c>
      <c r="B12">
        <v>11</v>
      </c>
      <c r="C12">
        <v>1</v>
      </c>
      <c r="D12">
        <f>SUMIFS(Sales!D:D,Sales!C:C,"&lt;="&amp;Luck!C12,Sales!B:B,Luck!B12)</f>
        <v>3</v>
      </c>
      <c r="E12">
        <f>SUMIFS(Prizes!D:D,Prizes!C:C,"&lt;="&amp;Luck!C12,Prizes!B:B,Luck!B12)</f>
        <v>0</v>
      </c>
      <c r="F12" s="4">
        <f>SUMIFS(Probabilities!D:D,Probabilities!C:C,"&lt;="&amp;Luck!C12,Probabilities!B:B,Luck!B12)</f>
        <v>0.41666666666666669</v>
      </c>
      <c r="G12" s="4">
        <f>SUMIFS(Probabilities!E:E,Probabilities!C:C,"&lt;="&amp;Luck!C12,Probabilities!B:B,Luck!B12)</f>
        <v>0.34868935837245701</v>
      </c>
      <c r="H12" s="4">
        <f t="shared" si="0"/>
        <v>-0.7056176111632495</v>
      </c>
      <c r="I12" s="4"/>
    </row>
    <row r="13" spans="1:9" x14ac:dyDescent="0.35">
      <c r="A13">
        <v>12</v>
      </c>
      <c r="B13">
        <v>12</v>
      </c>
      <c r="C13">
        <v>1</v>
      </c>
      <c r="D13">
        <f>SUMIFS(Sales!D:D,Sales!C:C,"&lt;="&amp;Luck!C13,Sales!B:B,Luck!B13)</f>
        <v>3</v>
      </c>
      <c r="E13">
        <f>SUMIFS(Prizes!D:D,Prizes!C:C,"&lt;="&amp;Luck!C13,Prizes!B:B,Luck!B13)</f>
        <v>1</v>
      </c>
      <c r="F13" s="4">
        <f>SUMIFS(Probabilities!D:D,Probabilities!C:C,"&lt;="&amp;Luck!C13,Probabilities!B:B,Luck!B13)</f>
        <v>0.41666666666666669</v>
      </c>
      <c r="G13" s="4">
        <f>SUMIFS(Probabilities!E:E,Probabilities!C:C,"&lt;="&amp;Luck!C13,Probabilities!B:B,Luck!B13)</f>
        <v>0.34868935837245701</v>
      </c>
      <c r="H13" s="4">
        <f t="shared" si="0"/>
        <v>0.98786465562854908</v>
      </c>
      <c r="I13" s="4"/>
    </row>
    <row r="14" spans="1:9" x14ac:dyDescent="0.35">
      <c r="A14">
        <v>13</v>
      </c>
      <c r="B14">
        <v>13</v>
      </c>
      <c r="C14">
        <v>1</v>
      </c>
      <c r="D14">
        <f>SUMIFS(Sales!D:D,Sales!C:C,"&lt;="&amp;Luck!C14,Sales!B:B,Luck!B14)</f>
        <v>5</v>
      </c>
      <c r="E14">
        <f>SUMIFS(Prizes!D:D,Prizes!C:C,"&lt;="&amp;Luck!C14,Prizes!B:B,Luck!B14)</f>
        <v>0</v>
      </c>
      <c r="F14" s="4">
        <f>SUMIFS(Probabilities!D:D,Probabilities!C:C,"&lt;="&amp;Luck!C14,Probabilities!B:B,Luck!B14)</f>
        <v>0.69444444444444442</v>
      </c>
      <c r="G14" s="4">
        <f>SUMIFS(Probabilities!E:E,Probabilities!C:C,"&lt;="&amp;Luck!C14,Probabilities!B:B,Luck!B14)</f>
        <v>0.56430403408102947</v>
      </c>
      <c r="H14" s="4">
        <f t="shared" si="0"/>
        <v>-0.92444468620500597</v>
      </c>
      <c r="I14" s="4"/>
    </row>
    <row r="15" spans="1:9" x14ac:dyDescent="0.35">
      <c r="A15">
        <v>14</v>
      </c>
      <c r="B15">
        <v>14</v>
      </c>
      <c r="C15">
        <v>1</v>
      </c>
      <c r="D15">
        <f>SUMIFS(Sales!D:D,Sales!C:C,"&lt;="&amp;Luck!C15,Sales!B:B,Luck!B15)</f>
        <v>5</v>
      </c>
      <c r="E15">
        <f>SUMIFS(Prizes!D:D,Prizes!C:C,"&lt;="&amp;Luck!C15,Prizes!B:B,Luck!B15)</f>
        <v>2</v>
      </c>
      <c r="F15" s="4">
        <f>SUMIFS(Probabilities!D:D,Probabilities!C:C,"&lt;="&amp;Luck!C15,Probabilities!B:B,Luck!B15)</f>
        <v>0.69444444444444442</v>
      </c>
      <c r="G15" s="4">
        <f>SUMIFS(Probabilities!E:E,Probabilities!C:C,"&lt;="&amp;Luck!C15,Probabilities!B:B,Luck!B15)</f>
        <v>0.56430403408102947</v>
      </c>
      <c r="H15" s="4">
        <f t="shared" si="0"/>
        <v>1.7379560100654112</v>
      </c>
      <c r="I15" s="4"/>
    </row>
    <row r="16" spans="1:9" x14ac:dyDescent="0.35">
      <c r="A16">
        <v>15</v>
      </c>
      <c r="B16">
        <v>15</v>
      </c>
      <c r="C16">
        <v>1</v>
      </c>
      <c r="D16">
        <f>SUMIFS(Sales!D:D,Sales!C:C,"&lt;="&amp;Luck!C16,Sales!B:B,Luck!B16)</f>
        <v>6</v>
      </c>
      <c r="E16">
        <f>SUMIFS(Prizes!D:D,Prizes!C:C,"&lt;="&amp;Luck!C16,Prizes!B:B,Luck!B16)</f>
        <v>2</v>
      </c>
      <c r="F16" s="4">
        <f>SUMIFS(Probabilities!D:D,Probabilities!C:C,"&lt;="&amp;Luck!C16,Probabilities!B:B,Luck!B16)</f>
        <v>0.83333333333333337</v>
      </c>
      <c r="G16" s="4">
        <f>SUMIFS(Probabilities!E:E,Probabilities!C:C,"&lt;="&amp;Luck!C16,Probabilities!B:B,Luck!B16)</f>
        <v>0.66705790297339584</v>
      </c>
      <c r="H16" s="4">
        <f t="shared" si="0"/>
        <v>1.4284499319931179</v>
      </c>
      <c r="I16" s="4"/>
    </row>
    <row r="17" spans="1:9" x14ac:dyDescent="0.35">
      <c r="A17">
        <v>16</v>
      </c>
      <c r="B17">
        <v>1</v>
      </c>
      <c r="C17">
        <v>2</v>
      </c>
      <c r="D17">
        <f>SUMIFS(Sales!D:D,Sales!C:C,"&lt;="&amp;Luck!C17,Sales!B:B,Luck!B17)</f>
        <v>10</v>
      </c>
      <c r="E17">
        <f>SUMIFS(Prizes!D:D,Prizes!C:C,"&lt;="&amp;Luck!C17,Prizes!B:B,Luck!B17)</f>
        <v>0</v>
      </c>
      <c r="F17" s="4">
        <f>SUMIFS(Probabilities!D:D,Probabilities!C:C,"&lt;="&amp;Luck!C17,Probabilities!B:B,Luck!B17)</f>
        <v>1.0069444444444444</v>
      </c>
      <c r="G17" s="4">
        <f>SUMIFS(Probabilities!E:E,Probabilities!C:C,"&lt;="&amp;Luck!C17,Probabilities!B:B,Luck!B17)</f>
        <v>0.84493725776523998</v>
      </c>
      <c r="H17" s="4">
        <f t="shared" si="0"/>
        <v>-1.0954518161108582</v>
      </c>
      <c r="I17" s="4"/>
    </row>
    <row r="18" spans="1:9" x14ac:dyDescent="0.35">
      <c r="A18">
        <v>17</v>
      </c>
      <c r="B18">
        <v>2</v>
      </c>
      <c r="C18">
        <v>2</v>
      </c>
      <c r="D18">
        <f>SUMIFS(Sales!D:D,Sales!C:C,"&lt;="&amp;Luck!C18,Sales!B:B,Luck!B18)</f>
        <v>10</v>
      </c>
      <c r="E18">
        <f>SUMIFS(Prizes!D:D,Prizes!C:C,"&lt;="&amp;Luck!C18,Prizes!B:B,Luck!B18)</f>
        <v>0</v>
      </c>
      <c r="F18" s="4">
        <f>SUMIFS(Probabilities!D:D,Probabilities!C:C,"&lt;="&amp;Luck!C18,Probabilities!B:B,Luck!B18)</f>
        <v>1.0069444444444444</v>
      </c>
      <c r="G18" s="4">
        <f>SUMIFS(Probabilities!E:E,Probabilities!C:C,"&lt;="&amp;Luck!C18,Probabilities!B:B,Luck!B18)</f>
        <v>0.84493725776523998</v>
      </c>
      <c r="H18" s="4">
        <f t="shared" si="0"/>
        <v>-1.0954518161108582</v>
      </c>
      <c r="I18" s="4"/>
    </row>
    <row r="19" spans="1:9" x14ac:dyDescent="0.35">
      <c r="A19">
        <v>18</v>
      </c>
      <c r="B19">
        <v>3</v>
      </c>
      <c r="C19">
        <v>2</v>
      </c>
      <c r="D19">
        <f>SUMIFS(Sales!D:D,Sales!C:C,"&lt;="&amp;Luck!C19,Sales!B:B,Luck!B19)</f>
        <v>10</v>
      </c>
      <c r="E19">
        <f>SUMIFS(Prizes!D:D,Prizes!C:C,"&lt;="&amp;Luck!C19,Prizes!B:B,Luck!B19)</f>
        <v>1</v>
      </c>
      <c r="F19" s="4">
        <f>SUMIFS(Probabilities!D:D,Probabilities!C:C,"&lt;="&amp;Luck!C19,Probabilities!B:B,Luck!B19)</f>
        <v>1.0069444444444444</v>
      </c>
      <c r="G19" s="4">
        <f>SUMIFS(Probabilities!E:E,Probabilities!C:C,"&lt;="&amp;Luck!C19,Probabilities!B:B,Luck!B19)</f>
        <v>0.84493725776523998</v>
      </c>
      <c r="H19" s="4">
        <f t="shared" si="0"/>
        <v>-7.5548401111093406E-3</v>
      </c>
      <c r="I19" s="4"/>
    </row>
    <row r="20" spans="1:9" x14ac:dyDescent="0.35">
      <c r="A20">
        <v>19</v>
      </c>
      <c r="B20">
        <v>4</v>
      </c>
      <c r="C20">
        <v>2</v>
      </c>
      <c r="D20">
        <f>SUMIFS(Sales!D:D,Sales!C:C,"&lt;="&amp;Luck!C20,Sales!B:B,Luck!B20)</f>
        <v>4</v>
      </c>
      <c r="E20">
        <f>SUMIFS(Prizes!D:D,Prizes!C:C,"&lt;="&amp;Luck!C20,Prizes!B:B,Luck!B20)</f>
        <v>0</v>
      </c>
      <c r="F20" s="4">
        <f>SUMIFS(Probabilities!D:D,Probabilities!C:C,"&lt;="&amp;Luck!C20,Probabilities!B:B,Luck!B20)</f>
        <v>0.40277777777777779</v>
      </c>
      <c r="G20" s="4">
        <f>SUMIFS(Probabilities!E:E,Probabilities!C:C,"&lt;="&amp;Luck!C20,Probabilities!B:B,Luck!B20)</f>
        <v>0.35178249892467217</v>
      </c>
      <c r="H20" s="4">
        <f t="shared" si="0"/>
        <v>-0.67909164400135313</v>
      </c>
      <c r="I20" s="4"/>
    </row>
    <row r="21" spans="1:9" x14ac:dyDescent="0.35">
      <c r="A21">
        <v>20</v>
      </c>
      <c r="B21">
        <v>5</v>
      </c>
      <c r="C21">
        <v>2</v>
      </c>
      <c r="D21">
        <f>SUMIFS(Sales!D:D,Sales!C:C,"&lt;="&amp;Luck!C21,Sales!B:B,Luck!B21)</f>
        <v>10</v>
      </c>
      <c r="E21">
        <f>SUMIFS(Prizes!D:D,Prizes!C:C,"&lt;="&amp;Luck!C21,Prizes!B:B,Luck!B21)</f>
        <v>1</v>
      </c>
      <c r="F21" s="4">
        <f>SUMIFS(Probabilities!D:D,Probabilities!C:C,"&lt;="&amp;Luck!C21,Probabilities!B:B,Luck!B21)</f>
        <v>1.0069444444444444</v>
      </c>
      <c r="G21" s="4">
        <f>SUMIFS(Probabilities!E:E,Probabilities!C:C,"&lt;="&amp;Luck!C21,Probabilities!B:B,Luck!B21)</f>
        <v>0.84493725776523998</v>
      </c>
      <c r="H21" s="4">
        <f t="shared" si="0"/>
        <v>-7.5548401111093406E-3</v>
      </c>
      <c r="I21" s="4"/>
    </row>
    <row r="22" spans="1:9" x14ac:dyDescent="0.35">
      <c r="A22">
        <v>21</v>
      </c>
      <c r="B22">
        <v>6</v>
      </c>
      <c r="C22">
        <v>2</v>
      </c>
      <c r="D22">
        <f>SUMIFS(Sales!D:D,Sales!C:C,"&lt;="&amp;Luck!C22,Sales!B:B,Luck!B22)</f>
        <v>10</v>
      </c>
      <c r="E22">
        <f>SUMIFS(Prizes!D:D,Prizes!C:C,"&lt;="&amp;Luck!C22,Prizes!B:B,Luck!B22)</f>
        <v>0</v>
      </c>
      <c r="F22" s="4">
        <f>SUMIFS(Probabilities!D:D,Probabilities!C:C,"&lt;="&amp;Luck!C22,Probabilities!B:B,Luck!B22)</f>
        <v>1.0069444444444444</v>
      </c>
      <c r="G22" s="4">
        <f>SUMIFS(Probabilities!E:E,Probabilities!C:C,"&lt;="&amp;Luck!C22,Probabilities!B:B,Luck!B22)</f>
        <v>0.84493725776523998</v>
      </c>
      <c r="H22" s="4">
        <f t="shared" si="0"/>
        <v>-1.0954518161108582</v>
      </c>
      <c r="I22" s="4"/>
    </row>
    <row r="23" spans="1:9" x14ac:dyDescent="0.35">
      <c r="A23">
        <v>22</v>
      </c>
      <c r="B23">
        <v>7</v>
      </c>
      <c r="C23">
        <v>2</v>
      </c>
      <c r="D23">
        <f>SUMIFS(Sales!D:D,Sales!C:C,"&lt;="&amp;Luck!C23,Sales!B:B,Luck!B23)</f>
        <v>5</v>
      </c>
      <c r="E23">
        <f>SUMIFS(Prizes!D:D,Prizes!C:C,"&lt;="&amp;Luck!C23,Prizes!B:B,Luck!B23)</f>
        <v>1</v>
      </c>
      <c r="F23" s="4">
        <f>SUMIFS(Probabilities!D:D,Probabilities!C:C,"&lt;="&amp;Luck!C23,Probabilities!B:B,Luck!B23)</f>
        <v>0.69444444444444442</v>
      </c>
      <c r="G23" s="4">
        <f>SUMIFS(Probabilities!E:E,Probabilities!C:C,"&lt;="&amp;Luck!C23,Probabilities!B:B,Luck!B23)</f>
        <v>0.56430403408102947</v>
      </c>
      <c r="H23" s="4">
        <f t="shared" si="0"/>
        <v>0.40675566193020268</v>
      </c>
      <c r="I23" s="4"/>
    </row>
    <row r="24" spans="1:9" x14ac:dyDescent="0.35">
      <c r="A24">
        <v>23</v>
      </c>
      <c r="B24">
        <v>8</v>
      </c>
      <c r="C24">
        <v>2</v>
      </c>
      <c r="D24">
        <f>SUMIFS(Sales!D:D,Sales!C:C,"&lt;="&amp;Luck!C24,Sales!B:B,Luck!B24)</f>
        <v>18</v>
      </c>
      <c r="E24">
        <f>SUMIFS(Prizes!D:D,Prizes!C:C,"&lt;="&amp;Luck!C24,Prizes!B:B,Luck!B24)</f>
        <v>2</v>
      </c>
      <c r="F24" s="4">
        <f>SUMIFS(Probabilities!D:D,Probabilities!C:C,"&lt;="&amp;Luck!C24,Probabilities!B:B,Luck!B24)</f>
        <v>1.7361111111111112</v>
      </c>
      <c r="G24" s="4">
        <f>SUMIFS(Probabilities!E:E,Probabilities!C:C,"&lt;="&amp;Luck!C24,Probabilities!B:B,Luck!B24)</f>
        <v>1.3928863344132369</v>
      </c>
      <c r="H24" s="4">
        <f t="shared" si="0"/>
        <v>0.22359560651872079</v>
      </c>
      <c r="I24" s="4"/>
    </row>
    <row r="25" spans="1:9" x14ac:dyDescent="0.35">
      <c r="A25">
        <v>24</v>
      </c>
      <c r="B25">
        <v>9</v>
      </c>
      <c r="C25">
        <v>2</v>
      </c>
      <c r="D25">
        <f>SUMIFS(Sales!D:D,Sales!C:C,"&lt;="&amp;Luck!C25,Sales!B:B,Luck!B25)</f>
        <v>5</v>
      </c>
      <c r="E25">
        <f>SUMIFS(Prizes!D:D,Prizes!C:C,"&lt;="&amp;Luck!C25,Prizes!B:B,Luck!B25)</f>
        <v>1</v>
      </c>
      <c r="F25" s="4">
        <f>SUMIFS(Probabilities!D:D,Probabilities!C:C,"&lt;="&amp;Luck!C25,Probabilities!B:B,Luck!B25)</f>
        <v>0.69444444444444442</v>
      </c>
      <c r="G25" s="4">
        <f>SUMIFS(Probabilities!E:E,Probabilities!C:C,"&lt;="&amp;Luck!C25,Probabilities!B:B,Luck!B25)</f>
        <v>0.56430403408102947</v>
      </c>
      <c r="H25" s="4">
        <f t="shared" si="0"/>
        <v>0.40675566193020268</v>
      </c>
      <c r="I25" s="4"/>
    </row>
    <row r="26" spans="1:9" x14ac:dyDescent="0.35">
      <c r="A26">
        <v>25</v>
      </c>
      <c r="B26">
        <v>10</v>
      </c>
      <c r="C26">
        <v>2</v>
      </c>
      <c r="D26">
        <f>SUMIFS(Sales!D:D,Sales!C:C,"&lt;="&amp;Luck!C26,Sales!B:B,Luck!B26)</f>
        <v>10</v>
      </c>
      <c r="E26">
        <f>SUMIFS(Prizes!D:D,Prizes!C:C,"&lt;="&amp;Luck!C26,Prizes!B:B,Luck!B26)</f>
        <v>1</v>
      </c>
      <c r="F26" s="4">
        <f>SUMIFS(Probabilities!D:D,Probabilities!C:C,"&lt;="&amp;Luck!C26,Probabilities!B:B,Luck!B26)</f>
        <v>1.0069444444444444</v>
      </c>
      <c r="G26" s="4">
        <f>SUMIFS(Probabilities!E:E,Probabilities!C:C,"&lt;="&amp;Luck!C26,Probabilities!B:B,Luck!B26)</f>
        <v>0.84493725776523998</v>
      </c>
      <c r="H26" s="4">
        <f t="shared" si="0"/>
        <v>-7.5548401111093406E-3</v>
      </c>
      <c r="I26" s="4"/>
    </row>
    <row r="27" spans="1:9" x14ac:dyDescent="0.35">
      <c r="A27">
        <v>26</v>
      </c>
      <c r="B27">
        <v>11</v>
      </c>
      <c r="C27">
        <v>2</v>
      </c>
      <c r="D27">
        <f>SUMIFS(Sales!D:D,Sales!C:C,"&lt;="&amp;Luck!C27,Sales!B:B,Luck!B27)</f>
        <v>8</v>
      </c>
      <c r="E27">
        <f>SUMIFS(Prizes!D:D,Prizes!C:C,"&lt;="&amp;Luck!C27,Prizes!B:B,Luck!B27)</f>
        <v>0</v>
      </c>
      <c r="F27" s="4">
        <f>SUMIFS(Probabilities!D:D,Probabilities!C:C,"&lt;="&amp;Luck!C27,Probabilities!B:B,Luck!B27)</f>
        <v>0.72916666666666674</v>
      </c>
      <c r="G27" s="4">
        <f>SUMIFS(Probabilities!E:E,Probabilities!C:C,"&lt;="&amp;Luck!C27,Probabilities!B:B,Luck!B27)</f>
        <v>0.62932258205666747</v>
      </c>
      <c r="H27" s="4">
        <f t="shared" si="0"/>
        <v>-0.91915795250029475</v>
      </c>
      <c r="I27" s="4"/>
    </row>
    <row r="28" spans="1:9" x14ac:dyDescent="0.35">
      <c r="A28">
        <v>27</v>
      </c>
      <c r="B28">
        <v>12</v>
      </c>
      <c r="C28">
        <v>2</v>
      </c>
      <c r="D28">
        <f>SUMIFS(Sales!D:D,Sales!C:C,"&lt;="&amp;Luck!C28,Sales!B:B,Luck!B28)</f>
        <v>5</v>
      </c>
      <c r="E28">
        <f>SUMIFS(Prizes!D:D,Prizes!C:C,"&lt;="&amp;Luck!C28,Prizes!B:B,Luck!B28)</f>
        <v>1</v>
      </c>
      <c r="F28" s="4">
        <f>SUMIFS(Probabilities!D:D,Probabilities!C:C,"&lt;="&amp;Luck!C28,Probabilities!B:B,Luck!B28)</f>
        <v>0.54166666666666674</v>
      </c>
      <c r="G28" s="4">
        <f>SUMIFS(Probabilities!E:E,Probabilities!C:C,"&lt;="&amp;Luck!C28,Probabilities!B:B,Luck!B28)</f>
        <v>0.46464330574087809</v>
      </c>
      <c r="H28" s="4">
        <f t="shared" si="0"/>
        <v>0.67239055014974569</v>
      </c>
      <c r="I28" s="4"/>
    </row>
    <row r="29" spans="1:9" x14ac:dyDescent="0.35">
      <c r="A29">
        <v>28</v>
      </c>
      <c r="B29">
        <v>13</v>
      </c>
      <c r="C29">
        <v>2</v>
      </c>
      <c r="D29">
        <f>SUMIFS(Sales!D:D,Sales!C:C,"&lt;="&amp;Luck!C29,Sales!B:B,Luck!B29)</f>
        <v>5</v>
      </c>
      <c r="E29">
        <f>SUMIFS(Prizes!D:D,Prizes!C:C,"&lt;="&amp;Luck!C29,Prizes!B:B,Luck!B29)</f>
        <v>0</v>
      </c>
      <c r="F29" s="4">
        <f>SUMIFS(Probabilities!D:D,Probabilities!C:C,"&lt;="&amp;Luck!C29,Probabilities!B:B,Luck!B29)</f>
        <v>0.69444444444444442</v>
      </c>
      <c r="G29" s="4">
        <f>SUMIFS(Probabilities!E:E,Probabilities!C:C,"&lt;="&amp;Luck!C29,Probabilities!B:B,Luck!B29)</f>
        <v>0.56430403408102947</v>
      </c>
      <c r="H29" s="4">
        <f t="shared" si="0"/>
        <v>-0.92444468620500597</v>
      </c>
      <c r="I29" s="4"/>
    </row>
    <row r="30" spans="1:9" x14ac:dyDescent="0.35">
      <c r="A30">
        <v>29</v>
      </c>
      <c r="B30">
        <v>14</v>
      </c>
      <c r="C30">
        <v>2</v>
      </c>
      <c r="D30">
        <f>SUMIFS(Sales!D:D,Sales!C:C,"&lt;="&amp;Luck!C30,Sales!B:B,Luck!B30)</f>
        <v>5</v>
      </c>
      <c r="E30">
        <f>SUMIFS(Prizes!D:D,Prizes!C:C,"&lt;="&amp;Luck!C30,Prizes!B:B,Luck!B30)</f>
        <v>2</v>
      </c>
      <c r="F30" s="4">
        <f>SUMIFS(Probabilities!D:D,Probabilities!C:C,"&lt;="&amp;Luck!C30,Probabilities!B:B,Luck!B30)</f>
        <v>0.69444444444444442</v>
      </c>
      <c r="G30" s="4">
        <f>SUMIFS(Probabilities!E:E,Probabilities!C:C,"&lt;="&amp;Luck!C30,Probabilities!B:B,Luck!B30)</f>
        <v>0.56430403408102947</v>
      </c>
      <c r="H30" s="4">
        <f t="shared" si="0"/>
        <v>1.7379560100654112</v>
      </c>
      <c r="I30" s="4"/>
    </row>
    <row r="31" spans="1:9" x14ac:dyDescent="0.35">
      <c r="A31">
        <v>30</v>
      </c>
      <c r="B31">
        <v>15</v>
      </c>
      <c r="C31">
        <v>2</v>
      </c>
      <c r="D31">
        <f>SUMIFS(Sales!D:D,Sales!C:C,"&lt;="&amp;Luck!C31,Sales!B:B,Luck!B31)</f>
        <v>11</v>
      </c>
      <c r="E31">
        <f>SUMIFS(Prizes!D:D,Prizes!C:C,"&lt;="&amp;Luck!C31,Prizes!B:B,Luck!B31)</f>
        <v>2</v>
      </c>
      <c r="F31" s="4">
        <f>SUMIFS(Probabilities!D:D,Probabilities!C:C,"&lt;="&amp;Luck!C31,Probabilities!B:B,Luck!B31)</f>
        <v>1.1458333333333335</v>
      </c>
      <c r="G31" s="4">
        <f>SUMIFS(Probabilities!E:E,Probabilities!C:C,"&lt;="&amp;Luck!C31,Probabilities!B:B,Luck!B31)</f>
        <v>0.94769112665760635</v>
      </c>
      <c r="H31" s="4">
        <f t="shared" si="0"/>
        <v>0.87742339954850568</v>
      </c>
      <c r="I31" s="4"/>
    </row>
    <row r="32" spans="1:9" x14ac:dyDescent="0.35">
      <c r="A32">
        <v>31</v>
      </c>
      <c r="B32">
        <v>16</v>
      </c>
      <c r="C32">
        <v>2</v>
      </c>
      <c r="D32">
        <f>SUMIFS(Sales!D:D,Sales!C:C,"&lt;="&amp;Luck!C32,Sales!B:B,Luck!B32)</f>
        <v>3</v>
      </c>
      <c r="E32">
        <f>SUMIFS(Prizes!D:D,Prizes!C:C,"&lt;="&amp;Luck!C32,Prizes!B:B,Luck!B32)</f>
        <v>0</v>
      </c>
      <c r="F32" s="4">
        <f>SUMIFS(Probabilities!D:D,Probabilities!C:C,"&lt;="&amp;Luck!C32,Probabilities!B:B,Luck!B32)</f>
        <v>0.1875</v>
      </c>
      <c r="G32" s="4">
        <f>SUMIFS(Probabilities!E:E,Probabilities!C:C,"&lt;="&amp;Luck!C32,Probabilities!B:B,Luck!B32)</f>
        <v>0.17208059210526316</v>
      </c>
      <c r="H32" s="4">
        <f t="shared" si="0"/>
        <v>-0.45199676466631616</v>
      </c>
      <c r="I32" s="4"/>
    </row>
    <row r="33" spans="1:9" x14ac:dyDescent="0.35">
      <c r="A33">
        <v>32</v>
      </c>
      <c r="B33">
        <v>17</v>
      </c>
      <c r="C33">
        <v>2</v>
      </c>
      <c r="D33">
        <f>SUMIFS(Sales!D:D,Sales!C:C,"&lt;="&amp;Luck!C33,Sales!B:B,Luck!B33)</f>
        <v>2</v>
      </c>
      <c r="E33">
        <f>SUMIFS(Prizes!D:D,Prizes!C:C,"&lt;="&amp;Luck!C33,Prizes!B:B,Luck!B33)</f>
        <v>0</v>
      </c>
      <c r="F33" s="4">
        <f>SUMIFS(Probabilities!D:D,Probabilities!C:C,"&lt;="&amp;Luck!C33,Probabilities!B:B,Luck!B33)</f>
        <v>0.125</v>
      </c>
      <c r="G33" s="4">
        <f>SUMIFS(Probabilities!E:E,Probabilities!C:C,"&lt;="&amp;Luck!C33,Probabilities!B:B,Luck!B33)</f>
        <v>0.11595394736842106</v>
      </c>
      <c r="H33" s="4">
        <f t="shared" si="0"/>
        <v>-0.36708551190375982</v>
      </c>
      <c r="I33" s="4"/>
    </row>
    <row r="34" spans="1:9" x14ac:dyDescent="0.35">
      <c r="A34">
        <v>33</v>
      </c>
      <c r="B34">
        <v>18</v>
      </c>
      <c r="C34">
        <v>2</v>
      </c>
      <c r="D34">
        <f>SUMIFS(Sales!D:D,Sales!C:C,"&lt;="&amp;Luck!C34,Sales!B:B,Luck!B34)</f>
        <v>5</v>
      </c>
      <c r="E34">
        <f>SUMIFS(Prizes!D:D,Prizes!C:C,"&lt;="&amp;Luck!C34,Prizes!B:B,Luck!B34)</f>
        <v>0</v>
      </c>
      <c r="F34" s="4">
        <f>SUMIFS(Probabilities!D:D,Probabilities!C:C,"&lt;="&amp;Luck!C34,Probabilities!B:B,Luck!B34)</f>
        <v>0.3125</v>
      </c>
      <c r="G34" s="4">
        <f>SUMIFS(Probabilities!E:E,Probabilities!C:C,"&lt;="&amp;Luck!C34,Probabilities!B:B,Luck!B34)</f>
        <v>0.28063322368421051</v>
      </c>
      <c r="H34" s="4">
        <f t="shared" ref="H34:H65" si="1">(E34-F34)/SQRT(G34)</f>
        <v>-0.58990282927389659</v>
      </c>
      <c r="I34" s="4"/>
    </row>
    <row r="35" spans="1:9" x14ac:dyDescent="0.35">
      <c r="A35">
        <v>34</v>
      </c>
      <c r="B35">
        <v>19</v>
      </c>
      <c r="C35">
        <v>2</v>
      </c>
      <c r="D35">
        <f>SUMIFS(Sales!D:D,Sales!C:C,"&lt;="&amp;Luck!C35,Sales!B:B,Luck!B35)</f>
        <v>10</v>
      </c>
      <c r="E35">
        <f>SUMIFS(Prizes!D:D,Prizes!C:C,"&lt;="&amp;Luck!C35,Prizes!B:B,Luck!B35)</f>
        <v>1</v>
      </c>
      <c r="F35" s="4">
        <f>SUMIFS(Probabilities!D:D,Probabilities!C:C,"&lt;="&amp;Luck!C35,Probabilities!B:B,Luck!B35)</f>
        <v>0.625</v>
      </c>
      <c r="G35" s="4">
        <f>SUMIFS(Probabilities!E:E,Probabilities!C:C,"&lt;="&amp;Luck!C35,Probabilities!B:B,Luck!B35)</f>
        <v>0.53042763157894735</v>
      </c>
      <c r="H35" s="4">
        <f t="shared" si="1"/>
        <v>0.51489443487939102</v>
      </c>
      <c r="I35" s="4"/>
    </row>
    <row r="36" spans="1:9" x14ac:dyDescent="0.35">
      <c r="A36">
        <v>35</v>
      </c>
      <c r="B36">
        <v>20</v>
      </c>
      <c r="C36">
        <v>2</v>
      </c>
      <c r="D36">
        <f>SUMIFS(Sales!D:D,Sales!C:C,"&lt;="&amp;Luck!C36,Sales!B:B,Luck!B36)</f>
        <v>2</v>
      </c>
      <c r="E36">
        <f>SUMIFS(Prizes!D:D,Prizes!C:C,"&lt;="&amp;Luck!C36,Prizes!B:B,Luck!B36)</f>
        <v>1</v>
      </c>
      <c r="F36" s="4">
        <f>SUMIFS(Probabilities!D:D,Probabilities!C:C,"&lt;="&amp;Luck!C36,Probabilities!B:B,Luck!B36)</f>
        <v>0.125</v>
      </c>
      <c r="G36" s="4">
        <f>SUMIFS(Probabilities!E:E,Probabilities!C:C,"&lt;="&amp;Luck!C36,Probabilities!B:B,Luck!B36)</f>
        <v>0.11595394736842106</v>
      </c>
      <c r="H36" s="4">
        <f t="shared" si="1"/>
        <v>2.5695985833263189</v>
      </c>
      <c r="I36" s="4"/>
    </row>
    <row r="37" spans="1:9" x14ac:dyDescent="0.35">
      <c r="A37">
        <v>36</v>
      </c>
      <c r="B37">
        <v>21</v>
      </c>
      <c r="C37">
        <v>2</v>
      </c>
      <c r="D37">
        <f>SUMIFS(Sales!D:D,Sales!C:C,"&lt;="&amp;Luck!C37,Sales!B:B,Luck!B37)</f>
        <v>5</v>
      </c>
      <c r="E37">
        <f>SUMIFS(Prizes!D:D,Prizes!C:C,"&lt;="&amp;Luck!C37,Prizes!B:B,Luck!B37)</f>
        <v>0</v>
      </c>
      <c r="F37" s="4">
        <f>SUMIFS(Probabilities!D:D,Probabilities!C:C,"&lt;="&amp;Luck!C37,Probabilities!B:B,Luck!B37)</f>
        <v>0.3125</v>
      </c>
      <c r="G37" s="4">
        <f>SUMIFS(Probabilities!E:E,Probabilities!C:C,"&lt;="&amp;Luck!C37,Probabilities!B:B,Luck!B37)</f>
        <v>0.28063322368421051</v>
      </c>
      <c r="H37" s="4">
        <f t="shared" si="1"/>
        <v>-0.58990282927389659</v>
      </c>
      <c r="I37" s="4"/>
    </row>
    <row r="38" spans="1:9" x14ac:dyDescent="0.35">
      <c r="A38">
        <v>37</v>
      </c>
      <c r="B38">
        <v>22</v>
      </c>
      <c r="C38">
        <v>2</v>
      </c>
      <c r="D38">
        <f>SUMIFS(Sales!D:D,Sales!C:C,"&lt;="&amp;Luck!C38,Sales!B:B,Luck!B38)</f>
        <v>5</v>
      </c>
      <c r="E38">
        <f>SUMIFS(Prizes!D:D,Prizes!C:C,"&lt;="&amp;Luck!C38,Prizes!B:B,Luck!B38)</f>
        <v>1</v>
      </c>
      <c r="F38" s="4">
        <f>SUMIFS(Probabilities!D:D,Probabilities!C:C,"&lt;="&amp;Luck!C38,Probabilities!B:B,Luck!B38)</f>
        <v>0.3125</v>
      </c>
      <c r="G38" s="4">
        <f>SUMIFS(Probabilities!E:E,Probabilities!C:C,"&lt;="&amp;Luck!C38,Probabilities!B:B,Luck!B38)</f>
        <v>0.28063322368421051</v>
      </c>
      <c r="H38" s="4">
        <f t="shared" si="1"/>
        <v>1.2977862244025724</v>
      </c>
      <c r="I38" s="4"/>
    </row>
    <row r="39" spans="1:9" x14ac:dyDescent="0.35">
      <c r="A39">
        <v>38</v>
      </c>
      <c r="B39">
        <v>23</v>
      </c>
      <c r="C39">
        <v>2</v>
      </c>
      <c r="D39">
        <f>SUMIFS(Sales!D:D,Sales!C:C,"&lt;="&amp;Luck!C39,Sales!B:B,Luck!B39)</f>
        <v>5</v>
      </c>
      <c r="E39">
        <f>SUMIFS(Prizes!D:D,Prizes!C:C,"&lt;="&amp;Luck!C39,Prizes!B:B,Luck!B39)</f>
        <v>1</v>
      </c>
      <c r="F39" s="4">
        <f>SUMIFS(Probabilities!D:D,Probabilities!C:C,"&lt;="&amp;Luck!C39,Probabilities!B:B,Luck!B39)</f>
        <v>0.3125</v>
      </c>
      <c r="G39" s="4">
        <f>SUMIFS(Probabilities!E:E,Probabilities!C:C,"&lt;="&amp;Luck!C39,Probabilities!B:B,Luck!B39)</f>
        <v>0.28063322368421051</v>
      </c>
      <c r="H39" s="4">
        <f t="shared" si="1"/>
        <v>1.2977862244025724</v>
      </c>
      <c r="I39" s="4"/>
    </row>
    <row r="40" spans="1:9" x14ac:dyDescent="0.35">
      <c r="A40">
        <v>39</v>
      </c>
      <c r="B40">
        <v>24</v>
      </c>
      <c r="C40">
        <v>2</v>
      </c>
      <c r="D40">
        <f>SUMIFS(Sales!D:D,Sales!C:C,"&lt;="&amp;Luck!C40,Sales!B:B,Luck!B40)</f>
        <v>5</v>
      </c>
      <c r="E40">
        <f>SUMIFS(Prizes!D:D,Prizes!C:C,"&lt;="&amp;Luck!C40,Prizes!B:B,Luck!B40)</f>
        <v>0</v>
      </c>
      <c r="F40" s="4">
        <f>SUMIFS(Probabilities!D:D,Probabilities!C:C,"&lt;="&amp;Luck!C40,Probabilities!B:B,Luck!B40)</f>
        <v>0.3125</v>
      </c>
      <c r="G40" s="4">
        <f>SUMIFS(Probabilities!E:E,Probabilities!C:C,"&lt;="&amp;Luck!C40,Probabilities!B:B,Luck!B40)</f>
        <v>0.28063322368421051</v>
      </c>
      <c r="H40" s="4">
        <f t="shared" si="1"/>
        <v>-0.58990282927389659</v>
      </c>
      <c r="I40" s="4"/>
    </row>
    <row r="41" spans="1:9" x14ac:dyDescent="0.35">
      <c r="A41">
        <v>40</v>
      </c>
      <c r="B41">
        <v>1</v>
      </c>
      <c r="C41">
        <v>3</v>
      </c>
      <c r="D41">
        <f>SUMIFS(Sales!D:D,Sales!C:C,"&lt;="&amp;Luck!C41,Sales!B:B,Luck!B41)</f>
        <v>10</v>
      </c>
      <c r="E41">
        <f>SUMIFS(Prizes!D:D,Prizes!C:C,"&lt;="&amp;Luck!C41,Prizes!B:B,Luck!B41)</f>
        <v>0</v>
      </c>
      <c r="F41" s="4">
        <f>SUMIFS(Probabilities!D:D,Probabilities!C:C,"&lt;="&amp;Luck!C41,Probabilities!B:B,Luck!B41)</f>
        <v>1.0069444444444444</v>
      </c>
      <c r="G41" s="4">
        <f>SUMIFS(Probabilities!E:E,Probabilities!C:C,"&lt;="&amp;Luck!C41,Probabilities!B:B,Luck!B41)</f>
        <v>0.84493725776523998</v>
      </c>
      <c r="H41" s="4">
        <f t="shared" si="1"/>
        <v>-1.0954518161108582</v>
      </c>
      <c r="I41" s="4"/>
    </row>
    <row r="42" spans="1:9" x14ac:dyDescent="0.35">
      <c r="A42">
        <v>41</v>
      </c>
      <c r="B42">
        <v>2</v>
      </c>
      <c r="C42">
        <v>3</v>
      </c>
      <c r="D42">
        <f>SUMIFS(Sales!D:D,Sales!C:C,"&lt;="&amp;Luck!C42,Sales!B:B,Luck!B42)</f>
        <v>10</v>
      </c>
      <c r="E42">
        <f>SUMIFS(Prizes!D:D,Prizes!C:C,"&lt;="&amp;Luck!C42,Prizes!B:B,Luck!B42)</f>
        <v>0</v>
      </c>
      <c r="F42" s="4">
        <f>SUMIFS(Probabilities!D:D,Probabilities!C:C,"&lt;="&amp;Luck!C42,Probabilities!B:B,Luck!B42)</f>
        <v>1.0069444444444444</v>
      </c>
      <c r="G42" s="4">
        <f>SUMIFS(Probabilities!E:E,Probabilities!C:C,"&lt;="&amp;Luck!C42,Probabilities!B:B,Luck!B42)</f>
        <v>0.84493725776523998</v>
      </c>
      <c r="H42" s="4">
        <f t="shared" si="1"/>
        <v>-1.0954518161108582</v>
      </c>
      <c r="I42" s="4"/>
    </row>
    <row r="43" spans="1:9" x14ac:dyDescent="0.35">
      <c r="A43">
        <v>42</v>
      </c>
      <c r="B43">
        <v>3</v>
      </c>
      <c r="C43">
        <v>3</v>
      </c>
      <c r="D43">
        <f>SUMIFS(Sales!D:D,Sales!C:C,"&lt;="&amp;Luck!C43,Sales!B:B,Luck!B43)</f>
        <v>20</v>
      </c>
      <c r="E43">
        <f>SUMIFS(Prizes!D:D,Prizes!C:C,"&lt;="&amp;Luck!C43,Prizes!B:B,Luck!B43)</f>
        <v>2</v>
      </c>
      <c r="F43" s="4">
        <f>SUMIFS(Probabilities!D:D,Probabilities!C:C,"&lt;="&amp;Luck!C43,Probabilities!B:B,Luck!B43)</f>
        <v>1.3260933806146573</v>
      </c>
      <c r="G43" s="4">
        <f>SUMIFS(Probabilities!E:E,Probabilities!C:C,"&lt;="&amp;Luck!C43,Probabilities!B:B,Luck!B43)</f>
        <v>1.1390306966140913</v>
      </c>
      <c r="H43" s="4">
        <f t="shared" si="1"/>
        <v>0.63143988110558125</v>
      </c>
      <c r="I43" s="4"/>
    </row>
    <row r="44" spans="1:9" x14ac:dyDescent="0.35">
      <c r="A44">
        <v>43</v>
      </c>
      <c r="B44">
        <v>4</v>
      </c>
      <c r="C44">
        <v>3</v>
      </c>
      <c r="D44">
        <f>SUMIFS(Sales!D:D,Sales!C:C,"&lt;="&amp;Luck!C44,Sales!B:B,Luck!B44)</f>
        <v>14</v>
      </c>
      <c r="E44">
        <f>SUMIFS(Prizes!D:D,Prizes!C:C,"&lt;="&amp;Luck!C44,Prizes!B:B,Luck!B44)</f>
        <v>0</v>
      </c>
      <c r="F44" s="4">
        <f>SUMIFS(Probabilities!D:D,Probabilities!C:C,"&lt;="&amp;Luck!C44,Probabilities!B:B,Luck!B44)</f>
        <v>0.72192671394799057</v>
      </c>
      <c r="G44" s="4">
        <f>SUMIFS(Probabilities!E:E,Probabilities!C:C,"&lt;="&amp;Luck!C44,Probabilities!B:B,Luck!B44)</f>
        <v>0.64587593777352337</v>
      </c>
      <c r="H44" s="4">
        <f t="shared" si="1"/>
        <v>-0.89829412648029461</v>
      </c>
      <c r="I44" s="4"/>
    </row>
    <row r="45" spans="1:9" x14ac:dyDescent="0.35">
      <c r="A45">
        <v>44</v>
      </c>
      <c r="B45">
        <v>5</v>
      </c>
      <c r="C45">
        <v>3</v>
      </c>
      <c r="D45">
        <f>SUMIFS(Sales!D:D,Sales!C:C,"&lt;="&amp;Luck!C45,Sales!B:B,Luck!B45)</f>
        <v>22</v>
      </c>
      <c r="E45">
        <f>SUMIFS(Prizes!D:D,Prizes!C:C,"&lt;="&amp;Luck!C45,Prizes!B:B,Luck!B45)</f>
        <v>2</v>
      </c>
      <c r="F45" s="4">
        <f>SUMIFS(Probabilities!D:D,Probabilities!C:C,"&lt;="&amp;Luck!C45,Probabilities!B:B,Luck!B45)</f>
        <v>1.3899231678486998</v>
      </c>
      <c r="G45" s="4">
        <f>SUMIFS(Probabilities!E:E,Probabilities!C:C,"&lt;="&amp;Luck!C45,Probabilities!B:B,Luck!B45)</f>
        <v>1.1938840795903938</v>
      </c>
      <c r="H45" s="4">
        <f t="shared" si="1"/>
        <v>0.5583460555206653</v>
      </c>
      <c r="I45" s="4"/>
    </row>
    <row r="46" spans="1:9" x14ac:dyDescent="0.35">
      <c r="A46">
        <v>45</v>
      </c>
      <c r="B46">
        <v>6</v>
      </c>
      <c r="C46">
        <v>3</v>
      </c>
      <c r="D46">
        <f>SUMIFS(Sales!D:D,Sales!C:C,"&lt;="&amp;Luck!C46,Sales!B:B,Luck!B46)</f>
        <v>20</v>
      </c>
      <c r="E46">
        <f>SUMIFS(Prizes!D:D,Prizes!C:C,"&lt;="&amp;Luck!C46,Prizes!B:B,Luck!B46)</f>
        <v>1</v>
      </c>
      <c r="F46" s="4">
        <f>SUMIFS(Probabilities!D:D,Probabilities!C:C,"&lt;="&amp;Luck!C46,Probabilities!B:B,Luck!B46)</f>
        <v>1.3260933806146573</v>
      </c>
      <c r="G46" s="4">
        <f>SUMIFS(Probabilities!E:E,Probabilities!C:C,"&lt;="&amp;Luck!C46,Probabilities!B:B,Luck!B46)</f>
        <v>1.1390306966140913</v>
      </c>
      <c r="H46" s="4">
        <f t="shared" si="1"/>
        <v>-0.3055443581670727</v>
      </c>
      <c r="I46" s="4"/>
    </row>
    <row r="47" spans="1:9" x14ac:dyDescent="0.35">
      <c r="A47">
        <v>46</v>
      </c>
      <c r="B47">
        <v>7</v>
      </c>
      <c r="C47">
        <v>3</v>
      </c>
      <c r="D47">
        <f>SUMIFS(Sales!D:D,Sales!C:C,"&lt;="&amp;Luck!C47,Sales!B:B,Luck!B47)</f>
        <v>15</v>
      </c>
      <c r="E47">
        <f>SUMIFS(Prizes!D:D,Prizes!C:C,"&lt;="&amp;Luck!C47,Prizes!B:B,Luck!B47)</f>
        <v>1</v>
      </c>
      <c r="F47" s="4">
        <f>SUMIFS(Probabilities!D:D,Probabilities!C:C,"&lt;="&amp;Luck!C47,Probabilities!B:B,Luck!B47)</f>
        <v>1.0135933806146573</v>
      </c>
      <c r="G47" s="4">
        <f>SUMIFS(Probabilities!E:E,Probabilities!C:C,"&lt;="&amp;Luck!C47,Probabilities!B:B,Luck!B47)</f>
        <v>0.85839747292988067</v>
      </c>
      <c r="H47" s="4">
        <f t="shared" si="1"/>
        <v>-1.4671795400846701E-2</v>
      </c>
      <c r="I47" s="4"/>
    </row>
    <row r="48" spans="1:9" x14ac:dyDescent="0.35">
      <c r="A48">
        <v>47</v>
      </c>
      <c r="B48">
        <v>8</v>
      </c>
      <c r="C48">
        <v>3</v>
      </c>
      <c r="D48">
        <f>SUMIFS(Sales!D:D,Sales!C:C,"&lt;="&amp;Luck!C48,Sales!B:B,Luck!B48)</f>
        <v>38</v>
      </c>
      <c r="E48">
        <f>SUMIFS(Prizes!D:D,Prizes!C:C,"&lt;="&amp;Luck!C48,Prizes!B:B,Luck!B48)</f>
        <v>3</v>
      </c>
      <c r="F48" s="4">
        <f>SUMIFS(Probabilities!D:D,Probabilities!C:C,"&lt;="&amp;Luck!C48,Probabilities!B:B,Luck!B48)</f>
        <v>2.3744089834515369</v>
      </c>
      <c r="G48" s="4">
        <f>SUMIFS(Probabilities!E:E,Probabilities!C:C,"&lt;="&amp;Luck!C48,Probabilities!B:B,Luck!B48)</f>
        <v>1.9480290054987091</v>
      </c>
      <c r="H48" s="4">
        <f t="shared" si="1"/>
        <v>0.44822161296089502</v>
      </c>
      <c r="I48" s="4"/>
    </row>
    <row r="49" spans="1:9" x14ac:dyDescent="0.35">
      <c r="A49">
        <v>48</v>
      </c>
      <c r="B49">
        <v>9</v>
      </c>
      <c r="C49">
        <v>3</v>
      </c>
      <c r="D49">
        <f>SUMIFS(Sales!D:D,Sales!C:C,"&lt;="&amp;Luck!C49,Sales!B:B,Luck!B49)</f>
        <v>17</v>
      </c>
      <c r="E49">
        <f>SUMIFS(Prizes!D:D,Prizes!C:C,"&lt;="&amp;Luck!C49,Prizes!B:B,Luck!B49)</f>
        <v>1</v>
      </c>
      <c r="F49" s="4">
        <f>SUMIFS(Probabilities!D:D,Probabilities!C:C,"&lt;="&amp;Luck!C49,Probabilities!B:B,Luck!B49)</f>
        <v>1.0774231678486998</v>
      </c>
      <c r="G49" s="4">
        <f>SUMIFS(Probabilities!E:E,Probabilities!C:C,"&lt;="&amp;Luck!C49,Probabilities!B:B,Luck!B49)</f>
        <v>0.91325085590618316</v>
      </c>
      <c r="H49" s="4">
        <f t="shared" si="1"/>
        <v>-8.1016950650253799E-2</v>
      </c>
      <c r="I49" s="4"/>
    </row>
    <row r="50" spans="1:9" x14ac:dyDescent="0.35">
      <c r="A50">
        <v>49</v>
      </c>
      <c r="B50">
        <v>10</v>
      </c>
      <c r="C50">
        <v>3</v>
      </c>
      <c r="D50">
        <f>SUMIFS(Sales!D:D,Sales!C:C,"&lt;="&amp;Luck!C50,Sales!B:B,Luck!B50)</f>
        <v>20</v>
      </c>
      <c r="E50">
        <f>SUMIFS(Prizes!D:D,Prizes!C:C,"&lt;="&amp;Luck!C50,Prizes!B:B,Luck!B50)</f>
        <v>2</v>
      </c>
      <c r="F50" s="4">
        <f>SUMIFS(Probabilities!D:D,Probabilities!C:C,"&lt;="&amp;Luck!C50,Probabilities!B:B,Luck!B50)</f>
        <v>1.3260933806146573</v>
      </c>
      <c r="G50" s="4">
        <f>SUMIFS(Probabilities!E:E,Probabilities!C:C,"&lt;="&amp;Luck!C50,Probabilities!B:B,Luck!B50)</f>
        <v>1.1390306966140913</v>
      </c>
      <c r="H50" s="4">
        <f t="shared" si="1"/>
        <v>0.63143988110558125</v>
      </c>
      <c r="I50" s="4"/>
    </row>
    <row r="51" spans="1:9" x14ac:dyDescent="0.35">
      <c r="A51">
        <v>50</v>
      </c>
      <c r="B51">
        <v>11</v>
      </c>
      <c r="C51">
        <v>3</v>
      </c>
      <c r="D51">
        <f>SUMIFS(Sales!D:D,Sales!C:C,"&lt;="&amp;Luck!C51,Sales!B:B,Luck!B51)</f>
        <v>18</v>
      </c>
      <c r="E51">
        <f>SUMIFS(Prizes!D:D,Prizes!C:C,"&lt;="&amp;Luck!C51,Prizes!B:B,Luck!B51)</f>
        <v>0</v>
      </c>
      <c r="F51" s="4">
        <f>SUMIFS(Probabilities!D:D,Probabilities!C:C,"&lt;="&amp;Luck!C51,Probabilities!B:B,Luck!B51)</f>
        <v>1.0483156028368796</v>
      </c>
      <c r="G51" s="4">
        <f>SUMIFS(Probabilities!E:E,Probabilities!C:C,"&lt;="&amp;Luck!C51,Probabilities!B:B,Luck!B51)</f>
        <v>0.92341602090551866</v>
      </c>
      <c r="H51" s="4">
        <f t="shared" si="1"/>
        <v>-1.0909211137688808</v>
      </c>
      <c r="I51" s="4"/>
    </row>
    <row r="52" spans="1:9" x14ac:dyDescent="0.35">
      <c r="A52">
        <v>51</v>
      </c>
      <c r="B52">
        <v>12</v>
      </c>
      <c r="C52">
        <v>3</v>
      </c>
      <c r="D52">
        <f>SUMIFS(Sales!D:D,Sales!C:C,"&lt;="&amp;Luck!C52,Sales!B:B,Luck!B52)</f>
        <v>8</v>
      </c>
      <c r="E52">
        <f>SUMIFS(Prizes!D:D,Prizes!C:C,"&lt;="&amp;Luck!C52,Prizes!B:B,Luck!B52)</f>
        <v>1</v>
      </c>
      <c r="F52" s="4">
        <f>SUMIFS(Probabilities!D:D,Probabilities!C:C,"&lt;="&amp;Luck!C52,Probabilities!B:B,Luck!B52)</f>
        <v>0.63741134751773054</v>
      </c>
      <c r="G52" s="4">
        <f>SUMIFS(Probabilities!E:E,Probabilities!C:C,"&lt;="&amp;Luck!C52,Probabilities!B:B,Luck!B52)</f>
        <v>0.55634097908981761</v>
      </c>
      <c r="H52" s="4">
        <f t="shared" si="1"/>
        <v>0.48612021702594421</v>
      </c>
      <c r="I52" s="4"/>
    </row>
    <row r="53" spans="1:9" x14ac:dyDescent="0.35">
      <c r="A53">
        <v>52</v>
      </c>
      <c r="B53">
        <v>13</v>
      </c>
      <c r="C53">
        <v>3</v>
      </c>
      <c r="D53">
        <f>SUMIFS(Sales!D:D,Sales!C:C,"&lt;="&amp;Luck!C53,Sales!B:B,Luck!B53)</f>
        <v>5</v>
      </c>
      <c r="E53">
        <f>SUMIFS(Prizes!D:D,Prizes!C:C,"&lt;="&amp;Luck!C53,Prizes!B:B,Luck!B53)</f>
        <v>0</v>
      </c>
      <c r="F53" s="4">
        <f>SUMIFS(Probabilities!D:D,Probabilities!C:C,"&lt;="&amp;Luck!C53,Probabilities!B:B,Luck!B53)</f>
        <v>0.69444444444444442</v>
      </c>
      <c r="G53" s="4">
        <f>SUMIFS(Probabilities!E:E,Probabilities!C:C,"&lt;="&amp;Luck!C53,Probabilities!B:B,Luck!B53)</f>
        <v>0.56430403408102947</v>
      </c>
      <c r="H53" s="4">
        <f t="shared" si="1"/>
        <v>-0.92444468620500597</v>
      </c>
      <c r="I53" s="4"/>
    </row>
    <row r="54" spans="1:9" x14ac:dyDescent="0.35">
      <c r="A54">
        <v>53</v>
      </c>
      <c r="B54">
        <v>14</v>
      </c>
      <c r="C54">
        <v>3</v>
      </c>
      <c r="D54">
        <f>SUMIFS(Sales!D:D,Sales!C:C,"&lt;="&amp;Luck!C54,Sales!B:B,Luck!B54)</f>
        <v>15</v>
      </c>
      <c r="E54">
        <f>SUMIFS(Prizes!D:D,Prizes!C:C,"&lt;="&amp;Luck!C54,Prizes!B:B,Luck!B54)</f>
        <v>2</v>
      </c>
      <c r="F54" s="4">
        <f>SUMIFS(Probabilities!D:D,Probabilities!C:C,"&lt;="&amp;Luck!C54,Probabilities!B:B,Luck!B54)</f>
        <v>1.0135933806146573</v>
      </c>
      <c r="G54" s="4">
        <f>SUMIFS(Probabilities!E:E,Probabilities!C:C,"&lt;="&amp;Luck!C54,Probabilities!B:B,Luck!B54)</f>
        <v>0.85839747292988067</v>
      </c>
      <c r="H54" s="4">
        <f t="shared" si="1"/>
        <v>1.064662022783172</v>
      </c>
      <c r="I54" s="4"/>
    </row>
    <row r="55" spans="1:9" x14ac:dyDescent="0.35">
      <c r="A55">
        <v>54</v>
      </c>
      <c r="B55">
        <v>15</v>
      </c>
      <c r="C55">
        <v>3</v>
      </c>
      <c r="D55">
        <f>SUMIFS(Sales!D:D,Sales!C:C,"&lt;="&amp;Luck!C55,Sales!B:B,Luck!B55)</f>
        <v>17</v>
      </c>
      <c r="E55">
        <f>SUMIFS(Prizes!D:D,Prizes!C:C,"&lt;="&amp;Luck!C55,Prizes!B:B,Luck!B55)</f>
        <v>2</v>
      </c>
      <c r="F55" s="4">
        <f>SUMIFS(Probabilities!D:D,Probabilities!C:C,"&lt;="&amp;Luck!C55,Probabilities!B:B,Luck!B55)</f>
        <v>1.3373226950354611</v>
      </c>
      <c r="G55" s="4">
        <f>SUMIFS(Probabilities!E:E,Probabilities!C:C,"&lt;="&amp;Luck!C55,Probabilities!B:B,Luck!B55)</f>
        <v>1.1281124947603847</v>
      </c>
      <c r="H55" s="4">
        <f t="shared" si="1"/>
        <v>0.62391566902217277</v>
      </c>
      <c r="I55" s="4"/>
    </row>
    <row r="56" spans="1:9" x14ac:dyDescent="0.35">
      <c r="A56">
        <v>55</v>
      </c>
      <c r="B56">
        <v>16</v>
      </c>
      <c r="C56">
        <v>3</v>
      </c>
      <c r="D56">
        <f>SUMIFS(Sales!D:D,Sales!C:C,"&lt;="&amp;Luck!C56,Sales!B:B,Luck!B56)</f>
        <v>3</v>
      </c>
      <c r="E56">
        <f>SUMIFS(Prizes!D:D,Prizes!C:C,"&lt;="&amp;Luck!C56,Prizes!B:B,Luck!B56)</f>
        <v>0</v>
      </c>
      <c r="F56" s="4">
        <f>SUMIFS(Probabilities!D:D,Probabilities!C:C,"&lt;="&amp;Luck!C56,Probabilities!B:B,Luck!B56)</f>
        <v>0.1875</v>
      </c>
      <c r="G56" s="4">
        <f>SUMIFS(Probabilities!E:E,Probabilities!C:C,"&lt;="&amp;Luck!C56,Probabilities!B:B,Luck!B56)</f>
        <v>0.17208059210526316</v>
      </c>
      <c r="H56" s="4">
        <f t="shared" si="1"/>
        <v>-0.45199676466631616</v>
      </c>
      <c r="I56" s="4"/>
    </row>
    <row r="57" spans="1:9" x14ac:dyDescent="0.35">
      <c r="A57">
        <v>56</v>
      </c>
      <c r="B57">
        <v>17</v>
      </c>
      <c r="C57">
        <v>3</v>
      </c>
      <c r="D57">
        <f>SUMIFS(Sales!D:D,Sales!C:C,"&lt;="&amp;Luck!C57,Sales!B:B,Luck!B57)</f>
        <v>2</v>
      </c>
      <c r="E57">
        <f>SUMIFS(Prizes!D:D,Prizes!C:C,"&lt;="&amp;Luck!C57,Prizes!B:B,Luck!B57)</f>
        <v>0</v>
      </c>
      <c r="F57" s="4">
        <f>SUMIFS(Probabilities!D:D,Probabilities!C:C,"&lt;="&amp;Luck!C57,Probabilities!B:B,Luck!B57)</f>
        <v>0.125</v>
      </c>
      <c r="G57" s="4">
        <f>SUMIFS(Probabilities!E:E,Probabilities!C:C,"&lt;="&amp;Luck!C57,Probabilities!B:B,Luck!B57)</f>
        <v>0.11595394736842106</v>
      </c>
      <c r="H57" s="4">
        <f t="shared" si="1"/>
        <v>-0.36708551190375982</v>
      </c>
      <c r="I57" s="4"/>
    </row>
    <row r="58" spans="1:9" x14ac:dyDescent="0.35">
      <c r="A58">
        <v>57</v>
      </c>
      <c r="B58">
        <v>18</v>
      </c>
      <c r="C58">
        <v>3</v>
      </c>
      <c r="D58">
        <f>SUMIFS(Sales!D:D,Sales!C:C,"&lt;="&amp;Luck!C58,Sales!B:B,Luck!B58)</f>
        <v>10</v>
      </c>
      <c r="E58">
        <f>SUMIFS(Prizes!D:D,Prizes!C:C,"&lt;="&amp;Luck!C58,Prizes!B:B,Luck!B58)</f>
        <v>0</v>
      </c>
      <c r="F58" s="4">
        <f>SUMIFS(Probabilities!D:D,Probabilities!C:C,"&lt;="&amp;Luck!C58,Probabilities!B:B,Luck!B58)</f>
        <v>0.47207446808510639</v>
      </c>
      <c r="G58" s="4">
        <f>SUMIFS(Probabilities!E:E,Probabilities!C:C,"&lt;="&amp;Luck!C58,Probabilities!B:B,Luck!B58)</f>
        <v>0.43181046893516495</v>
      </c>
      <c r="H58" s="4">
        <f t="shared" si="1"/>
        <v>-0.71839603852490219</v>
      </c>
      <c r="I58" s="4"/>
    </row>
    <row r="59" spans="1:9" x14ac:dyDescent="0.35">
      <c r="A59">
        <v>58</v>
      </c>
      <c r="B59">
        <v>19</v>
      </c>
      <c r="C59">
        <v>3</v>
      </c>
      <c r="D59">
        <f>SUMIFS(Sales!D:D,Sales!C:C,"&lt;="&amp;Luck!C59,Sales!B:B,Luck!B59)</f>
        <v>41</v>
      </c>
      <c r="E59">
        <f>SUMIFS(Prizes!D:D,Prizes!C:C,"&lt;="&amp;Luck!C59,Prizes!B:B,Luck!B59)</f>
        <v>1</v>
      </c>
      <c r="F59" s="4">
        <f>SUMIFS(Probabilities!D:D,Probabilities!C:C,"&lt;="&amp;Luck!C59,Probabilities!B:B,Luck!B59)</f>
        <v>1.6143617021276597</v>
      </c>
      <c r="G59" s="4">
        <f>SUMIFS(Probabilities!E:E,Probabilities!C:C,"&lt;="&amp;Luck!C59,Probabilities!B:B,Luck!B59)</f>
        <v>1.3345583994875758</v>
      </c>
      <c r="H59" s="4">
        <f t="shared" si="1"/>
        <v>-0.53180858448613222</v>
      </c>
      <c r="I59" s="4"/>
    </row>
    <row r="60" spans="1:9" x14ac:dyDescent="0.35">
      <c r="A60">
        <v>59</v>
      </c>
      <c r="B60">
        <v>20</v>
      </c>
      <c r="C60">
        <v>3</v>
      </c>
      <c r="D60">
        <f>SUMIFS(Sales!D:D,Sales!C:C,"&lt;="&amp;Luck!C60,Sales!B:B,Luck!B60)</f>
        <v>4</v>
      </c>
      <c r="E60">
        <f>SUMIFS(Prizes!D:D,Prizes!C:C,"&lt;="&amp;Luck!C60,Prizes!B:B,Luck!B60)</f>
        <v>1</v>
      </c>
      <c r="F60" s="4">
        <f>SUMIFS(Probabilities!D:D,Probabilities!C:C,"&lt;="&amp;Luck!C60,Probabilities!B:B,Luck!B60)</f>
        <v>0.18882978723404253</v>
      </c>
      <c r="G60" s="4">
        <f>SUMIFS(Probabilities!E:E,Probabilities!C:C,"&lt;="&amp;Luck!C60,Probabilities!B:B,Luck!B60)</f>
        <v>0.17741617166716972</v>
      </c>
      <c r="H60" s="4">
        <f t="shared" si="1"/>
        <v>1.9258186694763963</v>
      </c>
      <c r="I60" s="4"/>
    </row>
    <row r="61" spans="1:9" x14ac:dyDescent="0.35">
      <c r="A61">
        <v>60</v>
      </c>
      <c r="B61">
        <v>21</v>
      </c>
      <c r="C61">
        <v>3</v>
      </c>
      <c r="D61">
        <f>SUMIFS(Sales!D:D,Sales!C:C,"&lt;="&amp;Luck!C61,Sales!B:B,Luck!B61)</f>
        <v>15</v>
      </c>
      <c r="E61">
        <f>SUMIFS(Prizes!D:D,Prizes!C:C,"&lt;="&amp;Luck!C61,Prizes!B:B,Luck!B61)</f>
        <v>1</v>
      </c>
      <c r="F61" s="4">
        <f>SUMIFS(Probabilities!D:D,Probabilities!C:C,"&lt;="&amp;Luck!C61,Probabilities!B:B,Luck!B61)</f>
        <v>0.63164893617021278</v>
      </c>
      <c r="G61" s="4">
        <f>SUMIFS(Probabilities!E:E,Probabilities!C:C,"&lt;="&amp;Luck!C61,Probabilities!B:B,Luck!B61)</f>
        <v>0.57472666253306171</v>
      </c>
      <c r="H61" s="4">
        <f t="shared" si="1"/>
        <v>0.48588249827785779</v>
      </c>
      <c r="I61" s="4"/>
    </row>
    <row r="62" spans="1:9" x14ac:dyDescent="0.35">
      <c r="A62">
        <v>61</v>
      </c>
      <c r="B62">
        <v>22</v>
      </c>
      <c r="C62">
        <v>3</v>
      </c>
      <c r="D62">
        <f>SUMIFS(Sales!D:D,Sales!C:C,"&lt;="&amp;Luck!C62,Sales!B:B,Luck!B62)</f>
        <v>5</v>
      </c>
      <c r="E62">
        <f>SUMIFS(Prizes!D:D,Prizes!C:C,"&lt;="&amp;Luck!C62,Prizes!B:B,Luck!B62)</f>
        <v>1</v>
      </c>
      <c r="F62" s="4">
        <f>SUMIFS(Probabilities!D:D,Probabilities!C:C,"&lt;="&amp;Luck!C62,Probabilities!B:B,Luck!B62)</f>
        <v>0.3125</v>
      </c>
      <c r="G62" s="4">
        <f>SUMIFS(Probabilities!E:E,Probabilities!C:C,"&lt;="&amp;Luck!C62,Probabilities!B:B,Luck!B62)</f>
        <v>0.28063322368421051</v>
      </c>
      <c r="H62" s="4">
        <f t="shared" si="1"/>
        <v>1.2977862244025724</v>
      </c>
      <c r="I62" s="4"/>
    </row>
    <row r="63" spans="1:9" x14ac:dyDescent="0.35">
      <c r="A63">
        <v>62</v>
      </c>
      <c r="B63">
        <v>23</v>
      </c>
      <c r="C63">
        <v>3</v>
      </c>
      <c r="D63">
        <f>SUMIFS(Sales!D:D,Sales!C:C,"&lt;="&amp;Luck!C63,Sales!B:B,Luck!B63)</f>
        <v>5</v>
      </c>
      <c r="E63">
        <f>SUMIFS(Prizes!D:D,Prizes!C:C,"&lt;="&amp;Luck!C63,Prizes!B:B,Luck!B63)</f>
        <v>1</v>
      </c>
      <c r="F63" s="4">
        <f>SUMIFS(Probabilities!D:D,Probabilities!C:C,"&lt;="&amp;Luck!C63,Probabilities!B:B,Luck!B63)</f>
        <v>0.3125</v>
      </c>
      <c r="G63" s="4">
        <f>SUMIFS(Probabilities!E:E,Probabilities!C:C,"&lt;="&amp;Luck!C63,Probabilities!B:B,Luck!B63)</f>
        <v>0.28063322368421051</v>
      </c>
      <c r="H63" s="4">
        <f t="shared" si="1"/>
        <v>1.2977862244025724</v>
      </c>
      <c r="I63" s="4"/>
    </row>
    <row r="64" spans="1:9" x14ac:dyDescent="0.35">
      <c r="A64">
        <v>63</v>
      </c>
      <c r="B64">
        <v>24</v>
      </c>
      <c r="C64">
        <v>3</v>
      </c>
      <c r="D64">
        <f>SUMIFS(Sales!D:D,Sales!C:C,"&lt;="&amp;Luck!C64,Sales!B:B,Luck!B64)</f>
        <v>10</v>
      </c>
      <c r="E64">
        <f>SUMIFS(Prizes!D:D,Prizes!C:C,"&lt;="&amp;Luck!C64,Prizes!B:B,Luck!B64)</f>
        <v>0</v>
      </c>
      <c r="F64" s="4">
        <f>SUMIFS(Probabilities!D:D,Probabilities!C:C,"&lt;="&amp;Luck!C64,Probabilities!B:B,Luck!B64)</f>
        <v>0.47207446808510639</v>
      </c>
      <c r="G64" s="4">
        <f>SUMIFS(Probabilities!E:E,Probabilities!C:C,"&lt;="&amp;Luck!C64,Probabilities!B:B,Luck!B64)</f>
        <v>0.43181046893516495</v>
      </c>
      <c r="H64" s="4">
        <f t="shared" si="1"/>
        <v>-0.71839603852490219</v>
      </c>
      <c r="I64" s="4"/>
    </row>
    <row r="65" spans="1:9" x14ac:dyDescent="0.35">
      <c r="A65">
        <v>64</v>
      </c>
      <c r="B65">
        <v>25</v>
      </c>
      <c r="C65">
        <v>3</v>
      </c>
      <c r="D65">
        <f>SUMIFS(Sales!D:D,Sales!C:C,"&lt;="&amp;Luck!C65,Sales!B:B,Luck!B65)</f>
        <v>2</v>
      </c>
      <c r="E65">
        <f>SUMIFS(Prizes!D:D,Prizes!C:C,"&lt;="&amp;Luck!C65,Prizes!B:B,Luck!B65)</f>
        <v>0</v>
      </c>
      <c r="F65" s="4">
        <f>SUMIFS(Probabilities!D:D,Probabilities!C:C,"&lt;="&amp;Luck!C65,Probabilities!B:B,Luck!B65)</f>
        <v>6.3829787234042548E-2</v>
      </c>
      <c r="G65" s="4">
        <f>SUMIFS(Probabilities!E:E,Probabilities!C:C,"&lt;="&amp;Luck!C65,Probabilities!B:B,Luck!B65)</f>
        <v>6.1462224298748667E-2</v>
      </c>
      <c r="H65" s="4">
        <f t="shared" si="1"/>
        <v>-0.25746562908380199</v>
      </c>
      <c r="I65" s="4"/>
    </row>
    <row r="66" spans="1:9" x14ac:dyDescent="0.35">
      <c r="A66">
        <v>65</v>
      </c>
      <c r="B66">
        <v>26</v>
      </c>
      <c r="C66">
        <v>3</v>
      </c>
      <c r="D66">
        <f>SUMIFS(Sales!D:D,Sales!C:C,"&lt;="&amp;Luck!C66,Sales!B:B,Luck!B66)</f>
        <v>10</v>
      </c>
      <c r="E66">
        <f>SUMIFS(Prizes!D:D,Prizes!C:C,"&lt;="&amp;Luck!C66,Prizes!B:B,Luck!B66)</f>
        <v>0</v>
      </c>
      <c r="F66" s="4">
        <f>SUMIFS(Probabilities!D:D,Probabilities!C:C,"&lt;="&amp;Luck!C66,Probabilities!B:B,Luck!B66)</f>
        <v>0.31914893617021278</v>
      </c>
      <c r="G66" s="4">
        <f>SUMIFS(Probabilities!E:E,Probabilities!C:C,"&lt;="&amp;Luck!C66,Probabilities!B:B,Luck!B66)</f>
        <v>0.2940934388488512</v>
      </c>
      <c r="H66" s="4">
        <f t="shared" ref="H66:H97" si="2">(E66-F66)/SQRT(G66)</f>
        <v>-0.58850578094375827</v>
      </c>
      <c r="I66" s="4"/>
    </row>
    <row r="67" spans="1:9" x14ac:dyDescent="0.35">
      <c r="A67">
        <v>66</v>
      </c>
      <c r="B67">
        <v>1</v>
      </c>
      <c r="C67">
        <v>4</v>
      </c>
      <c r="D67">
        <f>SUMIFS(Sales!D:D,Sales!C:C,"&lt;="&amp;Luck!C67,Sales!B:B,Luck!B67)</f>
        <v>25</v>
      </c>
      <c r="E67">
        <f>SUMIFS(Prizes!D:D,Prizes!C:C,"&lt;="&amp;Luck!C67,Prizes!B:B,Luck!B67)</f>
        <v>0</v>
      </c>
      <c r="F67" s="4">
        <f>SUMIFS(Probabilities!D:D,Probabilities!C:C,"&lt;="&amp;Luck!C67,Probabilities!B:B,Luck!B67)</f>
        <v>1.4481209150326797</v>
      </c>
      <c r="G67" s="4">
        <f>SUMIFS(Probabilities!E:E,Probabilities!C:C,"&lt;="&amp;Luck!C67,Probabilities!B:B,Luck!B67)</f>
        <v>1.2376657031287666</v>
      </c>
      <c r="H67" s="4">
        <f t="shared" si="2"/>
        <v>-1.3016767503308269</v>
      </c>
      <c r="I67" s="4"/>
    </row>
    <row r="68" spans="1:9" x14ac:dyDescent="0.35">
      <c r="A68">
        <v>67</v>
      </c>
      <c r="B68">
        <v>2</v>
      </c>
      <c r="C68">
        <v>4</v>
      </c>
      <c r="D68">
        <f>SUMIFS(Sales!D:D,Sales!C:C,"&lt;="&amp;Luck!C68,Sales!B:B,Luck!B68)</f>
        <v>15</v>
      </c>
      <c r="E68">
        <f>SUMIFS(Prizes!D:D,Prizes!C:C,"&lt;="&amp;Luck!C68,Prizes!B:B,Luck!B68)</f>
        <v>0</v>
      </c>
      <c r="F68" s="4">
        <f>SUMIFS(Probabilities!D:D,Probabilities!C:C,"&lt;="&amp;Luck!C68,Probabilities!B:B,Luck!B68)</f>
        <v>1.1540032679738561</v>
      </c>
      <c r="G68" s="4">
        <f>SUMIFS(Probabilities!E:E,Probabilities!C:C,"&lt;="&amp;Luck!C68,Probabilities!B:B,Luck!B68)</f>
        <v>0.98429251257165262</v>
      </c>
      <c r="H68" s="4">
        <f t="shared" si="2"/>
        <v>-1.1631747015674627</v>
      </c>
      <c r="I68" s="4"/>
    </row>
    <row r="69" spans="1:9" x14ac:dyDescent="0.35">
      <c r="A69">
        <v>68</v>
      </c>
      <c r="B69">
        <v>3</v>
      </c>
      <c r="C69">
        <v>4</v>
      </c>
      <c r="D69">
        <f>SUMIFS(Sales!D:D,Sales!C:C,"&lt;="&amp;Luck!C69,Sales!B:B,Luck!B69)</f>
        <v>20</v>
      </c>
      <c r="E69">
        <f>SUMIFS(Prizes!D:D,Prizes!C:C,"&lt;="&amp;Luck!C69,Prizes!B:B,Luck!B69)</f>
        <v>2</v>
      </c>
      <c r="F69" s="4">
        <f>SUMIFS(Probabilities!D:D,Probabilities!C:C,"&lt;="&amp;Luck!C69,Probabilities!B:B,Luck!B69)</f>
        <v>1.3260933806146573</v>
      </c>
      <c r="G69" s="4">
        <f>SUMIFS(Probabilities!E:E,Probabilities!C:C,"&lt;="&amp;Luck!C69,Probabilities!B:B,Luck!B69)</f>
        <v>1.1390306966140913</v>
      </c>
      <c r="H69" s="4">
        <f t="shared" si="2"/>
        <v>0.63143988110558125</v>
      </c>
      <c r="I69" s="4"/>
    </row>
    <row r="70" spans="1:9" x14ac:dyDescent="0.35">
      <c r="A70">
        <v>69</v>
      </c>
      <c r="B70">
        <v>4</v>
      </c>
      <c r="C70">
        <v>4</v>
      </c>
      <c r="D70">
        <f>SUMIFS(Sales!D:D,Sales!C:C,"&lt;="&amp;Luck!C70,Sales!B:B,Luck!B70)</f>
        <v>24</v>
      </c>
      <c r="E70">
        <f>SUMIFS(Prizes!D:D,Prizes!C:C,"&lt;="&amp;Luck!C70,Prizes!B:B,Luck!B70)</f>
        <v>1</v>
      </c>
      <c r="F70" s="4">
        <f>SUMIFS(Probabilities!D:D,Probabilities!C:C,"&lt;="&amp;Luck!C70,Probabilities!B:B,Luck!B70)</f>
        <v>1.0160443610068142</v>
      </c>
      <c r="G70" s="4">
        <f>SUMIFS(Probabilities!E:E,Probabilities!C:C,"&lt;="&amp;Luck!C70,Probabilities!B:B,Luck!B70)</f>
        <v>0.91614067436777824</v>
      </c>
      <c r="H70" s="4">
        <f t="shared" si="2"/>
        <v>-1.6762598493821081E-2</v>
      </c>
      <c r="I70" s="4"/>
    </row>
    <row r="71" spans="1:9" x14ac:dyDescent="0.35">
      <c r="A71">
        <v>70</v>
      </c>
      <c r="B71">
        <v>5</v>
      </c>
      <c r="C71">
        <v>4</v>
      </c>
      <c r="D71">
        <f>SUMIFS(Sales!D:D,Sales!C:C,"&lt;="&amp;Luck!C71,Sales!B:B,Luck!B71)</f>
        <v>27</v>
      </c>
      <c r="E71">
        <f>SUMIFS(Prizes!D:D,Prizes!C:C,"&lt;="&amp;Luck!C71,Prizes!B:B,Luck!B71)</f>
        <v>2</v>
      </c>
      <c r="F71" s="4">
        <f>SUMIFS(Probabilities!D:D,Probabilities!C:C,"&lt;="&amp;Luck!C71,Probabilities!B:B,Luck!B71)</f>
        <v>1.5369819913781115</v>
      </c>
      <c r="G71" s="4">
        <f>SUMIFS(Probabilities!E:E,Probabilities!C:C,"&lt;="&amp;Luck!C71,Probabilities!B:B,Luck!B71)</f>
        <v>1.3332393343968065</v>
      </c>
      <c r="H71" s="4">
        <f t="shared" si="2"/>
        <v>0.40099949319758987</v>
      </c>
      <c r="I71" s="4"/>
    </row>
    <row r="72" spans="1:9" x14ac:dyDescent="0.35">
      <c r="A72">
        <v>71</v>
      </c>
      <c r="B72">
        <v>6</v>
      </c>
      <c r="C72">
        <v>4</v>
      </c>
      <c r="D72">
        <f>SUMIFS(Sales!D:D,Sales!C:C,"&lt;="&amp;Luck!C72,Sales!B:B,Luck!B72)</f>
        <v>20</v>
      </c>
      <c r="E72">
        <f>SUMIFS(Prizes!D:D,Prizes!C:C,"&lt;="&amp;Luck!C72,Prizes!B:B,Luck!B72)</f>
        <v>1</v>
      </c>
      <c r="F72" s="4">
        <f>SUMIFS(Probabilities!D:D,Probabilities!C:C,"&lt;="&amp;Luck!C72,Probabilities!B:B,Luck!B72)</f>
        <v>1.3260933806146573</v>
      </c>
      <c r="G72" s="4">
        <f>SUMIFS(Probabilities!E:E,Probabilities!C:C,"&lt;="&amp;Luck!C72,Probabilities!B:B,Luck!B72)</f>
        <v>1.1390306966140913</v>
      </c>
      <c r="H72" s="4">
        <f t="shared" si="2"/>
        <v>-0.3055443581670727</v>
      </c>
      <c r="I72" s="4"/>
    </row>
    <row r="73" spans="1:9" x14ac:dyDescent="0.35">
      <c r="A73">
        <v>72</v>
      </c>
      <c r="B73">
        <v>7</v>
      </c>
      <c r="C73">
        <v>4</v>
      </c>
      <c r="D73">
        <f>SUMIFS(Sales!D:D,Sales!C:C,"&lt;="&amp;Luck!C73,Sales!B:B,Luck!B73)</f>
        <v>25</v>
      </c>
      <c r="E73">
        <f>SUMIFS(Prizes!D:D,Prizes!C:C,"&lt;="&amp;Luck!C73,Prizes!B:B,Luck!B73)</f>
        <v>1</v>
      </c>
      <c r="F73" s="4">
        <f>SUMIFS(Probabilities!D:D,Probabilities!C:C,"&lt;="&amp;Luck!C73,Probabilities!B:B,Luck!B73)</f>
        <v>1.3077110276734809</v>
      </c>
      <c r="G73" s="4">
        <f>SUMIFS(Probabilities!E:E,Probabilities!C:C,"&lt;="&amp;Luck!C73,Probabilities!B:B,Luck!B73)</f>
        <v>1.1286622095241357</v>
      </c>
      <c r="H73" s="4">
        <f t="shared" si="2"/>
        <v>-0.28964168721794659</v>
      </c>
      <c r="I73" s="4"/>
    </row>
    <row r="74" spans="1:9" x14ac:dyDescent="0.35">
      <c r="A74">
        <v>73</v>
      </c>
      <c r="B74">
        <v>8</v>
      </c>
      <c r="C74">
        <v>4</v>
      </c>
      <c r="D74">
        <f>SUMIFS(Sales!D:D,Sales!C:C,"&lt;="&amp;Luck!C74,Sales!B:B,Luck!B74)</f>
        <v>58</v>
      </c>
      <c r="E74">
        <f>SUMIFS(Prizes!D:D,Prizes!C:C,"&lt;="&amp;Luck!C74,Prizes!B:B,Luck!B74)</f>
        <v>4</v>
      </c>
      <c r="F74" s="4">
        <f>SUMIFS(Probabilities!D:D,Probabilities!C:C,"&lt;="&amp;Luck!C74,Probabilities!B:B,Luck!B74)</f>
        <v>2.9626442775691841</v>
      </c>
      <c r="G74" s="4">
        <f>SUMIFS(Probabilities!E:E,Probabilities!C:C,"&lt;="&amp;Luck!C74,Probabilities!B:B,Luck!B74)</f>
        <v>2.4547753866129369</v>
      </c>
      <c r="H74" s="4">
        <f t="shared" si="2"/>
        <v>0.66209731543067396</v>
      </c>
      <c r="I74" s="4"/>
    </row>
    <row r="75" spans="1:9" x14ac:dyDescent="0.35">
      <c r="A75">
        <v>74</v>
      </c>
      <c r="B75">
        <v>9</v>
      </c>
      <c r="C75">
        <v>4</v>
      </c>
      <c r="D75">
        <f>SUMIFS(Sales!D:D,Sales!C:C,"&lt;="&amp;Luck!C75,Sales!B:B,Luck!B75)</f>
        <v>27</v>
      </c>
      <c r="E75">
        <f>SUMIFS(Prizes!D:D,Prizes!C:C,"&lt;="&amp;Luck!C75,Prizes!B:B,Luck!B75)</f>
        <v>2</v>
      </c>
      <c r="F75" s="4">
        <f>SUMIFS(Probabilities!D:D,Probabilities!C:C,"&lt;="&amp;Luck!C75,Probabilities!B:B,Luck!B75)</f>
        <v>1.3715408149075234</v>
      </c>
      <c r="G75" s="4">
        <f>SUMIFS(Probabilities!E:E,Probabilities!C:C,"&lt;="&amp;Luck!C75,Probabilities!B:B,Luck!B75)</f>
        <v>1.1835155925004379</v>
      </c>
      <c r="H75" s="4">
        <f t="shared" si="2"/>
        <v>0.57768366319398967</v>
      </c>
      <c r="I75" s="4"/>
    </row>
    <row r="76" spans="1:9" x14ac:dyDescent="0.35">
      <c r="A76">
        <v>75</v>
      </c>
      <c r="B76">
        <v>10</v>
      </c>
      <c r="C76">
        <v>4</v>
      </c>
      <c r="D76">
        <f>SUMIFS(Sales!D:D,Sales!C:C,"&lt;="&amp;Luck!C76,Sales!B:B,Luck!B76)</f>
        <v>30</v>
      </c>
      <c r="E76">
        <f>SUMIFS(Prizes!D:D,Prizes!C:C,"&lt;="&amp;Luck!C76,Prizes!B:B,Luck!B76)</f>
        <v>2</v>
      </c>
      <c r="F76" s="4">
        <f>SUMIFS(Probabilities!D:D,Probabilities!C:C,"&lt;="&amp;Luck!C76,Probabilities!B:B,Luck!B76)</f>
        <v>1.6202110276734809</v>
      </c>
      <c r="G76" s="4">
        <f>SUMIFS(Probabilities!E:E,Probabilities!C:C,"&lt;="&amp;Luck!C76,Probabilities!B:B,Luck!B76)</f>
        <v>1.4092954332083463</v>
      </c>
      <c r="H76" s="4">
        <f t="shared" si="2"/>
        <v>0.31991995347463992</v>
      </c>
      <c r="I76" s="4"/>
    </row>
    <row r="77" spans="1:9" x14ac:dyDescent="0.35">
      <c r="A77">
        <v>76</v>
      </c>
      <c r="B77">
        <v>11</v>
      </c>
      <c r="C77">
        <v>4</v>
      </c>
      <c r="D77">
        <f>SUMIFS(Sales!D:D,Sales!C:C,"&lt;="&amp;Luck!C77,Sales!B:B,Luck!B77)</f>
        <v>18</v>
      </c>
      <c r="E77">
        <f>SUMIFS(Prizes!D:D,Prizes!C:C,"&lt;="&amp;Luck!C77,Prizes!B:B,Luck!B77)</f>
        <v>0</v>
      </c>
      <c r="F77" s="4">
        <f>SUMIFS(Probabilities!D:D,Probabilities!C:C,"&lt;="&amp;Luck!C77,Probabilities!B:B,Luck!B77)</f>
        <v>1.0483156028368796</v>
      </c>
      <c r="G77" s="4">
        <f>SUMIFS(Probabilities!E:E,Probabilities!C:C,"&lt;="&amp;Luck!C77,Probabilities!B:B,Luck!B77)</f>
        <v>0.92341602090551866</v>
      </c>
      <c r="H77" s="4">
        <f t="shared" si="2"/>
        <v>-1.0909211137688808</v>
      </c>
      <c r="I77" s="4"/>
    </row>
    <row r="78" spans="1:9" x14ac:dyDescent="0.35">
      <c r="A78">
        <v>77</v>
      </c>
      <c r="B78">
        <v>12</v>
      </c>
      <c r="C78">
        <v>4</v>
      </c>
      <c r="D78">
        <f>SUMIFS(Sales!D:D,Sales!C:C,"&lt;="&amp;Luck!C78,Sales!B:B,Luck!B78)</f>
        <v>8</v>
      </c>
      <c r="E78">
        <f>SUMIFS(Prizes!D:D,Prizes!C:C,"&lt;="&amp;Luck!C78,Prizes!B:B,Luck!B78)</f>
        <v>1</v>
      </c>
      <c r="F78" s="4">
        <f>SUMIFS(Probabilities!D:D,Probabilities!C:C,"&lt;="&amp;Luck!C78,Probabilities!B:B,Luck!B78)</f>
        <v>0.63741134751773054</v>
      </c>
      <c r="G78" s="4">
        <f>SUMIFS(Probabilities!E:E,Probabilities!C:C,"&lt;="&amp;Luck!C78,Probabilities!B:B,Luck!B78)</f>
        <v>0.55634097908981761</v>
      </c>
      <c r="H78" s="4">
        <f t="shared" si="2"/>
        <v>0.48612021702594421</v>
      </c>
      <c r="I78" s="4"/>
    </row>
    <row r="79" spans="1:9" x14ac:dyDescent="0.35">
      <c r="A79">
        <v>78</v>
      </c>
      <c r="B79">
        <v>13</v>
      </c>
      <c r="C79">
        <v>4</v>
      </c>
      <c r="D79">
        <f>SUMIFS(Sales!D:D,Sales!C:C,"&lt;="&amp;Luck!C79,Sales!B:B,Luck!B79)</f>
        <v>5</v>
      </c>
      <c r="E79">
        <f>SUMIFS(Prizes!D:D,Prizes!C:C,"&lt;="&amp;Luck!C79,Prizes!B:B,Luck!B79)</f>
        <v>0</v>
      </c>
      <c r="F79" s="4">
        <f>SUMIFS(Probabilities!D:D,Probabilities!C:C,"&lt;="&amp;Luck!C79,Probabilities!B:B,Luck!B79)</f>
        <v>0.69444444444444442</v>
      </c>
      <c r="G79" s="4">
        <f>SUMIFS(Probabilities!E:E,Probabilities!C:C,"&lt;="&amp;Luck!C79,Probabilities!B:B,Luck!B79)</f>
        <v>0.56430403408102947</v>
      </c>
      <c r="H79" s="4">
        <f t="shared" si="2"/>
        <v>-0.92444468620500597</v>
      </c>
      <c r="I79" s="4"/>
    </row>
    <row r="80" spans="1:9" x14ac:dyDescent="0.35">
      <c r="A80">
        <v>79</v>
      </c>
      <c r="B80">
        <v>14</v>
      </c>
      <c r="C80">
        <v>4</v>
      </c>
      <c r="D80">
        <f>SUMIFS(Sales!D:D,Sales!C:C,"&lt;="&amp;Luck!C80,Sales!B:B,Luck!B80)</f>
        <v>30</v>
      </c>
      <c r="E80">
        <f>SUMIFS(Prizes!D:D,Prizes!C:C,"&lt;="&amp;Luck!C80,Prizes!B:B,Luck!B80)</f>
        <v>2</v>
      </c>
      <c r="F80" s="4">
        <f>SUMIFS(Probabilities!D:D,Probabilities!C:C,"&lt;="&amp;Luck!C80,Probabilities!B:B,Luck!B80)</f>
        <v>1.4547698512028926</v>
      </c>
      <c r="G80" s="4">
        <f>SUMIFS(Probabilities!E:E,Probabilities!C:C,"&lt;="&amp;Luck!C80,Probabilities!B:B,Luck!B80)</f>
        <v>1.2511259182934071</v>
      </c>
      <c r="H80" s="4">
        <f t="shared" si="2"/>
        <v>0.48744918866619646</v>
      </c>
      <c r="I80" s="4"/>
    </row>
    <row r="81" spans="1:9" x14ac:dyDescent="0.35">
      <c r="A81">
        <v>80</v>
      </c>
      <c r="B81">
        <v>15</v>
      </c>
      <c r="C81">
        <v>4</v>
      </c>
      <c r="D81">
        <f>SUMIFS(Sales!D:D,Sales!C:C,"&lt;="&amp;Luck!C81,Sales!B:B,Luck!B81)</f>
        <v>17</v>
      </c>
      <c r="E81">
        <f>SUMIFS(Prizes!D:D,Prizes!C:C,"&lt;="&amp;Luck!C81,Prizes!B:B,Luck!B81)</f>
        <v>2</v>
      </c>
      <c r="F81" s="4">
        <f>SUMIFS(Probabilities!D:D,Probabilities!C:C,"&lt;="&amp;Luck!C81,Probabilities!B:B,Luck!B81)</f>
        <v>1.3373226950354611</v>
      </c>
      <c r="G81" s="4">
        <f>SUMIFS(Probabilities!E:E,Probabilities!C:C,"&lt;="&amp;Luck!C81,Probabilities!B:B,Luck!B81)</f>
        <v>1.1281124947603847</v>
      </c>
      <c r="H81" s="4">
        <f t="shared" si="2"/>
        <v>0.62391566902217277</v>
      </c>
      <c r="I81" s="4"/>
    </row>
    <row r="82" spans="1:9" x14ac:dyDescent="0.35">
      <c r="A82">
        <v>81</v>
      </c>
      <c r="B82">
        <v>16</v>
      </c>
      <c r="C82">
        <v>4</v>
      </c>
      <c r="D82">
        <f>SUMIFS(Sales!D:D,Sales!C:C,"&lt;="&amp;Luck!C82,Sales!B:B,Luck!B82)</f>
        <v>3</v>
      </c>
      <c r="E82">
        <f>SUMIFS(Prizes!D:D,Prizes!C:C,"&lt;="&amp;Luck!C82,Prizes!B:B,Luck!B82)</f>
        <v>0</v>
      </c>
      <c r="F82" s="4">
        <f>SUMIFS(Probabilities!D:D,Probabilities!C:C,"&lt;="&amp;Luck!C82,Probabilities!B:B,Luck!B82)</f>
        <v>0.1875</v>
      </c>
      <c r="G82" s="4">
        <f>SUMIFS(Probabilities!E:E,Probabilities!C:C,"&lt;="&amp;Luck!C82,Probabilities!B:B,Luck!B82)</f>
        <v>0.17208059210526316</v>
      </c>
      <c r="H82" s="4">
        <f t="shared" si="2"/>
        <v>-0.45199676466631616</v>
      </c>
      <c r="I82" s="4"/>
    </row>
    <row r="83" spans="1:9" x14ac:dyDescent="0.35">
      <c r="A83">
        <v>82</v>
      </c>
      <c r="B83">
        <v>17</v>
      </c>
      <c r="C83">
        <v>4</v>
      </c>
      <c r="D83">
        <f>SUMIFS(Sales!D:D,Sales!C:C,"&lt;="&amp;Luck!C83,Sales!B:B,Luck!B83)</f>
        <v>2</v>
      </c>
      <c r="E83">
        <f>SUMIFS(Prizes!D:D,Prizes!C:C,"&lt;="&amp;Luck!C83,Prizes!B:B,Luck!B83)</f>
        <v>0</v>
      </c>
      <c r="F83" s="4">
        <f>SUMIFS(Probabilities!D:D,Probabilities!C:C,"&lt;="&amp;Luck!C83,Probabilities!B:B,Luck!B83)</f>
        <v>0.125</v>
      </c>
      <c r="G83" s="4">
        <f>SUMIFS(Probabilities!E:E,Probabilities!C:C,"&lt;="&amp;Luck!C83,Probabilities!B:B,Luck!B83)</f>
        <v>0.11595394736842106</v>
      </c>
      <c r="H83" s="4">
        <f t="shared" si="2"/>
        <v>-0.36708551190375982</v>
      </c>
      <c r="I83" s="4"/>
    </row>
    <row r="84" spans="1:9" x14ac:dyDescent="0.35">
      <c r="A84">
        <v>83</v>
      </c>
      <c r="B84">
        <v>18</v>
      </c>
      <c r="C84">
        <v>4</v>
      </c>
      <c r="D84">
        <f>SUMIFS(Sales!D:D,Sales!C:C,"&lt;="&amp;Luck!C84,Sales!B:B,Luck!B84)</f>
        <v>10</v>
      </c>
      <c r="E84">
        <f>SUMIFS(Prizes!D:D,Prizes!C:C,"&lt;="&amp;Luck!C84,Prizes!B:B,Luck!B84)</f>
        <v>0</v>
      </c>
      <c r="F84" s="4">
        <f>SUMIFS(Probabilities!D:D,Probabilities!C:C,"&lt;="&amp;Luck!C84,Probabilities!B:B,Luck!B84)</f>
        <v>0.47207446808510639</v>
      </c>
      <c r="G84" s="4">
        <f>SUMIFS(Probabilities!E:E,Probabilities!C:C,"&lt;="&amp;Luck!C84,Probabilities!B:B,Luck!B84)</f>
        <v>0.43181046893516495</v>
      </c>
      <c r="H84" s="4">
        <f t="shared" si="2"/>
        <v>-0.71839603852490219</v>
      </c>
      <c r="I84" s="4"/>
    </row>
    <row r="85" spans="1:9" x14ac:dyDescent="0.35">
      <c r="A85">
        <v>84</v>
      </c>
      <c r="B85">
        <v>19</v>
      </c>
      <c r="C85">
        <v>4</v>
      </c>
      <c r="D85">
        <f>SUMIFS(Sales!D:D,Sales!C:C,"&lt;="&amp;Luck!C85,Sales!B:B,Luck!B85)</f>
        <v>61</v>
      </c>
      <c r="E85">
        <f>SUMIFS(Prizes!D:D,Prizes!C:C,"&lt;="&amp;Luck!C85,Prizes!B:B,Luck!B85)</f>
        <v>1</v>
      </c>
      <c r="F85" s="4">
        <f>SUMIFS(Probabilities!D:D,Probabilities!C:C,"&lt;="&amp;Luck!C85,Probabilities!B:B,Luck!B85)</f>
        <v>2.2025969962453069</v>
      </c>
      <c r="G85" s="4">
        <f>SUMIFS(Probabilities!E:E,Probabilities!C:C,"&lt;="&amp;Luck!C85,Probabilities!B:B,Luck!B85)</f>
        <v>1.8413047806018037</v>
      </c>
      <c r="H85" s="4">
        <f t="shared" si="2"/>
        <v>-0.88625209415413964</v>
      </c>
      <c r="I85" s="4"/>
    </row>
    <row r="86" spans="1:9" x14ac:dyDescent="0.35">
      <c r="A86">
        <v>85</v>
      </c>
      <c r="B86">
        <v>20</v>
      </c>
      <c r="C86">
        <v>4</v>
      </c>
      <c r="D86">
        <f>SUMIFS(Sales!D:D,Sales!C:C,"&lt;="&amp;Luck!C86,Sales!B:B,Luck!B86)</f>
        <v>9</v>
      </c>
      <c r="E86">
        <f>SUMIFS(Prizes!D:D,Prizes!C:C,"&lt;="&amp;Luck!C86,Prizes!B:B,Luck!B86)</f>
        <v>1</v>
      </c>
      <c r="F86" s="4">
        <f>SUMIFS(Probabilities!D:D,Probabilities!C:C,"&lt;="&amp;Luck!C86,Probabilities!B:B,Luck!B86)</f>
        <v>0.33588861076345433</v>
      </c>
      <c r="G86" s="4">
        <f>SUMIFS(Probabilities!E:E,Probabilities!C:C,"&lt;="&amp;Luck!C86,Probabilities!B:B,Luck!B86)</f>
        <v>0.31677142647358236</v>
      </c>
      <c r="H86" s="4">
        <f t="shared" si="2"/>
        <v>1.1799617467695946</v>
      </c>
      <c r="I86" s="4"/>
    </row>
    <row r="87" spans="1:9" x14ac:dyDescent="0.35">
      <c r="A87">
        <v>86</v>
      </c>
      <c r="B87">
        <v>21</v>
      </c>
      <c r="C87">
        <v>4</v>
      </c>
      <c r="D87">
        <f>SUMIFS(Sales!D:D,Sales!C:C,"&lt;="&amp;Luck!C87,Sales!B:B,Luck!B87)</f>
        <v>15</v>
      </c>
      <c r="E87">
        <f>SUMIFS(Prizes!D:D,Prizes!C:C,"&lt;="&amp;Luck!C87,Prizes!B:B,Luck!B87)</f>
        <v>1</v>
      </c>
      <c r="F87" s="4">
        <f>SUMIFS(Probabilities!D:D,Probabilities!C:C,"&lt;="&amp;Luck!C87,Probabilities!B:B,Luck!B87)</f>
        <v>0.63164893617021278</v>
      </c>
      <c r="G87" s="4">
        <f>SUMIFS(Probabilities!E:E,Probabilities!C:C,"&lt;="&amp;Luck!C87,Probabilities!B:B,Luck!B87)</f>
        <v>0.57472666253306171</v>
      </c>
      <c r="H87" s="4">
        <f t="shared" si="2"/>
        <v>0.48588249827785779</v>
      </c>
      <c r="I87" s="4"/>
    </row>
    <row r="88" spans="1:9" x14ac:dyDescent="0.35">
      <c r="A88">
        <v>87</v>
      </c>
      <c r="B88">
        <v>22</v>
      </c>
      <c r="C88">
        <v>4</v>
      </c>
      <c r="D88">
        <f>SUMIFS(Sales!D:D,Sales!C:C,"&lt;="&amp;Luck!C88,Sales!B:B,Luck!B88)</f>
        <v>5</v>
      </c>
      <c r="E88">
        <f>SUMIFS(Prizes!D:D,Prizes!C:C,"&lt;="&amp;Luck!C88,Prizes!B:B,Luck!B88)</f>
        <v>1</v>
      </c>
      <c r="F88" s="4">
        <f>SUMIFS(Probabilities!D:D,Probabilities!C:C,"&lt;="&amp;Luck!C88,Probabilities!B:B,Luck!B88)</f>
        <v>0.3125</v>
      </c>
      <c r="G88" s="4">
        <f>SUMIFS(Probabilities!E:E,Probabilities!C:C,"&lt;="&amp;Luck!C88,Probabilities!B:B,Luck!B88)</f>
        <v>0.28063322368421051</v>
      </c>
      <c r="H88" s="4">
        <f t="shared" si="2"/>
        <v>1.2977862244025724</v>
      </c>
      <c r="I88" s="4"/>
    </row>
    <row r="89" spans="1:9" x14ac:dyDescent="0.35">
      <c r="A89">
        <v>88</v>
      </c>
      <c r="B89">
        <v>23</v>
      </c>
      <c r="C89">
        <v>4</v>
      </c>
      <c r="D89">
        <f>SUMIFS(Sales!D:D,Sales!C:C,"&lt;="&amp;Luck!C89,Sales!B:B,Luck!B89)</f>
        <v>15</v>
      </c>
      <c r="E89">
        <f>SUMIFS(Prizes!D:D,Prizes!C:C,"&lt;="&amp;Luck!C89,Prizes!B:B,Luck!B89)</f>
        <v>2</v>
      </c>
      <c r="F89" s="4">
        <f>SUMIFS(Probabilities!D:D,Probabilities!C:C,"&lt;="&amp;Luck!C89,Probabilities!B:B,Luck!B89)</f>
        <v>0.60661764705882359</v>
      </c>
      <c r="G89" s="4">
        <f>SUMIFS(Probabilities!E:E,Probabilities!C:C,"&lt;="&amp;Luck!C89,Probabilities!B:B,Luck!B89)</f>
        <v>0.55089796027846538</v>
      </c>
      <c r="H89" s="4">
        <f t="shared" si="2"/>
        <v>1.8773045110754223</v>
      </c>
      <c r="I89" s="4"/>
    </row>
    <row r="90" spans="1:9" x14ac:dyDescent="0.35">
      <c r="A90">
        <v>89</v>
      </c>
      <c r="B90">
        <v>24</v>
      </c>
      <c r="C90">
        <v>4</v>
      </c>
      <c r="D90">
        <f>SUMIFS(Sales!D:D,Sales!C:C,"&lt;="&amp;Luck!C90,Sales!B:B,Luck!B90)</f>
        <v>20</v>
      </c>
      <c r="E90">
        <f>SUMIFS(Prizes!D:D,Prizes!C:C,"&lt;="&amp;Luck!C90,Prizes!B:B,Luck!B90)</f>
        <v>0</v>
      </c>
      <c r="F90" s="4">
        <f>SUMIFS(Probabilities!D:D,Probabilities!C:C,"&lt;="&amp;Luck!C90,Probabilities!B:B,Luck!B90)</f>
        <v>0.76619211514392993</v>
      </c>
      <c r="G90" s="4">
        <f>SUMIFS(Probabilities!E:E,Probabilities!C:C,"&lt;="&amp;Luck!C90,Probabilities!B:B,Luck!B90)</f>
        <v>0.70207520552941982</v>
      </c>
      <c r="H90" s="4">
        <f t="shared" si="2"/>
        <v>-0.91442030358990678</v>
      </c>
      <c r="I90" s="4"/>
    </row>
    <row r="91" spans="1:9" x14ac:dyDescent="0.35">
      <c r="A91">
        <v>90</v>
      </c>
      <c r="B91">
        <v>25</v>
      </c>
      <c r="C91">
        <v>4</v>
      </c>
      <c r="D91">
        <f>SUMIFS(Sales!D:D,Sales!C:C,"&lt;="&amp;Luck!C91,Sales!B:B,Luck!B91)</f>
        <v>2</v>
      </c>
      <c r="E91">
        <f>SUMIFS(Prizes!D:D,Prizes!C:C,"&lt;="&amp;Luck!C91,Prizes!B:B,Luck!B91)</f>
        <v>0</v>
      </c>
      <c r="F91" s="4">
        <f>SUMIFS(Probabilities!D:D,Probabilities!C:C,"&lt;="&amp;Luck!C91,Probabilities!B:B,Luck!B91)</f>
        <v>6.3829787234042548E-2</v>
      </c>
      <c r="G91" s="4">
        <f>SUMIFS(Probabilities!E:E,Probabilities!C:C,"&lt;="&amp;Luck!C91,Probabilities!B:B,Luck!B91)</f>
        <v>6.1462224298748667E-2</v>
      </c>
      <c r="H91" s="4">
        <f t="shared" si="2"/>
        <v>-0.25746562908380199</v>
      </c>
      <c r="I91" s="4"/>
    </row>
    <row r="92" spans="1:9" x14ac:dyDescent="0.35">
      <c r="A92">
        <v>91</v>
      </c>
      <c r="B92">
        <v>26</v>
      </c>
      <c r="C92">
        <v>4</v>
      </c>
      <c r="D92">
        <f>SUMIFS(Sales!D:D,Sales!C:C,"&lt;="&amp;Luck!C92,Sales!B:B,Luck!B92)</f>
        <v>10</v>
      </c>
      <c r="E92">
        <f>SUMIFS(Prizes!D:D,Prizes!C:C,"&lt;="&amp;Luck!C92,Prizes!B:B,Luck!B92)</f>
        <v>0</v>
      </c>
      <c r="F92" s="4">
        <f>SUMIFS(Probabilities!D:D,Probabilities!C:C,"&lt;="&amp;Luck!C92,Probabilities!B:B,Luck!B92)</f>
        <v>0.31914893617021278</v>
      </c>
      <c r="G92" s="4">
        <f>SUMIFS(Probabilities!E:E,Probabilities!C:C,"&lt;="&amp;Luck!C92,Probabilities!B:B,Luck!B92)</f>
        <v>0.2940934388488512</v>
      </c>
      <c r="H92" s="4">
        <f t="shared" si="2"/>
        <v>-0.58850578094375827</v>
      </c>
      <c r="I92" s="4"/>
    </row>
    <row r="93" spans="1:9" x14ac:dyDescent="0.35">
      <c r="A93">
        <v>92</v>
      </c>
      <c r="B93">
        <v>27</v>
      </c>
      <c r="C93">
        <v>4</v>
      </c>
      <c r="D93">
        <f>SUMIFS(Sales!D:D,Sales!C:C,"&lt;="&amp;Luck!C93,Sales!B:B,Luck!B93)</f>
        <v>5</v>
      </c>
      <c r="E93">
        <f>SUMIFS(Prizes!D:D,Prizes!C:C,"&lt;="&amp;Luck!C93,Prizes!B:B,Luck!B93)</f>
        <v>0</v>
      </c>
      <c r="F93" s="4">
        <f>SUMIFS(Probabilities!D:D,Probabilities!C:C,"&lt;="&amp;Luck!C93,Probabilities!B:B,Luck!B93)</f>
        <v>0.14705882352941177</v>
      </c>
      <c r="G93" s="4">
        <f>SUMIFS(Probabilities!E:E,Probabilities!C:C,"&lt;="&amp;Luck!C93,Probabilities!B:B,Luck!B93)</f>
        <v>0.13935525480641264</v>
      </c>
      <c r="H93" s="4">
        <f t="shared" si="2"/>
        <v>-0.39393939393939392</v>
      </c>
      <c r="I93" s="4"/>
    </row>
    <row r="94" spans="1:9" x14ac:dyDescent="0.35">
      <c r="A94">
        <v>93</v>
      </c>
      <c r="B94">
        <v>28</v>
      </c>
      <c r="C94">
        <v>4</v>
      </c>
      <c r="D94">
        <f>SUMIFS(Sales!D:D,Sales!C:C,"&lt;="&amp;Luck!C94,Sales!B:B,Luck!B94)</f>
        <v>10</v>
      </c>
      <c r="E94">
        <f>SUMIFS(Prizes!D:D,Prizes!C:C,"&lt;="&amp;Luck!C94,Prizes!B:B,Luck!B94)</f>
        <v>0</v>
      </c>
      <c r="F94" s="4">
        <f>SUMIFS(Probabilities!D:D,Probabilities!C:C,"&lt;="&amp;Luck!C94,Probabilities!B:B,Luck!B94)</f>
        <v>0.29411764705882354</v>
      </c>
      <c r="G94" s="4">
        <f>SUMIFS(Probabilities!E:E,Probabilities!C:C,"&lt;="&amp;Luck!C94,Probabilities!B:B,Luck!B94)</f>
        <v>0.27026473659425487</v>
      </c>
      <c r="H94" s="4">
        <f t="shared" si="2"/>
        <v>-0.56575238185601795</v>
      </c>
      <c r="I94" s="4"/>
    </row>
    <row r="95" spans="1:9" x14ac:dyDescent="0.35">
      <c r="A95">
        <v>94</v>
      </c>
      <c r="B95">
        <v>29</v>
      </c>
      <c r="C95">
        <v>4</v>
      </c>
      <c r="D95">
        <f>SUMIFS(Sales!D:D,Sales!C:C,"&lt;="&amp;Luck!C95,Sales!B:B,Luck!B95)</f>
        <v>10</v>
      </c>
      <c r="E95">
        <f>SUMIFS(Prizes!D:D,Prizes!C:C,"&lt;="&amp;Luck!C95,Prizes!B:B,Luck!B95)</f>
        <v>1</v>
      </c>
      <c r="F95" s="4">
        <f>SUMIFS(Probabilities!D:D,Probabilities!C:C,"&lt;="&amp;Luck!C95,Probabilities!B:B,Luck!B95)</f>
        <v>0.29411764705882354</v>
      </c>
      <c r="G95" s="4">
        <f>SUMIFS(Probabilities!E:E,Probabilities!C:C,"&lt;="&amp;Luck!C95,Probabilities!B:B,Luck!B95)</f>
        <v>0.27026473659425487</v>
      </c>
      <c r="H95" s="4">
        <f t="shared" si="2"/>
        <v>1.3578057164544428</v>
      </c>
      <c r="I95" s="4"/>
    </row>
    <row r="96" spans="1:9" x14ac:dyDescent="0.35">
      <c r="A96">
        <v>95</v>
      </c>
      <c r="B96">
        <v>1</v>
      </c>
      <c r="C96">
        <v>5</v>
      </c>
      <c r="D96">
        <f>SUMIFS(Sales!D:D,Sales!C:C,"&lt;="&amp;Luck!C96,Sales!B:B,Luck!B96)</f>
        <v>40</v>
      </c>
      <c r="E96">
        <f>SUMIFS(Prizes!D:D,Prizes!C:C,"&lt;="&amp;Luck!C96,Prizes!B:B,Luck!B96)</f>
        <v>1</v>
      </c>
      <c r="F96" s="4">
        <f>SUMIFS(Probabilities!D:D,Probabilities!C:C,"&lt;="&amp;Luck!C96,Probabilities!B:B,Luck!B96)</f>
        <v>2.0731209150326797</v>
      </c>
      <c r="G96" s="4">
        <f>SUMIFS(Probabilities!E:E,Probabilities!C:C,"&lt;="&amp;Luck!C96,Probabilities!B:B,Luck!B96)</f>
        <v>1.7661583501875899</v>
      </c>
      <c r="H96" s="4">
        <f t="shared" si="2"/>
        <v>-0.8074838403495197</v>
      </c>
      <c r="I96" s="4"/>
    </row>
    <row r="97" spans="1:9" x14ac:dyDescent="0.35">
      <c r="A97">
        <v>96</v>
      </c>
      <c r="B97">
        <v>2</v>
      </c>
      <c r="C97">
        <v>5</v>
      </c>
      <c r="D97">
        <f>SUMIFS(Sales!D:D,Sales!C:C,"&lt;="&amp;Luck!C97,Sales!B:B,Luck!B97)</f>
        <v>15</v>
      </c>
      <c r="E97">
        <f>SUMIFS(Prizes!D:D,Prizes!C:C,"&lt;="&amp;Luck!C97,Prizes!B:B,Luck!B97)</f>
        <v>0</v>
      </c>
      <c r="F97" s="4">
        <f>SUMIFS(Probabilities!D:D,Probabilities!C:C,"&lt;="&amp;Luck!C97,Probabilities!B:B,Luck!B97)</f>
        <v>1.1540032679738561</v>
      </c>
      <c r="G97" s="4">
        <f>SUMIFS(Probabilities!E:E,Probabilities!C:C,"&lt;="&amp;Luck!C97,Probabilities!B:B,Luck!B97)</f>
        <v>0.98429251257165262</v>
      </c>
      <c r="H97" s="4">
        <f t="shared" si="2"/>
        <v>-1.1631747015674627</v>
      </c>
      <c r="I97" s="4"/>
    </row>
    <row r="98" spans="1:9" x14ac:dyDescent="0.35">
      <c r="A98">
        <v>97</v>
      </c>
      <c r="B98">
        <v>3</v>
      </c>
      <c r="C98">
        <v>5</v>
      </c>
      <c r="D98">
        <f>SUMIFS(Sales!D:D,Sales!C:C,"&lt;="&amp;Luck!C98,Sales!B:B,Luck!B98)</f>
        <v>20</v>
      </c>
      <c r="E98">
        <f>SUMIFS(Prizes!D:D,Prizes!C:C,"&lt;="&amp;Luck!C98,Prizes!B:B,Luck!B98)</f>
        <v>2</v>
      </c>
      <c r="F98" s="4">
        <f>SUMIFS(Probabilities!D:D,Probabilities!C:C,"&lt;="&amp;Luck!C98,Probabilities!B:B,Luck!B98)</f>
        <v>1.3260933806146573</v>
      </c>
      <c r="G98" s="4">
        <f>SUMIFS(Probabilities!E:E,Probabilities!C:C,"&lt;="&amp;Luck!C98,Probabilities!B:B,Luck!B98)</f>
        <v>1.1390306966140913</v>
      </c>
      <c r="H98" s="4">
        <f t="shared" ref="H98:H129" si="3">(E98-F98)/SQRT(G98)</f>
        <v>0.63143988110558125</v>
      </c>
      <c r="I98" s="4"/>
    </row>
    <row r="99" spans="1:9" x14ac:dyDescent="0.35">
      <c r="A99">
        <v>98</v>
      </c>
      <c r="B99">
        <v>4</v>
      </c>
      <c r="C99">
        <v>5</v>
      </c>
      <c r="D99">
        <f>SUMIFS(Sales!D:D,Sales!C:C,"&lt;="&amp;Luck!C99,Sales!B:B,Luck!B99)</f>
        <v>24</v>
      </c>
      <c r="E99">
        <f>SUMIFS(Prizes!D:D,Prizes!C:C,"&lt;="&amp;Luck!C99,Prizes!B:B,Luck!B99)</f>
        <v>1</v>
      </c>
      <c r="F99" s="4">
        <f>SUMIFS(Probabilities!D:D,Probabilities!C:C,"&lt;="&amp;Luck!C99,Probabilities!B:B,Luck!B99)</f>
        <v>1.0160443610068142</v>
      </c>
      <c r="G99" s="4">
        <f>SUMIFS(Probabilities!E:E,Probabilities!C:C,"&lt;="&amp;Luck!C99,Probabilities!B:B,Luck!B99)</f>
        <v>0.91614067436777824</v>
      </c>
      <c r="H99" s="4">
        <f t="shared" si="3"/>
        <v>-1.6762598493821081E-2</v>
      </c>
      <c r="I99" s="4"/>
    </row>
    <row r="100" spans="1:9" x14ac:dyDescent="0.35">
      <c r="A100">
        <v>99</v>
      </c>
      <c r="B100">
        <v>5</v>
      </c>
      <c r="C100">
        <v>5</v>
      </c>
      <c r="D100">
        <f>SUMIFS(Sales!D:D,Sales!C:C,"&lt;="&amp;Luck!C100,Sales!B:B,Luck!B100)</f>
        <v>27</v>
      </c>
      <c r="E100">
        <f>SUMIFS(Prizes!D:D,Prizes!C:C,"&lt;="&amp;Luck!C100,Prizes!B:B,Luck!B100)</f>
        <v>2</v>
      </c>
      <c r="F100" s="4">
        <f>SUMIFS(Probabilities!D:D,Probabilities!C:C,"&lt;="&amp;Luck!C100,Probabilities!B:B,Luck!B100)</f>
        <v>1.5369819913781115</v>
      </c>
      <c r="G100" s="4">
        <f>SUMIFS(Probabilities!E:E,Probabilities!C:C,"&lt;="&amp;Luck!C100,Probabilities!B:B,Luck!B100)</f>
        <v>1.3332393343968065</v>
      </c>
      <c r="H100" s="4">
        <f t="shared" si="3"/>
        <v>0.40099949319758987</v>
      </c>
      <c r="I100" s="4"/>
    </row>
    <row r="101" spans="1:9" x14ac:dyDescent="0.35">
      <c r="A101">
        <v>100</v>
      </c>
      <c r="B101">
        <v>6</v>
      </c>
      <c r="C101">
        <v>5</v>
      </c>
      <c r="D101">
        <f>SUMIFS(Sales!D:D,Sales!C:C,"&lt;="&amp;Luck!C101,Sales!B:B,Luck!B101)</f>
        <v>20</v>
      </c>
      <c r="E101">
        <f>SUMIFS(Prizes!D:D,Prizes!C:C,"&lt;="&amp;Luck!C101,Prizes!B:B,Luck!B101)</f>
        <v>1</v>
      </c>
      <c r="F101" s="4">
        <f>SUMIFS(Probabilities!D:D,Probabilities!C:C,"&lt;="&amp;Luck!C101,Probabilities!B:B,Luck!B101)</f>
        <v>1.3260933806146573</v>
      </c>
      <c r="G101" s="4">
        <f>SUMIFS(Probabilities!E:E,Probabilities!C:C,"&lt;="&amp;Luck!C101,Probabilities!B:B,Luck!B101)</f>
        <v>1.1390306966140913</v>
      </c>
      <c r="H101" s="4">
        <f t="shared" si="3"/>
        <v>-0.3055443581670727</v>
      </c>
      <c r="I101" s="4"/>
    </row>
    <row r="102" spans="1:9" x14ac:dyDescent="0.35">
      <c r="A102">
        <v>101</v>
      </c>
      <c r="B102">
        <v>7</v>
      </c>
      <c r="C102">
        <v>5</v>
      </c>
      <c r="D102">
        <f>SUMIFS(Sales!D:D,Sales!C:C,"&lt;="&amp;Luck!C102,Sales!B:B,Luck!B102)</f>
        <v>35</v>
      </c>
      <c r="E102">
        <f>SUMIFS(Prizes!D:D,Prizes!C:C,"&lt;="&amp;Luck!C102,Prizes!B:B,Luck!B102)</f>
        <v>2</v>
      </c>
      <c r="F102" s="4">
        <f>SUMIFS(Probabilities!D:D,Probabilities!C:C,"&lt;="&amp;Luck!C102,Probabilities!B:B,Luck!B102)</f>
        <v>1.7243776943401476</v>
      </c>
      <c r="G102" s="4">
        <f>SUMIFS(Probabilities!E:E,Probabilities!C:C,"&lt;="&amp;Luck!C102,Probabilities!B:B,Luck!B102)</f>
        <v>1.4977681852477585</v>
      </c>
      <c r="H102" s="4">
        <f t="shared" si="3"/>
        <v>0.22521227659339324</v>
      </c>
      <c r="I102" s="4"/>
    </row>
    <row r="103" spans="1:9" x14ac:dyDescent="0.35">
      <c r="A103">
        <v>102</v>
      </c>
      <c r="B103">
        <v>8</v>
      </c>
      <c r="C103">
        <v>5</v>
      </c>
      <c r="D103">
        <f>SUMIFS(Sales!D:D,Sales!C:C,"&lt;="&amp;Luck!C103,Sales!B:B,Luck!B103)</f>
        <v>58</v>
      </c>
      <c r="E103">
        <f>SUMIFS(Prizes!D:D,Prizes!C:C,"&lt;="&amp;Luck!C103,Prizes!B:B,Luck!B103)</f>
        <v>4</v>
      </c>
      <c r="F103" s="4">
        <f>SUMIFS(Probabilities!D:D,Probabilities!C:C,"&lt;="&amp;Luck!C103,Probabilities!B:B,Luck!B103)</f>
        <v>2.9626442775691841</v>
      </c>
      <c r="G103" s="4">
        <f>SUMIFS(Probabilities!E:E,Probabilities!C:C,"&lt;="&amp;Luck!C103,Probabilities!B:B,Luck!B103)</f>
        <v>2.4547753866129369</v>
      </c>
      <c r="H103" s="4">
        <f t="shared" si="3"/>
        <v>0.66209731543067396</v>
      </c>
      <c r="I103" s="4"/>
    </row>
    <row r="104" spans="1:9" x14ac:dyDescent="0.35">
      <c r="A104">
        <v>103</v>
      </c>
      <c r="B104">
        <v>9</v>
      </c>
      <c r="C104">
        <v>5</v>
      </c>
      <c r="D104">
        <f>SUMIFS(Sales!D:D,Sales!C:C,"&lt;="&amp;Luck!C104,Sales!B:B,Luck!B104)</f>
        <v>37</v>
      </c>
      <c r="E104">
        <f>SUMIFS(Prizes!D:D,Prizes!C:C,"&lt;="&amp;Luck!C104,Prizes!B:B,Luck!B104)</f>
        <v>3</v>
      </c>
      <c r="F104" s="4">
        <f>SUMIFS(Probabilities!D:D,Probabilities!C:C,"&lt;="&amp;Luck!C104,Probabilities!B:B,Luck!B104)</f>
        <v>1.7882074815741902</v>
      </c>
      <c r="G104" s="4">
        <f>SUMIFS(Probabilities!E:E,Probabilities!C:C,"&lt;="&amp;Luck!C104,Probabilities!B:B,Luck!B104)</f>
        <v>1.5526215682240607</v>
      </c>
      <c r="H104" s="4">
        <f t="shared" si="3"/>
        <v>0.97251309847423784</v>
      </c>
      <c r="I104" s="4"/>
    </row>
    <row r="105" spans="1:9" x14ac:dyDescent="0.35">
      <c r="A105">
        <v>104</v>
      </c>
      <c r="B105">
        <v>10</v>
      </c>
      <c r="C105">
        <v>5</v>
      </c>
      <c r="D105">
        <f>SUMIFS(Sales!D:D,Sales!C:C,"&lt;="&amp;Luck!C105,Sales!B:B,Luck!B105)</f>
        <v>40</v>
      </c>
      <c r="E105">
        <f>SUMIFS(Prizes!D:D,Prizes!C:C,"&lt;="&amp;Luck!C105,Prizes!B:B,Luck!B105)</f>
        <v>2</v>
      </c>
      <c r="F105" s="4">
        <f>SUMIFS(Probabilities!D:D,Probabilities!C:C,"&lt;="&amp;Luck!C105,Probabilities!B:B,Luck!B105)</f>
        <v>2.0368776943401476</v>
      </c>
      <c r="G105" s="4">
        <f>SUMIFS(Probabilities!E:E,Probabilities!C:C,"&lt;="&amp;Luck!C105,Probabilities!B:B,Luck!B105)</f>
        <v>1.7784014089319691</v>
      </c>
      <c r="H105" s="4">
        <f t="shared" si="3"/>
        <v>-2.7653420873742989E-2</v>
      </c>
      <c r="I105" s="4"/>
    </row>
    <row r="106" spans="1:9" x14ac:dyDescent="0.35">
      <c r="A106">
        <v>105</v>
      </c>
      <c r="B106">
        <v>11</v>
      </c>
      <c r="C106">
        <v>5</v>
      </c>
      <c r="D106">
        <f>SUMIFS(Sales!D:D,Sales!C:C,"&lt;="&amp;Luck!C106,Sales!B:B,Luck!B106)</f>
        <v>18</v>
      </c>
      <c r="E106">
        <f>SUMIFS(Prizes!D:D,Prizes!C:C,"&lt;="&amp;Luck!C106,Prizes!B:B,Luck!B106)</f>
        <v>0</v>
      </c>
      <c r="F106" s="4">
        <f>SUMIFS(Probabilities!D:D,Probabilities!C:C,"&lt;="&amp;Luck!C106,Probabilities!B:B,Luck!B106)</f>
        <v>1.0483156028368796</v>
      </c>
      <c r="G106" s="4">
        <f>SUMIFS(Probabilities!E:E,Probabilities!C:C,"&lt;="&amp;Luck!C106,Probabilities!B:B,Luck!B106)</f>
        <v>0.92341602090551866</v>
      </c>
      <c r="H106" s="4">
        <f t="shared" si="3"/>
        <v>-1.0909211137688808</v>
      </c>
      <c r="I106" s="4"/>
    </row>
    <row r="107" spans="1:9" x14ac:dyDescent="0.35">
      <c r="A107">
        <v>106</v>
      </c>
      <c r="B107">
        <v>12</v>
      </c>
      <c r="C107">
        <v>5</v>
      </c>
      <c r="D107">
        <f>SUMIFS(Sales!D:D,Sales!C:C,"&lt;="&amp;Luck!C107,Sales!B:B,Luck!B107)</f>
        <v>13</v>
      </c>
      <c r="E107">
        <f>SUMIFS(Prizes!D:D,Prizes!C:C,"&lt;="&amp;Luck!C107,Prizes!B:B,Luck!B107)</f>
        <v>1</v>
      </c>
      <c r="F107" s="4">
        <f>SUMIFS(Probabilities!D:D,Probabilities!C:C,"&lt;="&amp;Luck!C107,Probabilities!B:B,Luck!B107)</f>
        <v>0.84574468085106391</v>
      </c>
      <c r="G107" s="4">
        <f>SUMIFS(Probabilities!E:E,Probabilities!C:C,"&lt;="&amp;Luck!C107,Probabilities!B:B,Luck!B107)</f>
        <v>0.74928273912716592</v>
      </c>
      <c r="H107" s="4">
        <f t="shared" si="3"/>
        <v>0.17820393292439282</v>
      </c>
      <c r="I107" s="4"/>
    </row>
    <row r="108" spans="1:9" x14ac:dyDescent="0.35">
      <c r="A108">
        <v>107</v>
      </c>
      <c r="B108">
        <v>13</v>
      </c>
      <c r="C108">
        <v>5</v>
      </c>
      <c r="D108">
        <f>SUMIFS(Sales!D:D,Sales!C:C,"&lt;="&amp;Luck!C108,Sales!B:B,Luck!B108)</f>
        <v>15</v>
      </c>
      <c r="E108">
        <f>SUMIFS(Prizes!D:D,Prizes!C:C,"&lt;="&amp;Luck!C108,Prizes!B:B,Luck!B108)</f>
        <v>1</v>
      </c>
      <c r="F108" s="4">
        <f>SUMIFS(Probabilities!D:D,Probabilities!C:C,"&lt;="&amp;Luck!C108,Probabilities!B:B,Luck!B108)</f>
        <v>1.1111111111111112</v>
      </c>
      <c r="G108" s="4">
        <f>SUMIFS(Probabilities!E:E,Probabilities!C:C,"&lt;="&amp;Luck!C108,Probabilities!B:B,Luck!B108)</f>
        <v>0.93341000980465227</v>
      </c>
      <c r="H108" s="4">
        <f t="shared" si="3"/>
        <v>-0.11500620258097596</v>
      </c>
      <c r="I108" s="4"/>
    </row>
    <row r="109" spans="1:9" x14ac:dyDescent="0.35">
      <c r="A109">
        <v>108</v>
      </c>
      <c r="B109">
        <v>14</v>
      </c>
      <c r="C109">
        <v>5</v>
      </c>
      <c r="D109">
        <f>SUMIFS(Sales!D:D,Sales!C:C,"&lt;="&amp;Luck!C109,Sales!B:B,Luck!B109)</f>
        <v>30</v>
      </c>
      <c r="E109">
        <f>SUMIFS(Prizes!D:D,Prizes!C:C,"&lt;="&amp;Luck!C109,Prizes!B:B,Luck!B109)</f>
        <v>2</v>
      </c>
      <c r="F109" s="4">
        <f>SUMIFS(Probabilities!D:D,Probabilities!C:C,"&lt;="&amp;Luck!C109,Probabilities!B:B,Luck!B109)</f>
        <v>1.4547698512028926</v>
      </c>
      <c r="G109" s="4">
        <f>SUMIFS(Probabilities!E:E,Probabilities!C:C,"&lt;="&amp;Luck!C109,Probabilities!B:B,Luck!B109)</f>
        <v>1.2511259182934071</v>
      </c>
      <c r="H109" s="4">
        <f t="shared" si="3"/>
        <v>0.48744918866619646</v>
      </c>
      <c r="I109" s="4"/>
    </row>
    <row r="110" spans="1:9" x14ac:dyDescent="0.35">
      <c r="A110">
        <v>109</v>
      </c>
      <c r="B110">
        <v>15</v>
      </c>
      <c r="C110">
        <v>5</v>
      </c>
      <c r="D110">
        <f>SUMIFS(Sales!D:D,Sales!C:C,"&lt;="&amp;Luck!C110,Sales!B:B,Luck!B110)</f>
        <v>22</v>
      </c>
      <c r="E110">
        <f>SUMIFS(Prizes!D:D,Prizes!C:C,"&lt;="&amp;Luck!C110,Prizes!B:B,Luck!B110)</f>
        <v>2</v>
      </c>
      <c r="F110" s="4">
        <f>SUMIFS(Probabilities!D:D,Probabilities!C:C,"&lt;="&amp;Luck!C110,Probabilities!B:B,Luck!B110)</f>
        <v>1.5456560283687943</v>
      </c>
      <c r="G110" s="4">
        <f>SUMIFS(Probabilities!E:E,Probabilities!C:C,"&lt;="&amp;Luck!C110,Probabilities!B:B,Luck!B110)</f>
        <v>1.3210542547977329</v>
      </c>
      <c r="H110" s="4">
        <f t="shared" si="3"/>
        <v>0.39529784158215575</v>
      </c>
      <c r="I110" s="4"/>
    </row>
    <row r="111" spans="1:9" x14ac:dyDescent="0.35">
      <c r="A111">
        <v>110</v>
      </c>
      <c r="B111">
        <v>16</v>
      </c>
      <c r="C111">
        <v>5</v>
      </c>
      <c r="D111">
        <f>SUMIFS(Sales!D:D,Sales!C:C,"&lt;="&amp;Luck!C111,Sales!B:B,Luck!B111)</f>
        <v>8</v>
      </c>
      <c r="E111">
        <f>SUMIFS(Prizes!D:D,Prizes!C:C,"&lt;="&amp;Luck!C111,Prizes!B:B,Luck!B111)</f>
        <v>0</v>
      </c>
      <c r="F111" s="4">
        <f>SUMIFS(Probabilities!D:D,Probabilities!C:C,"&lt;="&amp;Luck!C111,Probabilities!B:B,Luck!B111)</f>
        <v>0.39583333333333337</v>
      </c>
      <c r="G111" s="4">
        <f>SUMIFS(Probabilities!E:E,Probabilities!C:C,"&lt;="&amp;Luck!C111,Probabilities!B:B,Luck!B111)</f>
        <v>0.36502235214261147</v>
      </c>
      <c r="H111" s="4">
        <f t="shared" si="3"/>
        <v>-0.65516793461900069</v>
      </c>
      <c r="I111" s="4"/>
    </row>
    <row r="112" spans="1:9" x14ac:dyDescent="0.35">
      <c r="A112">
        <v>111</v>
      </c>
      <c r="B112">
        <v>17</v>
      </c>
      <c r="C112">
        <v>5</v>
      </c>
      <c r="D112">
        <f>SUMIFS(Sales!D:D,Sales!C:C,"&lt;="&amp;Luck!C112,Sales!B:B,Luck!B112)</f>
        <v>2</v>
      </c>
      <c r="E112">
        <f>SUMIFS(Prizes!D:D,Prizes!C:C,"&lt;="&amp;Luck!C112,Prizes!B:B,Luck!B112)</f>
        <v>0</v>
      </c>
      <c r="F112" s="4">
        <f>SUMIFS(Probabilities!D:D,Probabilities!C:C,"&lt;="&amp;Luck!C112,Probabilities!B:B,Luck!B112)</f>
        <v>0.125</v>
      </c>
      <c r="G112" s="4">
        <f>SUMIFS(Probabilities!E:E,Probabilities!C:C,"&lt;="&amp;Luck!C112,Probabilities!B:B,Luck!B112)</f>
        <v>0.11595394736842106</v>
      </c>
      <c r="H112" s="4">
        <f t="shared" si="3"/>
        <v>-0.36708551190375982</v>
      </c>
      <c r="I112" s="4"/>
    </row>
    <row r="113" spans="1:9" x14ac:dyDescent="0.35">
      <c r="A113">
        <v>112</v>
      </c>
      <c r="B113">
        <v>18</v>
      </c>
      <c r="C113">
        <v>5</v>
      </c>
      <c r="D113">
        <f>SUMIFS(Sales!D:D,Sales!C:C,"&lt;="&amp;Luck!C113,Sales!B:B,Luck!B113)</f>
        <v>10</v>
      </c>
      <c r="E113">
        <f>SUMIFS(Prizes!D:D,Prizes!C:C,"&lt;="&amp;Luck!C113,Prizes!B:B,Luck!B113)</f>
        <v>0</v>
      </c>
      <c r="F113" s="4">
        <f>SUMIFS(Probabilities!D:D,Probabilities!C:C,"&lt;="&amp;Luck!C113,Probabilities!B:B,Luck!B113)</f>
        <v>0.47207446808510639</v>
      </c>
      <c r="G113" s="4">
        <f>SUMIFS(Probabilities!E:E,Probabilities!C:C,"&lt;="&amp;Luck!C113,Probabilities!B:B,Luck!B113)</f>
        <v>0.43181046893516495</v>
      </c>
      <c r="H113" s="4">
        <f t="shared" si="3"/>
        <v>-0.71839603852490219</v>
      </c>
      <c r="I113" s="4"/>
    </row>
    <row r="114" spans="1:9" x14ac:dyDescent="0.35">
      <c r="A114">
        <v>113</v>
      </c>
      <c r="B114">
        <v>19</v>
      </c>
      <c r="C114">
        <v>5</v>
      </c>
      <c r="D114">
        <f>SUMIFS(Sales!D:D,Sales!C:C,"&lt;="&amp;Luck!C114,Sales!B:B,Luck!B114)</f>
        <v>71</v>
      </c>
      <c r="E114">
        <f>SUMIFS(Prizes!D:D,Prizes!C:C,"&lt;="&amp;Luck!C114,Prizes!B:B,Luck!B114)</f>
        <v>2</v>
      </c>
      <c r="F114" s="4">
        <f>SUMIFS(Probabilities!D:D,Probabilities!C:C,"&lt;="&amp;Luck!C114,Probabilities!B:B,Luck!B114)</f>
        <v>2.6192636629119734</v>
      </c>
      <c r="G114" s="4">
        <f>SUMIFS(Probabilities!E:E,Probabilities!C:C,"&lt;="&amp;Luck!C114,Probabilities!B:B,Luck!B114)</f>
        <v>2.2104107563254267</v>
      </c>
      <c r="H114" s="4">
        <f t="shared" si="3"/>
        <v>-0.41652311211746412</v>
      </c>
      <c r="I114" s="4"/>
    </row>
    <row r="115" spans="1:9" x14ac:dyDescent="0.35">
      <c r="A115">
        <v>114</v>
      </c>
      <c r="B115">
        <v>20</v>
      </c>
      <c r="C115">
        <v>5</v>
      </c>
      <c r="D115">
        <f>SUMIFS(Sales!D:D,Sales!C:C,"&lt;="&amp;Luck!C115,Sales!B:B,Luck!B115)</f>
        <v>14</v>
      </c>
      <c r="E115">
        <f>SUMIFS(Prizes!D:D,Prizes!C:C,"&lt;="&amp;Luck!C115,Prizes!B:B,Luck!B115)</f>
        <v>1</v>
      </c>
      <c r="F115" s="4">
        <f>SUMIFS(Probabilities!D:D,Probabilities!C:C,"&lt;="&amp;Luck!C115,Probabilities!B:B,Luck!B115)</f>
        <v>0.5442219440967877</v>
      </c>
      <c r="G115" s="4">
        <f>SUMIFS(Probabilities!E:E,Probabilities!C:C,"&lt;="&amp;Luck!C115,Probabilities!B:B,Luck!B115)</f>
        <v>0.50971318651093067</v>
      </c>
      <c r="H115" s="4">
        <f t="shared" si="3"/>
        <v>0.63839647017246781</v>
      </c>
      <c r="I115" s="4"/>
    </row>
    <row r="116" spans="1:9" x14ac:dyDescent="0.35">
      <c r="A116">
        <v>115</v>
      </c>
      <c r="B116">
        <v>21</v>
      </c>
      <c r="C116">
        <v>5</v>
      </c>
      <c r="D116">
        <f>SUMIFS(Sales!D:D,Sales!C:C,"&lt;="&amp;Luck!C116,Sales!B:B,Luck!B116)</f>
        <v>15</v>
      </c>
      <c r="E116">
        <f>SUMIFS(Prizes!D:D,Prizes!C:C,"&lt;="&amp;Luck!C116,Prizes!B:B,Luck!B116)</f>
        <v>1</v>
      </c>
      <c r="F116" s="4">
        <f>SUMIFS(Probabilities!D:D,Probabilities!C:C,"&lt;="&amp;Luck!C116,Probabilities!B:B,Luck!B116)</f>
        <v>0.63164893617021278</v>
      </c>
      <c r="G116" s="4">
        <f>SUMIFS(Probabilities!E:E,Probabilities!C:C,"&lt;="&amp;Luck!C116,Probabilities!B:B,Luck!B116)</f>
        <v>0.57472666253306171</v>
      </c>
      <c r="H116" s="4">
        <f t="shared" si="3"/>
        <v>0.48588249827785779</v>
      </c>
      <c r="I116" s="4"/>
    </row>
    <row r="117" spans="1:9" x14ac:dyDescent="0.35">
      <c r="A117">
        <v>116</v>
      </c>
      <c r="B117">
        <v>22</v>
      </c>
      <c r="C117">
        <v>5</v>
      </c>
      <c r="D117">
        <f>SUMIFS(Sales!D:D,Sales!C:C,"&lt;="&amp;Luck!C117,Sales!B:B,Luck!B117)</f>
        <v>5</v>
      </c>
      <c r="E117">
        <f>SUMIFS(Prizes!D:D,Prizes!C:C,"&lt;="&amp;Luck!C117,Prizes!B:B,Luck!B117)</f>
        <v>1</v>
      </c>
      <c r="F117" s="4">
        <f>SUMIFS(Probabilities!D:D,Probabilities!C:C,"&lt;="&amp;Luck!C117,Probabilities!B:B,Luck!B117)</f>
        <v>0.3125</v>
      </c>
      <c r="G117" s="4">
        <f>SUMIFS(Probabilities!E:E,Probabilities!C:C,"&lt;="&amp;Luck!C117,Probabilities!B:B,Luck!B117)</f>
        <v>0.28063322368421051</v>
      </c>
      <c r="H117" s="4">
        <f t="shared" si="3"/>
        <v>1.2977862244025724</v>
      </c>
      <c r="I117" s="4"/>
    </row>
    <row r="118" spans="1:9" x14ac:dyDescent="0.35">
      <c r="A118">
        <v>117</v>
      </c>
      <c r="B118">
        <v>23</v>
      </c>
      <c r="C118">
        <v>5</v>
      </c>
      <c r="D118">
        <f>SUMIFS(Sales!D:D,Sales!C:C,"&lt;="&amp;Luck!C118,Sales!B:B,Luck!B118)</f>
        <v>25</v>
      </c>
      <c r="E118">
        <f>SUMIFS(Prizes!D:D,Prizes!C:C,"&lt;="&amp;Luck!C118,Prizes!B:B,Luck!B118)</f>
        <v>2</v>
      </c>
      <c r="F118" s="4">
        <f>SUMIFS(Probabilities!D:D,Probabilities!C:C,"&lt;="&amp;Luck!C118,Probabilities!B:B,Luck!B118)</f>
        <v>1.0232843137254903</v>
      </c>
      <c r="G118" s="4">
        <f>SUMIFS(Probabilities!E:E,Probabilities!C:C,"&lt;="&amp;Luck!C118,Probabilities!B:B,Luck!B118)</f>
        <v>0.92000393600208819</v>
      </c>
      <c r="H118" s="4">
        <f t="shared" si="3"/>
        <v>1.0182943168562246</v>
      </c>
      <c r="I118" s="4"/>
    </row>
    <row r="119" spans="1:9" x14ac:dyDescent="0.35">
      <c r="A119">
        <v>118</v>
      </c>
      <c r="B119">
        <v>24</v>
      </c>
      <c r="C119">
        <v>5</v>
      </c>
      <c r="D119">
        <f>SUMIFS(Sales!D:D,Sales!C:C,"&lt;="&amp;Luck!C119,Sales!B:B,Luck!B119)</f>
        <v>20</v>
      </c>
      <c r="E119">
        <f>SUMIFS(Prizes!D:D,Prizes!C:C,"&lt;="&amp;Luck!C119,Prizes!B:B,Luck!B119)</f>
        <v>0</v>
      </c>
      <c r="F119" s="4">
        <f>SUMIFS(Probabilities!D:D,Probabilities!C:C,"&lt;="&amp;Luck!C119,Probabilities!B:B,Luck!B119)</f>
        <v>0.76619211514392993</v>
      </c>
      <c r="G119" s="4">
        <f>SUMIFS(Probabilities!E:E,Probabilities!C:C,"&lt;="&amp;Luck!C119,Probabilities!B:B,Luck!B119)</f>
        <v>0.70207520552941982</v>
      </c>
      <c r="H119" s="4">
        <f t="shared" si="3"/>
        <v>-0.91442030358990678</v>
      </c>
      <c r="I119" s="4"/>
    </row>
    <row r="120" spans="1:9" x14ac:dyDescent="0.35">
      <c r="A120">
        <v>119</v>
      </c>
      <c r="B120">
        <v>25</v>
      </c>
      <c r="C120">
        <v>5</v>
      </c>
      <c r="D120">
        <f>SUMIFS(Sales!D:D,Sales!C:C,"&lt;="&amp;Luck!C120,Sales!B:B,Luck!B120)</f>
        <v>2</v>
      </c>
      <c r="E120">
        <f>SUMIFS(Prizes!D:D,Prizes!C:C,"&lt;="&amp;Luck!C120,Prizes!B:B,Luck!B120)</f>
        <v>0</v>
      </c>
      <c r="F120" s="4">
        <f>SUMIFS(Probabilities!D:D,Probabilities!C:C,"&lt;="&amp;Luck!C120,Probabilities!B:B,Luck!B120)</f>
        <v>6.3829787234042548E-2</v>
      </c>
      <c r="G120" s="4">
        <f>SUMIFS(Probabilities!E:E,Probabilities!C:C,"&lt;="&amp;Luck!C120,Probabilities!B:B,Luck!B120)</f>
        <v>6.1462224298748667E-2</v>
      </c>
      <c r="H120" s="4">
        <f t="shared" si="3"/>
        <v>-0.25746562908380199</v>
      </c>
      <c r="I120" s="4"/>
    </row>
    <row r="121" spans="1:9" x14ac:dyDescent="0.35">
      <c r="A121">
        <v>120</v>
      </c>
      <c r="B121">
        <v>26</v>
      </c>
      <c r="C121">
        <v>5</v>
      </c>
      <c r="D121">
        <f>SUMIFS(Sales!D:D,Sales!C:C,"&lt;="&amp;Luck!C121,Sales!B:B,Luck!B121)</f>
        <v>10</v>
      </c>
      <c r="E121">
        <f>SUMIFS(Prizes!D:D,Prizes!C:C,"&lt;="&amp;Luck!C121,Prizes!B:B,Luck!B121)</f>
        <v>0</v>
      </c>
      <c r="F121" s="4">
        <f>SUMIFS(Probabilities!D:D,Probabilities!C:C,"&lt;="&amp;Luck!C121,Probabilities!B:B,Luck!B121)</f>
        <v>0.31914893617021278</v>
      </c>
      <c r="G121" s="4">
        <f>SUMIFS(Probabilities!E:E,Probabilities!C:C,"&lt;="&amp;Luck!C121,Probabilities!B:B,Luck!B121)</f>
        <v>0.2940934388488512</v>
      </c>
      <c r="H121" s="4">
        <f t="shared" si="3"/>
        <v>-0.58850578094375827</v>
      </c>
      <c r="I121" s="4"/>
    </row>
    <row r="122" spans="1:9" x14ac:dyDescent="0.35">
      <c r="A122">
        <v>121</v>
      </c>
      <c r="B122">
        <v>27</v>
      </c>
      <c r="C122">
        <v>5</v>
      </c>
      <c r="D122">
        <f>SUMIFS(Sales!D:D,Sales!C:C,"&lt;="&amp;Luck!C122,Sales!B:B,Luck!B122)</f>
        <v>10</v>
      </c>
      <c r="E122">
        <f>SUMIFS(Prizes!D:D,Prizes!C:C,"&lt;="&amp;Luck!C122,Prizes!B:B,Luck!B122)</f>
        <v>0</v>
      </c>
      <c r="F122" s="4">
        <f>SUMIFS(Probabilities!D:D,Probabilities!C:C,"&lt;="&amp;Luck!C122,Probabilities!B:B,Luck!B122)</f>
        <v>0.35539215686274511</v>
      </c>
      <c r="G122" s="4">
        <f>SUMIFS(Probabilities!E:E,Probabilities!C:C,"&lt;="&amp;Luck!C122,Probabilities!B:B,Luck!B122)</f>
        <v>0.33229701484376095</v>
      </c>
      <c r="H122" s="4">
        <f t="shared" si="3"/>
        <v>-0.61651637931783265</v>
      </c>
      <c r="I122" s="4"/>
    </row>
    <row r="123" spans="1:9" x14ac:dyDescent="0.35">
      <c r="A123">
        <v>122</v>
      </c>
      <c r="B123">
        <v>28</v>
      </c>
      <c r="C123">
        <v>5</v>
      </c>
      <c r="D123">
        <f>SUMIFS(Sales!D:D,Sales!C:C,"&lt;="&amp;Luck!C123,Sales!B:B,Luck!B123)</f>
        <v>15</v>
      </c>
      <c r="E123">
        <f>SUMIFS(Prizes!D:D,Prizes!C:C,"&lt;="&amp;Luck!C123,Prizes!B:B,Luck!B123)</f>
        <v>0</v>
      </c>
      <c r="F123" s="4">
        <f>SUMIFS(Probabilities!D:D,Probabilities!C:C,"&lt;="&amp;Luck!C123,Probabilities!B:B,Luck!B123)</f>
        <v>0.50245098039215685</v>
      </c>
      <c r="G123" s="4">
        <f>SUMIFS(Probabilities!E:E,Probabilities!C:C,"&lt;="&amp;Luck!C123,Probabilities!B:B,Luck!B123)</f>
        <v>0.46320649663160318</v>
      </c>
      <c r="H123" s="4">
        <f t="shared" si="3"/>
        <v>-0.73825496602631613</v>
      </c>
      <c r="I123" s="4"/>
    </row>
    <row r="124" spans="1:9" x14ac:dyDescent="0.35">
      <c r="A124">
        <v>123</v>
      </c>
      <c r="B124">
        <v>29</v>
      </c>
      <c r="C124">
        <v>5</v>
      </c>
      <c r="D124">
        <f>SUMIFS(Sales!D:D,Sales!C:C,"&lt;="&amp;Luck!C124,Sales!B:B,Luck!B124)</f>
        <v>20</v>
      </c>
      <c r="E124">
        <f>SUMIFS(Prizes!D:D,Prizes!C:C,"&lt;="&amp;Luck!C124,Prizes!B:B,Luck!B124)</f>
        <v>1</v>
      </c>
      <c r="F124" s="4">
        <f>SUMIFS(Probabilities!D:D,Probabilities!C:C,"&lt;="&amp;Luck!C124,Probabilities!B:B,Luck!B124)</f>
        <v>0.71078431372549022</v>
      </c>
      <c r="G124" s="4">
        <f>SUMIFS(Probabilities!E:E,Probabilities!C:C,"&lt;="&amp;Luck!C124,Probabilities!B:B,Luck!B124)</f>
        <v>0.63937071231787768</v>
      </c>
      <c r="H124" s="4">
        <f t="shared" si="3"/>
        <v>0.36169747326704782</v>
      </c>
      <c r="I124" s="4"/>
    </row>
    <row r="125" spans="1:9" x14ac:dyDescent="0.35">
      <c r="A125">
        <v>124</v>
      </c>
      <c r="B125">
        <v>30</v>
      </c>
      <c r="C125">
        <v>5</v>
      </c>
      <c r="D125">
        <f>SUMIFS(Sales!D:D,Sales!C:C,"&lt;="&amp;Luck!C125,Sales!B:B,Luck!B125)</f>
        <v>5</v>
      </c>
      <c r="E125">
        <f>SUMIFS(Prizes!D:D,Prizes!C:C,"&lt;="&amp;Luck!C125,Prizes!B:B,Luck!B125)</f>
        <v>0</v>
      </c>
      <c r="F125" s="4">
        <f>SUMIFS(Probabilities!D:D,Probabilities!C:C,"&lt;="&amp;Luck!C125,Probabilities!B:B,Luck!B125)</f>
        <v>0.20833333333333334</v>
      </c>
      <c r="G125" s="4">
        <f>SUMIFS(Probabilities!E:E,Probabilities!C:C,"&lt;="&amp;Luck!C125,Probabilities!B:B,Luck!B125)</f>
        <v>0.19294176003734828</v>
      </c>
      <c r="H125" s="4">
        <f t="shared" si="3"/>
        <v>-0.474291831071118</v>
      </c>
      <c r="I125" s="4"/>
    </row>
    <row r="126" spans="1:9" x14ac:dyDescent="0.35">
      <c r="A126">
        <v>125</v>
      </c>
      <c r="B126">
        <v>1</v>
      </c>
      <c r="C126">
        <v>6</v>
      </c>
      <c r="D126">
        <f>SUMIFS(Sales!D:D,Sales!C:C,"&lt;="&amp;Luck!C126,Sales!B:B,Luck!B126)</f>
        <v>50</v>
      </c>
      <c r="E126">
        <f>SUMIFS(Prizes!D:D,Prizes!C:C,"&lt;="&amp;Luck!C126,Prizes!B:B,Luck!B126)</f>
        <v>1</v>
      </c>
      <c r="F126" s="4">
        <f>SUMIFS(Probabilities!D:D,Probabilities!C:C,"&lt;="&amp;Luck!C126,Probabilities!B:B,Luck!B126)</f>
        <v>2.4064542483660132</v>
      </c>
      <c r="G126" s="4">
        <f>SUMIFS(Probabilities!E:E,Probabilities!C:C,"&lt;="&amp;Luck!C126,Probabilities!B:B,Luck!B126)</f>
        <v>2.06891748516149</v>
      </c>
      <c r="H126" s="4">
        <f t="shared" si="3"/>
        <v>-0.97780898632980207</v>
      </c>
      <c r="I126" s="4"/>
    </row>
    <row r="127" spans="1:9" x14ac:dyDescent="0.35">
      <c r="A127">
        <v>126</v>
      </c>
      <c r="B127">
        <v>2</v>
      </c>
      <c r="C127">
        <v>6</v>
      </c>
      <c r="D127">
        <f>SUMIFS(Sales!D:D,Sales!C:C,"&lt;="&amp;Luck!C127,Sales!B:B,Luck!B127)</f>
        <v>20</v>
      </c>
      <c r="E127">
        <f>SUMIFS(Prizes!D:D,Prizes!C:C,"&lt;="&amp;Luck!C127,Prizes!B:B,Luck!B127)</f>
        <v>0</v>
      </c>
      <c r="F127" s="4">
        <f>SUMIFS(Probabilities!D:D,Probabilities!C:C,"&lt;="&amp;Luck!C127,Probabilities!B:B,Luck!B127)</f>
        <v>1.3206699346405228</v>
      </c>
      <c r="G127" s="4">
        <f>SUMIFS(Probabilities!E:E,Probabilities!C:C,"&lt;="&amp;Luck!C127,Probabilities!B:B,Luck!B127)</f>
        <v>1.1410784931831366</v>
      </c>
      <c r="H127" s="4">
        <f t="shared" si="3"/>
        <v>-1.236336045029208</v>
      </c>
      <c r="I127" s="4"/>
    </row>
    <row r="128" spans="1:9" x14ac:dyDescent="0.35">
      <c r="A128">
        <v>127</v>
      </c>
      <c r="B128">
        <v>3</v>
      </c>
      <c r="C128">
        <v>6</v>
      </c>
      <c r="D128">
        <f>SUMIFS(Sales!D:D,Sales!C:C,"&lt;="&amp;Luck!C128,Sales!B:B,Luck!B128)</f>
        <v>20</v>
      </c>
      <c r="E128">
        <f>SUMIFS(Prizes!D:D,Prizes!C:C,"&lt;="&amp;Luck!C128,Prizes!B:B,Luck!B128)</f>
        <v>2</v>
      </c>
      <c r="F128" s="4">
        <f>SUMIFS(Probabilities!D:D,Probabilities!C:C,"&lt;="&amp;Luck!C128,Probabilities!B:B,Luck!B128)</f>
        <v>1.3260933806146573</v>
      </c>
      <c r="G128" s="4">
        <f>SUMIFS(Probabilities!E:E,Probabilities!C:C,"&lt;="&amp;Luck!C128,Probabilities!B:B,Luck!B128)</f>
        <v>1.1390306966140913</v>
      </c>
      <c r="H128" s="4">
        <f t="shared" si="3"/>
        <v>0.63143988110558125</v>
      </c>
      <c r="I128" s="4"/>
    </row>
    <row r="129" spans="1:9" x14ac:dyDescent="0.35">
      <c r="A129">
        <v>128</v>
      </c>
      <c r="B129">
        <v>4</v>
      </c>
      <c r="C129">
        <v>6</v>
      </c>
      <c r="D129">
        <f>SUMIFS(Sales!D:D,Sales!C:C,"&lt;="&amp;Luck!C129,Sales!B:B,Luck!B129)</f>
        <v>34</v>
      </c>
      <c r="E129">
        <f>SUMIFS(Prizes!D:D,Prizes!C:C,"&lt;="&amp;Luck!C129,Prizes!B:B,Luck!B129)</f>
        <v>1</v>
      </c>
      <c r="F129" s="4">
        <f>SUMIFS(Probabilities!D:D,Probabilities!C:C,"&lt;="&amp;Luck!C129,Probabilities!B:B,Luck!B129)</f>
        <v>1.3493776943401474</v>
      </c>
      <c r="G129" s="4">
        <f>SUMIFS(Probabilities!E:E,Probabilities!C:C,"&lt;="&amp;Luck!C129,Probabilities!B:B,Luck!B129)</f>
        <v>1.2188998093416783</v>
      </c>
      <c r="H129" s="4">
        <f t="shared" si="3"/>
        <v>-0.31645442286699055</v>
      </c>
      <c r="I129" s="4"/>
    </row>
    <row r="130" spans="1:9" x14ac:dyDescent="0.35">
      <c r="A130">
        <v>129</v>
      </c>
      <c r="B130">
        <v>5</v>
      </c>
      <c r="C130">
        <v>6</v>
      </c>
      <c r="D130">
        <f>SUMIFS(Sales!D:D,Sales!C:C,"&lt;="&amp;Luck!C130,Sales!B:B,Luck!B130)</f>
        <v>32</v>
      </c>
      <c r="E130">
        <f>SUMIFS(Prizes!D:D,Prizes!C:C,"&lt;="&amp;Luck!C130,Prizes!B:B,Luck!B130)</f>
        <v>2</v>
      </c>
      <c r="F130" s="4">
        <f>SUMIFS(Probabilities!D:D,Probabilities!C:C,"&lt;="&amp;Luck!C130,Probabilities!B:B,Luck!B130)</f>
        <v>1.7036486580447783</v>
      </c>
      <c r="G130" s="4">
        <f>SUMIFS(Probabilities!E:E,Probabilities!C:C,"&lt;="&amp;Luck!C130,Probabilities!B:B,Luck!B130)</f>
        <v>1.4900253150082905</v>
      </c>
      <c r="H130" s="4">
        <f t="shared" ref="H130:H157" si="4">(E130-F130)/SQRT(G130)</f>
        <v>0.24277841663195332</v>
      </c>
      <c r="I130" s="4"/>
    </row>
    <row r="131" spans="1:9" x14ac:dyDescent="0.35">
      <c r="A131">
        <v>130</v>
      </c>
      <c r="B131">
        <v>6</v>
      </c>
      <c r="C131">
        <v>6</v>
      </c>
      <c r="D131">
        <f>SUMIFS(Sales!D:D,Sales!C:C,"&lt;="&amp;Luck!C131,Sales!B:B,Luck!B131)</f>
        <v>20</v>
      </c>
      <c r="E131">
        <f>SUMIFS(Prizes!D:D,Prizes!C:C,"&lt;="&amp;Luck!C131,Prizes!B:B,Luck!B131)</f>
        <v>1</v>
      </c>
      <c r="F131" s="4">
        <f>SUMIFS(Probabilities!D:D,Probabilities!C:C,"&lt;="&amp;Luck!C131,Probabilities!B:B,Luck!B131)</f>
        <v>1.3260933806146573</v>
      </c>
      <c r="G131" s="4">
        <f>SUMIFS(Probabilities!E:E,Probabilities!C:C,"&lt;="&amp;Luck!C131,Probabilities!B:B,Luck!B131)</f>
        <v>1.1390306966140913</v>
      </c>
      <c r="H131" s="4">
        <f t="shared" si="4"/>
        <v>-0.3055443581670727</v>
      </c>
      <c r="I131" s="4"/>
    </row>
    <row r="132" spans="1:9" x14ac:dyDescent="0.35">
      <c r="A132">
        <v>131</v>
      </c>
      <c r="B132">
        <v>7</v>
      </c>
      <c r="C132">
        <v>6</v>
      </c>
      <c r="D132">
        <f>SUMIFS(Sales!D:D,Sales!C:C,"&lt;="&amp;Luck!C132,Sales!B:B,Luck!B132)</f>
        <v>50</v>
      </c>
      <c r="E132">
        <f>SUMIFS(Prizes!D:D,Prizes!C:C,"&lt;="&amp;Luck!C132,Prizes!B:B,Luck!B132)</f>
        <v>3</v>
      </c>
      <c r="F132" s="4">
        <f>SUMIFS(Probabilities!D:D,Probabilities!C:C,"&lt;="&amp;Luck!C132,Probabilities!B:B,Luck!B132)</f>
        <v>2.2243776943401476</v>
      </c>
      <c r="G132" s="4">
        <f>SUMIFS(Probabilities!E:E,Probabilities!C:C,"&lt;="&amp;Luck!C132,Probabilities!B:B,Luck!B132)</f>
        <v>1.9356876483350067</v>
      </c>
      <c r="H132" s="4">
        <f t="shared" si="4"/>
        <v>0.55748431232017515</v>
      </c>
      <c r="I132" s="4"/>
    </row>
    <row r="133" spans="1:9" x14ac:dyDescent="0.35">
      <c r="A133">
        <v>132</v>
      </c>
      <c r="B133">
        <v>8</v>
      </c>
      <c r="C133">
        <v>6</v>
      </c>
      <c r="D133">
        <f>SUMIFS(Sales!D:D,Sales!C:C,"&lt;="&amp;Luck!C133,Sales!B:B,Luck!B133)</f>
        <v>68</v>
      </c>
      <c r="E133">
        <f>SUMIFS(Prizes!D:D,Prizes!C:C,"&lt;="&amp;Luck!C133,Prizes!B:B,Luck!B133)</f>
        <v>4</v>
      </c>
      <c r="F133" s="4">
        <f>SUMIFS(Probabilities!D:D,Probabilities!C:C,"&lt;="&amp;Luck!C133,Probabilities!B:B,Luck!B133)</f>
        <v>3.2959776109025176</v>
      </c>
      <c r="G133" s="4">
        <f>SUMIFS(Probabilities!E:E,Probabilities!C:C,"&lt;="&amp;Luck!C133,Probabilities!B:B,Luck!B133)</f>
        <v>2.757534521586837</v>
      </c>
      <c r="H133" s="4">
        <f t="shared" si="4"/>
        <v>0.42396108176687697</v>
      </c>
      <c r="I133" s="4"/>
    </row>
    <row r="134" spans="1:9" x14ac:dyDescent="0.35">
      <c r="A134">
        <v>133</v>
      </c>
      <c r="B134">
        <v>9</v>
      </c>
      <c r="C134">
        <v>6</v>
      </c>
      <c r="D134">
        <f>SUMIFS(Sales!D:D,Sales!C:C,"&lt;="&amp;Luck!C134,Sales!B:B,Luck!B134)</f>
        <v>37</v>
      </c>
      <c r="E134">
        <f>SUMIFS(Prizes!D:D,Prizes!C:C,"&lt;="&amp;Luck!C134,Prizes!B:B,Luck!B134)</f>
        <v>3</v>
      </c>
      <c r="F134" s="4">
        <f>SUMIFS(Probabilities!D:D,Probabilities!C:C,"&lt;="&amp;Luck!C134,Probabilities!B:B,Luck!B134)</f>
        <v>1.7882074815741902</v>
      </c>
      <c r="G134" s="4">
        <f>SUMIFS(Probabilities!E:E,Probabilities!C:C,"&lt;="&amp;Luck!C134,Probabilities!B:B,Luck!B134)</f>
        <v>1.5526215682240607</v>
      </c>
      <c r="H134" s="4">
        <f t="shared" si="4"/>
        <v>0.97251309847423784</v>
      </c>
      <c r="I134" s="4"/>
    </row>
    <row r="135" spans="1:9" x14ac:dyDescent="0.35">
      <c r="A135">
        <v>134</v>
      </c>
      <c r="B135">
        <v>10</v>
      </c>
      <c r="C135">
        <v>6</v>
      </c>
      <c r="D135">
        <f>SUMIFS(Sales!D:D,Sales!C:C,"&lt;="&amp;Luck!C135,Sales!B:B,Luck!B135)</f>
        <v>50</v>
      </c>
      <c r="E135">
        <f>SUMIFS(Prizes!D:D,Prizes!C:C,"&lt;="&amp;Luck!C135,Prizes!B:B,Luck!B135)</f>
        <v>3</v>
      </c>
      <c r="F135" s="4">
        <f>SUMIFS(Probabilities!D:D,Probabilities!C:C,"&lt;="&amp;Luck!C135,Probabilities!B:B,Luck!B135)</f>
        <v>2.3702110276734811</v>
      </c>
      <c r="G135" s="4">
        <f>SUMIFS(Probabilities!E:E,Probabilities!C:C,"&lt;="&amp;Luck!C135,Probabilities!B:B,Luck!B135)</f>
        <v>2.0811605439058694</v>
      </c>
      <c r="H135" s="4">
        <f t="shared" si="4"/>
        <v>0.4365583104617054</v>
      </c>
      <c r="I135" s="4"/>
    </row>
    <row r="136" spans="1:9" x14ac:dyDescent="0.35">
      <c r="A136">
        <v>135</v>
      </c>
      <c r="B136">
        <v>11</v>
      </c>
      <c r="C136">
        <v>6</v>
      </c>
      <c r="D136">
        <f>SUMIFS(Sales!D:D,Sales!C:C,"&lt;="&amp;Luck!C136,Sales!B:B,Luck!B136)</f>
        <v>23</v>
      </c>
      <c r="E136">
        <f>SUMIFS(Prizes!D:D,Prizes!C:C,"&lt;="&amp;Luck!C136,Prizes!B:B,Luck!B136)</f>
        <v>0</v>
      </c>
      <c r="F136" s="4">
        <f>SUMIFS(Probabilities!D:D,Probabilities!C:C,"&lt;="&amp;Luck!C136,Probabilities!B:B,Luck!B136)</f>
        <v>1.2149822695035464</v>
      </c>
      <c r="G136" s="4">
        <f>SUMIFS(Probabilities!E:E,Probabilities!C:C,"&lt;="&amp;Luck!C136,Probabilities!B:B,Luck!B136)</f>
        <v>1.0802020015170026</v>
      </c>
      <c r="H136" s="4">
        <f t="shared" si="4"/>
        <v>-1.1690079143330299</v>
      </c>
      <c r="I136" s="4"/>
    </row>
    <row r="137" spans="1:9" x14ac:dyDescent="0.35">
      <c r="A137">
        <v>136</v>
      </c>
      <c r="B137">
        <v>12</v>
      </c>
      <c r="C137">
        <v>6</v>
      </c>
      <c r="D137">
        <f>SUMIFS(Sales!D:D,Sales!C:C,"&lt;="&amp;Luck!C137,Sales!B:B,Luck!B137)</f>
        <v>24</v>
      </c>
      <c r="E137">
        <f>SUMIFS(Prizes!D:D,Prizes!C:C,"&lt;="&amp;Luck!C137,Prizes!B:B,Luck!B137)</f>
        <v>2</v>
      </c>
      <c r="F137" s="4">
        <f>SUMIFS(Probabilities!D:D,Probabilities!C:C,"&lt;="&amp;Luck!C137,Probabilities!B:B,Luck!B137)</f>
        <v>1.2124113475177305</v>
      </c>
      <c r="G137" s="4">
        <f>SUMIFS(Probabilities!E:E,Probabilities!C:C,"&lt;="&amp;Luck!C137,Probabilities!B:B,Luck!B137)</f>
        <v>1.0799389658236611</v>
      </c>
      <c r="H137" s="4">
        <f t="shared" si="4"/>
        <v>0.75787894955916346</v>
      </c>
      <c r="I137" s="4"/>
    </row>
    <row r="138" spans="1:9" x14ac:dyDescent="0.35">
      <c r="A138">
        <v>137</v>
      </c>
      <c r="B138">
        <v>13</v>
      </c>
      <c r="C138">
        <v>6</v>
      </c>
      <c r="D138">
        <f>SUMIFS(Sales!D:D,Sales!C:C,"&lt;="&amp;Luck!C138,Sales!B:B,Luck!B138)</f>
        <v>15</v>
      </c>
      <c r="E138">
        <f>SUMIFS(Prizes!D:D,Prizes!C:C,"&lt;="&amp;Luck!C138,Prizes!B:B,Luck!B138)</f>
        <v>1</v>
      </c>
      <c r="F138" s="4">
        <f>SUMIFS(Probabilities!D:D,Probabilities!C:C,"&lt;="&amp;Luck!C138,Probabilities!B:B,Luck!B138)</f>
        <v>1.1111111111111112</v>
      </c>
      <c r="G138" s="4">
        <f>SUMIFS(Probabilities!E:E,Probabilities!C:C,"&lt;="&amp;Luck!C138,Probabilities!B:B,Luck!B138)</f>
        <v>0.93341000980465227</v>
      </c>
      <c r="H138" s="4">
        <f t="shared" si="4"/>
        <v>-0.11500620258097596</v>
      </c>
      <c r="I138" s="4"/>
    </row>
    <row r="139" spans="1:9" x14ac:dyDescent="0.35">
      <c r="A139">
        <v>138</v>
      </c>
      <c r="B139">
        <v>14</v>
      </c>
      <c r="C139">
        <v>6</v>
      </c>
      <c r="D139">
        <f>SUMIFS(Sales!D:D,Sales!C:C,"&lt;="&amp;Luck!C139,Sales!B:B,Luck!B139)</f>
        <v>40</v>
      </c>
      <c r="E139">
        <f>SUMIFS(Prizes!D:D,Prizes!C:C,"&lt;="&amp;Luck!C139,Prizes!B:B,Luck!B139)</f>
        <v>3</v>
      </c>
      <c r="F139" s="4">
        <f>SUMIFS(Probabilities!D:D,Probabilities!C:C,"&lt;="&amp;Luck!C139,Probabilities!B:B,Luck!B139)</f>
        <v>1.7881031845362259</v>
      </c>
      <c r="G139" s="4">
        <f>SUMIFS(Probabilities!E:E,Probabilities!C:C,"&lt;="&amp;Luck!C139,Probabilities!B:B,Luck!B139)</f>
        <v>1.5538850532673072</v>
      </c>
      <c r="H139" s="4">
        <f t="shared" si="4"/>
        <v>0.97220130486932499</v>
      </c>
      <c r="I139" s="4"/>
    </row>
    <row r="140" spans="1:9" x14ac:dyDescent="0.35">
      <c r="A140">
        <v>139</v>
      </c>
      <c r="B140">
        <v>15</v>
      </c>
      <c r="C140">
        <v>6</v>
      </c>
      <c r="D140">
        <f>SUMIFS(Sales!D:D,Sales!C:C,"&lt;="&amp;Luck!C140,Sales!B:B,Luck!B140)</f>
        <v>27</v>
      </c>
      <c r="E140">
        <f>SUMIFS(Prizes!D:D,Prizes!C:C,"&lt;="&amp;Luck!C140,Prizes!B:B,Luck!B140)</f>
        <v>2</v>
      </c>
      <c r="F140" s="4">
        <f>SUMIFS(Probabilities!D:D,Probabilities!C:C,"&lt;="&amp;Luck!C140,Probabilities!B:B,Luck!B140)</f>
        <v>1.7123226950354611</v>
      </c>
      <c r="G140" s="4">
        <f>SUMIFS(Probabilities!E:E,Probabilities!C:C,"&lt;="&amp;Luck!C140,Probabilities!B:B,Luck!B140)</f>
        <v>1.4778402354092168</v>
      </c>
      <c r="H140" s="4">
        <f t="shared" si="4"/>
        <v>0.23664201696829223</v>
      </c>
      <c r="I140" s="4"/>
    </row>
    <row r="141" spans="1:9" x14ac:dyDescent="0.35">
      <c r="A141">
        <v>140</v>
      </c>
      <c r="B141">
        <v>16</v>
      </c>
      <c r="C141">
        <v>6</v>
      </c>
      <c r="D141">
        <f>SUMIFS(Sales!D:D,Sales!C:C,"&lt;="&amp;Luck!C141,Sales!B:B,Luck!B141)</f>
        <v>8</v>
      </c>
      <c r="E141">
        <f>SUMIFS(Prizes!D:D,Prizes!C:C,"&lt;="&amp;Luck!C141,Prizes!B:B,Luck!B141)</f>
        <v>0</v>
      </c>
      <c r="F141" s="4">
        <f>SUMIFS(Probabilities!D:D,Probabilities!C:C,"&lt;="&amp;Luck!C141,Probabilities!B:B,Luck!B141)</f>
        <v>0.39583333333333337</v>
      </c>
      <c r="G141" s="4">
        <f>SUMIFS(Probabilities!E:E,Probabilities!C:C,"&lt;="&amp;Luck!C141,Probabilities!B:B,Luck!B141)</f>
        <v>0.36502235214261147</v>
      </c>
      <c r="H141" s="4">
        <f t="shared" si="4"/>
        <v>-0.65516793461900069</v>
      </c>
      <c r="I141" s="4"/>
    </row>
    <row r="142" spans="1:9" x14ac:dyDescent="0.35">
      <c r="A142">
        <v>141</v>
      </c>
      <c r="B142">
        <v>17</v>
      </c>
      <c r="C142">
        <v>6</v>
      </c>
      <c r="D142">
        <f>SUMIFS(Sales!D:D,Sales!C:C,"&lt;="&amp;Luck!C142,Sales!B:B,Luck!B142)</f>
        <v>2</v>
      </c>
      <c r="E142">
        <f>SUMIFS(Prizes!D:D,Prizes!C:C,"&lt;="&amp;Luck!C142,Prizes!B:B,Luck!B142)</f>
        <v>0</v>
      </c>
      <c r="F142" s="4">
        <f>SUMIFS(Probabilities!D:D,Probabilities!C:C,"&lt;="&amp;Luck!C142,Probabilities!B:B,Luck!B142)</f>
        <v>0.125</v>
      </c>
      <c r="G142" s="4">
        <f>SUMIFS(Probabilities!E:E,Probabilities!C:C,"&lt;="&amp;Luck!C142,Probabilities!B:B,Luck!B142)</f>
        <v>0.11595394736842106</v>
      </c>
      <c r="H142" s="4">
        <f t="shared" si="4"/>
        <v>-0.36708551190375982</v>
      </c>
      <c r="I142" s="4"/>
    </row>
    <row r="143" spans="1:9" x14ac:dyDescent="0.35">
      <c r="A143">
        <v>142</v>
      </c>
      <c r="B143">
        <v>18</v>
      </c>
      <c r="C143">
        <v>6</v>
      </c>
      <c r="D143">
        <f>SUMIFS(Sales!D:D,Sales!C:C,"&lt;="&amp;Luck!C143,Sales!B:B,Luck!B143)</f>
        <v>10</v>
      </c>
      <c r="E143">
        <f>SUMIFS(Prizes!D:D,Prizes!C:C,"&lt;="&amp;Luck!C143,Prizes!B:B,Luck!B143)</f>
        <v>0</v>
      </c>
      <c r="F143" s="4">
        <f>SUMIFS(Probabilities!D:D,Probabilities!C:C,"&lt;="&amp;Luck!C143,Probabilities!B:B,Luck!B143)</f>
        <v>0.47207446808510639</v>
      </c>
      <c r="G143" s="4">
        <f>SUMIFS(Probabilities!E:E,Probabilities!C:C,"&lt;="&amp;Luck!C143,Probabilities!B:B,Luck!B143)</f>
        <v>0.43181046893516495</v>
      </c>
      <c r="H143" s="4">
        <f t="shared" si="4"/>
        <v>-0.71839603852490219</v>
      </c>
      <c r="I143" s="4"/>
    </row>
    <row r="144" spans="1:9" x14ac:dyDescent="0.35">
      <c r="A144">
        <v>143</v>
      </c>
      <c r="B144">
        <v>19</v>
      </c>
      <c r="C144">
        <v>6</v>
      </c>
      <c r="D144">
        <f>SUMIFS(Sales!D:D,Sales!C:C,"&lt;="&amp;Luck!C144,Sales!B:B,Luck!B144)</f>
        <v>87</v>
      </c>
      <c r="E144">
        <f>SUMIFS(Prizes!D:D,Prizes!C:C,"&lt;="&amp;Luck!C144,Prizes!B:B,Luck!B144)</f>
        <v>2</v>
      </c>
      <c r="F144" s="4">
        <f>SUMIFS(Probabilities!D:D,Probabilities!C:C,"&lt;="&amp;Luck!C144,Probabilities!B:B,Luck!B144)</f>
        <v>3.1525969962453066</v>
      </c>
      <c r="G144" s="4">
        <f>SUMIFS(Probabilities!E:E,Probabilities!C:C,"&lt;="&amp;Luck!C144,Probabilities!B:B,Luck!B144)</f>
        <v>2.6740647458854565</v>
      </c>
      <c r="H144" s="4">
        <f t="shared" si="4"/>
        <v>-0.70484159327586504</v>
      </c>
      <c r="I144" s="4"/>
    </row>
    <row r="145" spans="1:9" x14ac:dyDescent="0.35">
      <c r="A145">
        <v>144</v>
      </c>
      <c r="B145">
        <v>20</v>
      </c>
      <c r="C145">
        <v>6</v>
      </c>
      <c r="D145">
        <f>SUMIFS(Sales!D:D,Sales!C:C,"&lt;="&amp;Luck!C145,Sales!B:B,Luck!B145)</f>
        <v>17</v>
      </c>
      <c r="E145">
        <f>SUMIFS(Prizes!D:D,Prizes!C:C,"&lt;="&amp;Luck!C145,Prizes!B:B,Luck!B145)</f>
        <v>1</v>
      </c>
      <c r="F145" s="4">
        <f>SUMIFS(Probabilities!D:D,Probabilities!C:C,"&lt;="&amp;Luck!C145,Probabilities!B:B,Luck!B145)</f>
        <v>0.64422194409678768</v>
      </c>
      <c r="G145" s="4">
        <f>SUMIFS(Probabilities!E:E,Probabilities!C:C,"&lt;="&amp;Luck!C145,Probabilities!B:B,Luck!B145)</f>
        <v>0.60508231402770918</v>
      </c>
      <c r="H145" s="4">
        <f t="shared" si="4"/>
        <v>0.45737447932502701</v>
      </c>
      <c r="I145" s="4"/>
    </row>
    <row r="146" spans="1:9" x14ac:dyDescent="0.35">
      <c r="A146">
        <v>145</v>
      </c>
      <c r="B146">
        <v>21</v>
      </c>
      <c r="C146">
        <v>6</v>
      </c>
      <c r="D146">
        <f>SUMIFS(Sales!D:D,Sales!C:C,"&lt;="&amp;Luck!C146,Sales!B:B,Luck!B146)</f>
        <v>15</v>
      </c>
      <c r="E146">
        <f>SUMIFS(Prizes!D:D,Prizes!C:C,"&lt;="&amp;Luck!C146,Prizes!B:B,Luck!B146)</f>
        <v>1</v>
      </c>
      <c r="F146" s="4">
        <f>SUMIFS(Probabilities!D:D,Probabilities!C:C,"&lt;="&amp;Luck!C146,Probabilities!B:B,Luck!B146)</f>
        <v>0.63164893617021278</v>
      </c>
      <c r="G146" s="4">
        <f>SUMIFS(Probabilities!E:E,Probabilities!C:C,"&lt;="&amp;Luck!C146,Probabilities!B:B,Luck!B146)</f>
        <v>0.57472666253306171</v>
      </c>
      <c r="H146" s="4">
        <f t="shared" si="4"/>
        <v>0.48588249827785779</v>
      </c>
      <c r="I146" s="4"/>
    </row>
    <row r="147" spans="1:9" x14ac:dyDescent="0.35">
      <c r="A147">
        <v>146</v>
      </c>
      <c r="B147">
        <v>22</v>
      </c>
      <c r="C147">
        <v>6</v>
      </c>
      <c r="D147">
        <f>SUMIFS(Sales!D:D,Sales!C:C,"&lt;="&amp;Luck!C147,Sales!B:B,Luck!B147)</f>
        <v>5</v>
      </c>
      <c r="E147">
        <f>SUMIFS(Prizes!D:D,Prizes!C:C,"&lt;="&amp;Luck!C147,Prizes!B:B,Luck!B147)</f>
        <v>1</v>
      </c>
      <c r="F147" s="4">
        <f>SUMIFS(Probabilities!D:D,Probabilities!C:C,"&lt;="&amp;Luck!C147,Probabilities!B:B,Luck!B147)</f>
        <v>0.3125</v>
      </c>
      <c r="G147" s="4">
        <f>SUMIFS(Probabilities!E:E,Probabilities!C:C,"&lt;="&amp;Luck!C147,Probabilities!B:B,Luck!B147)</f>
        <v>0.28063322368421051</v>
      </c>
      <c r="H147" s="4">
        <f t="shared" si="4"/>
        <v>1.2977862244025724</v>
      </c>
      <c r="I147" s="4"/>
    </row>
    <row r="148" spans="1:9" x14ac:dyDescent="0.35">
      <c r="A148">
        <v>147</v>
      </c>
      <c r="B148">
        <v>23</v>
      </c>
      <c r="C148">
        <v>6</v>
      </c>
      <c r="D148">
        <f>SUMIFS(Sales!D:D,Sales!C:C,"&lt;="&amp;Luck!C148,Sales!B:B,Luck!B148)</f>
        <v>35</v>
      </c>
      <c r="E148">
        <f>SUMIFS(Prizes!D:D,Prizes!C:C,"&lt;="&amp;Luck!C148,Prizes!B:B,Luck!B148)</f>
        <v>2</v>
      </c>
      <c r="F148" s="4">
        <f>SUMIFS(Probabilities!D:D,Probabilities!C:C,"&lt;="&amp;Luck!C148,Probabilities!B:B,Luck!B148)</f>
        <v>1.3566176470588236</v>
      </c>
      <c r="G148" s="4">
        <f>SUMIFS(Probabilities!E:E,Probabilities!C:C,"&lt;="&amp;Luck!C148,Probabilities!B:B,Luck!B148)</f>
        <v>1.2227630709759882</v>
      </c>
      <c r="H148" s="4">
        <f t="shared" si="4"/>
        <v>0.58183251506279954</v>
      </c>
      <c r="I148" s="4"/>
    </row>
    <row r="149" spans="1:9" x14ac:dyDescent="0.35">
      <c r="A149">
        <v>148</v>
      </c>
      <c r="B149">
        <v>24</v>
      </c>
      <c r="C149">
        <v>6</v>
      </c>
      <c r="D149">
        <f>SUMIFS(Sales!D:D,Sales!C:C,"&lt;="&amp;Luck!C149,Sales!B:B,Luck!B149)</f>
        <v>30</v>
      </c>
      <c r="E149">
        <f>SUMIFS(Prizes!D:D,Prizes!C:C,"&lt;="&amp;Luck!C149,Prizes!B:B,Luck!B149)</f>
        <v>1</v>
      </c>
      <c r="F149" s="4">
        <f>SUMIFS(Probabilities!D:D,Probabilities!C:C,"&lt;="&amp;Luck!C149,Probabilities!B:B,Luck!B149)</f>
        <v>1.0995254484772632</v>
      </c>
      <c r="G149" s="4">
        <f>SUMIFS(Probabilities!E:E,Probabilities!C:C,"&lt;="&amp;Luck!C149,Probabilities!B:B,Luck!B149)</f>
        <v>1.00483434050332</v>
      </c>
      <c r="H149" s="4">
        <f t="shared" si="4"/>
        <v>-9.9285747272570224E-2</v>
      </c>
      <c r="I149" s="4"/>
    </row>
    <row r="150" spans="1:9" x14ac:dyDescent="0.35">
      <c r="A150">
        <v>149</v>
      </c>
      <c r="B150">
        <v>25</v>
      </c>
      <c r="C150">
        <v>6</v>
      </c>
      <c r="D150">
        <f>SUMIFS(Sales!D:D,Sales!C:C,"&lt;="&amp;Luck!C150,Sales!B:B,Luck!B150)</f>
        <v>2</v>
      </c>
      <c r="E150">
        <f>SUMIFS(Prizes!D:D,Prizes!C:C,"&lt;="&amp;Luck!C150,Prizes!B:B,Luck!B150)</f>
        <v>0</v>
      </c>
      <c r="F150" s="4">
        <f>SUMIFS(Probabilities!D:D,Probabilities!C:C,"&lt;="&amp;Luck!C150,Probabilities!B:B,Luck!B150)</f>
        <v>6.3829787234042548E-2</v>
      </c>
      <c r="G150" s="4">
        <f>SUMIFS(Probabilities!E:E,Probabilities!C:C,"&lt;="&amp;Luck!C150,Probabilities!B:B,Luck!B150)</f>
        <v>6.1462224298748667E-2</v>
      </c>
      <c r="H150" s="4">
        <f t="shared" si="4"/>
        <v>-0.25746562908380199</v>
      </c>
      <c r="I150" s="4"/>
    </row>
    <row r="151" spans="1:9" x14ac:dyDescent="0.35">
      <c r="A151">
        <v>150</v>
      </c>
      <c r="B151">
        <v>26</v>
      </c>
      <c r="C151">
        <v>6</v>
      </c>
      <c r="D151">
        <f>SUMIFS(Sales!D:D,Sales!C:C,"&lt;="&amp;Luck!C151,Sales!B:B,Luck!B151)</f>
        <v>10</v>
      </c>
      <c r="E151">
        <f>SUMIFS(Prizes!D:D,Prizes!C:C,"&lt;="&amp;Luck!C151,Prizes!B:B,Luck!B151)</f>
        <v>0</v>
      </c>
      <c r="F151" s="4">
        <f>SUMIFS(Probabilities!D:D,Probabilities!C:C,"&lt;="&amp;Luck!C151,Probabilities!B:B,Luck!B151)</f>
        <v>0.31914893617021278</v>
      </c>
      <c r="G151" s="4">
        <f>SUMIFS(Probabilities!E:E,Probabilities!C:C,"&lt;="&amp;Luck!C151,Probabilities!B:B,Luck!B151)</f>
        <v>0.2940934388488512</v>
      </c>
      <c r="H151" s="4">
        <f t="shared" si="4"/>
        <v>-0.58850578094375827</v>
      </c>
      <c r="I151" s="4"/>
    </row>
    <row r="152" spans="1:9" x14ac:dyDescent="0.35">
      <c r="A152">
        <v>151</v>
      </c>
      <c r="B152">
        <v>27</v>
      </c>
      <c r="C152">
        <v>6</v>
      </c>
      <c r="D152">
        <f>SUMIFS(Sales!D:D,Sales!C:C,"&lt;="&amp;Luck!C152,Sales!B:B,Luck!B152)</f>
        <v>10</v>
      </c>
      <c r="E152">
        <f>SUMIFS(Prizes!D:D,Prizes!C:C,"&lt;="&amp;Luck!C152,Prizes!B:B,Luck!B152)</f>
        <v>0</v>
      </c>
      <c r="F152" s="4">
        <f>SUMIFS(Probabilities!D:D,Probabilities!C:C,"&lt;="&amp;Luck!C152,Probabilities!B:B,Luck!B152)</f>
        <v>0.35539215686274511</v>
      </c>
      <c r="G152" s="4">
        <f>SUMIFS(Probabilities!E:E,Probabilities!C:C,"&lt;="&amp;Luck!C152,Probabilities!B:B,Luck!B152)</f>
        <v>0.33229701484376095</v>
      </c>
      <c r="H152" s="4">
        <f t="shared" si="4"/>
        <v>-0.61651637931783265</v>
      </c>
      <c r="I152" s="4"/>
    </row>
    <row r="153" spans="1:9" x14ac:dyDescent="0.35">
      <c r="A153">
        <v>152</v>
      </c>
      <c r="B153">
        <v>28</v>
      </c>
      <c r="C153">
        <v>6</v>
      </c>
      <c r="D153">
        <f>SUMIFS(Sales!D:D,Sales!C:C,"&lt;="&amp;Luck!C153,Sales!B:B,Luck!B153)</f>
        <v>17</v>
      </c>
      <c r="E153">
        <f>SUMIFS(Prizes!D:D,Prizes!C:C,"&lt;="&amp;Luck!C153,Prizes!B:B,Luck!B153)</f>
        <v>0</v>
      </c>
      <c r="F153" s="4">
        <f>SUMIFS(Probabilities!D:D,Probabilities!C:C,"&lt;="&amp;Luck!C153,Probabilities!B:B,Luck!B153)</f>
        <v>0.56911764705882351</v>
      </c>
      <c r="G153" s="4">
        <f>SUMIFS(Probabilities!E:E,Probabilities!C:C,"&lt;="&amp;Luck!C153,Probabilities!B:B,Luck!B153)</f>
        <v>0.52721842802608487</v>
      </c>
      <c r="H153" s="4">
        <f t="shared" si="4"/>
        <v>-0.78380271118113498</v>
      </c>
      <c r="I153" s="4"/>
    </row>
    <row r="154" spans="1:9" x14ac:dyDescent="0.35">
      <c r="A154">
        <v>153</v>
      </c>
      <c r="B154">
        <v>29</v>
      </c>
      <c r="C154">
        <v>6</v>
      </c>
      <c r="D154">
        <f>SUMIFS(Sales!D:D,Sales!C:C,"&lt;="&amp;Luck!C154,Sales!B:B,Luck!B154)</f>
        <v>20</v>
      </c>
      <c r="E154">
        <f>SUMIFS(Prizes!D:D,Prizes!C:C,"&lt;="&amp;Luck!C154,Prizes!B:B,Luck!B154)</f>
        <v>1</v>
      </c>
      <c r="F154" s="4">
        <f>SUMIFS(Probabilities!D:D,Probabilities!C:C,"&lt;="&amp;Luck!C154,Probabilities!B:B,Luck!B154)</f>
        <v>0.71078431372549022</v>
      </c>
      <c r="G154" s="4">
        <f>SUMIFS(Probabilities!E:E,Probabilities!C:C,"&lt;="&amp;Luck!C154,Probabilities!B:B,Luck!B154)</f>
        <v>0.63937071231787768</v>
      </c>
      <c r="H154" s="4">
        <f t="shared" si="4"/>
        <v>0.36169747326704782</v>
      </c>
      <c r="I154" s="4"/>
    </row>
    <row r="155" spans="1:9" x14ac:dyDescent="0.35">
      <c r="A155">
        <v>154</v>
      </c>
      <c r="B155">
        <v>30</v>
      </c>
      <c r="C155">
        <v>6</v>
      </c>
      <c r="D155">
        <f>SUMIFS(Sales!D:D,Sales!C:C,"&lt;="&amp;Luck!C155,Sales!B:B,Luck!B155)</f>
        <v>5</v>
      </c>
      <c r="E155">
        <f>SUMIFS(Prizes!D:D,Prizes!C:C,"&lt;="&amp;Luck!C155,Prizes!B:B,Luck!B155)</f>
        <v>0</v>
      </c>
      <c r="F155" s="4">
        <f>SUMIFS(Probabilities!D:D,Probabilities!C:C,"&lt;="&amp;Luck!C155,Probabilities!B:B,Luck!B155)</f>
        <v>0.20833333333333334</v>
      </c>
      <c r="G155" s="4">
        <f>SUMIFS(Probabilities!E:E,Probabilities!C:C,"&lt;="&amp;Luck!C155,Probabilities!B:B,Luck!B155)</f>
        <v>0.19294176003734828</v>
      </c>
      <c r="H155" s="4">
        <f t="shared" si="4"/>
        <v>-0.474291831071118</v>
      </c>
      <c r="I155" s="4"/>
    </row>
    <row r="156" spans="1:9" x14ac:dyDescent="0.35">
      <c r="A156">
        <v>155</v>
      </c>
      <c r="B156">
        <v>31</v>
      </c>
      <c r="C156">
        <v>6</v>
      </c>
      <c r="D156">
        <f>SUMIFS(Sales!D:D,Sales!C:C,"&lt;="&amp;Luck!C156,Sales!B:B,Luck!B156)</f>
        <v>3</v>
      </c>
      <c r="E156">
        <f>SUMIFS(Prizes!D:D,Prizes!C:C,"&lt;="&amp;Luck!C156,Prizes!B:B,Luck!B156)</f>
        <v>0</v>
      </c>
      <c r="F156" s="4">
        <f>SUMIFS(Probabilities!D:D,Probabilities!C:C,"&lt;="&amp;Luck!C156,Probabilities!B:B,Luck!B156)</f>
        <v>0.1</v>
      </c>
      <c r="G156" s="4">
        <f>SUMIFS(Probabilities!E:E,Probabilities!C:C,"&lt;="&amp;Luck!C156,Probabilities!B:B,Luck!B156)</f>
        <v>9.5369127516778535E-2</v>
      </c>
      <c r="H156" s="4">
        <f t="shared" si="4"/>
        <v>-0.32381435329152308</v>
      </c>
      <c r="I156" s="4"/>
    </row>
    <row r="157" spans="1:9" x14ac:dyDescent="0.35">
      <c r="A157">
        <v>156</v>
      </c>
      <c r="B157">
        <v>32</v>
      </c>
      <c r="C157">
        <v>6</v>
      </c>
      <c r="D157">
        <f>SUMIFS(Sales!D:D,Sales!C:C,"&lt;="&amp;Luck!C157,Sales!B:B,Luck!B157)</f>
        <v>10</v>
      </c>
      <c r="E157">
        <f>SUMIFS(Prizes!D:D,Prizes!C:C,"&lt;="&amp;Luck!C157,Prizes!B:B,Luck!B157)</f>
        <v>0</v>
      </c>
      <c r="F157" s="4">
        <f>SUMIFS(Probabilities!D:D,Probabilities!C:C,"&lt;="&amp;Luck!C157,Probabilities!B:B,Luck!B157)</f>
        <v>0.33333333333333331</v>
      </c>
      <c r="G157" s="4">
        <f>SUMIFS(Probabilities!E:E,Probabilities!C:C,"&lt;="&amp;Luck!C157,Probabilities!B:B,Luck!B157)</f>
        <v>0.30275913497390011</v>
      </c>
      <c r="H157" s="4">
        <f t="shared" si="4"/>
        <v>-0.6058011834683269</v>
      </c>
      <c r="I157" s="4"/>
    </row>
    <row r="158" spans="1:9" x14ac:dyDescent="0.35">
      <c r="A158">
        <v>157</v>
      </c>
      <c r="B158">
        <v>1</v>
      </c>
      <c r="C158">
        <v>7</v>
      </c>
      <c r="D158">
        <f>SUMIFS(Sales!D:D,Sales!C:C,"&lt;="&amp;Luck!C158,Sales!B:B,Luck!B158)</f>
        <v>60</v>
      </c>
      <c r="E158">
        <f>SUMIFS(Prizes!D:D,Prizes!C:C,"&lt;="&amp;Luck!C158,Prizes!B:B,Luck!B158)</f>
        <v>1</v>
      </c>
      <c r="F158" s="4">
        <f>SUMIFS(Probabilities!D:D,Probabilities!C:C,"&lt;="&amp;Luck!C158,Probabilities!B:B,Luck!B158)</f>
        <v>2.8064542483660131</v>
      </c>
      <c r="G158" s="4">
        <f>SUMIFS(Probabilities!E:E,Probabilities!C:C,"&lt;="&amp;Luck!C158,Probabilities!B:B,Luck!B158)</f>
        <v>2.4330554161959728</v>
      </c>
      <c r="H158" s="4">
        <f t="shared" ref="H158:H194" si="5">(E158-F158)/SQRT(G158)</f>
        <v>-1.158113079350678</v>
      </c>
    </row>
    <row r="159" spans="1:9" x14ac:dyDescent="0.35">
      <c r="A159">
        <v>158</v>
      </c>
      <c r="B159">
        <v>2</v>
      </c>
      <c r="C159">
        <v>7</v>
      </c>
      <c r="D159">
        <f>SUMIFS(Sales!D:D,Sales!C:C,"&lt;="&amp;Luck!C159,Sales!B:B,Luck!B159)</f>
        <v>20</v>
      </c>
      <c r="E159">
        <f>SUMIFS(Prizes!D:D,Prizes!C:C,"&lt;="&amp;Luck!C159,Prizes!B:B,Luck!B159)</f>
        <v>0</v>
      </c>
      <c r="F159" s="4">
        <f>SUMIFS(Probabilities!D:D,Probabilities!C:C,"&lt;="&amp;Luck!C159,Probabilities!B:B,Luck!B159)</f>
        <v>1.3206699346405228</v>
      </c>
      <c r="G159" s="4">
        <f>SUMIFS(Probabilities!E:E,Probabilities!C:C,"&lt;="&amp;Luck!C159,Probabilities!B:B,Luck!B159)</f>
        <v>1.1410784931831366</v>
      </c>
      <c r="H159" s="4">
        <f t="shared" si="5"/>
        <v>-1.236336045029208</v>
      </c>
    </row>
    <row r="160" spans="1:9" x14ac:dyDescent="0.35">
      <c r="A160">
        <v>159</v>
      </c>
      <c r="B160">
        <v>3</v>
      </c>
      <c r="C160">
        <v>7</v>
      </c>
      <c r="D160">
        <f>SUMIFS(Sales!D:D,Sales!C:C,"&lt;="&amp;Luck!C160,Sales!B:B,Luck!B160)</f>
        <v>20</v>
      </c>
      <c r="E160">
        <f>SUMIFS(Prizes!D:D,Prizes!C:C,"&lt;="&amp;Luck!C160,Prizes!B:B,Luck!B160)</f>
        <v>2</v>
      </c>
      <c r="F160" s="4">
        <f>SUMIFS(Probabilities!D:D,Probabilities!C:C,"&lt;="&amp;Luck!C160,Probabilities!B:B,Luck!B160)</f>
        <v>1.3260933806146573</v>
      </c>
      <c r="G160" s="4">
        <f>SUMIFS(Probabilities!E:E,Probabilities!C:C,"&lt;="&amp;Luck!C160,Probabilities!B:B,Luck!B160)</f>
        <v>1.1390306966140913</v>
      </c>
      <c r="H160" s="4">
        <f t="shared" si="5"/>
        <v>0.63143988110558125</v>
      </c>
    </row>
    <row r="161" spans="1:8" x14ac:dyDescent="0.35">
      <c r="A161">
        <v>160</v>
      </c>
      <c r="B161">
        <v>4</v>
      </c>
      <c r="C161">
        <v>7</v>
      </c>
      <c r="D161">
        <f>SUMIFS(Sales!D:D,Sales!C:C,"&lt;="&amp;Luck!C161,Sales!B:B,Luck!B161)</f>
        <v>34</v>
      </c>
      <c r="E161">
        <f>SUMIFS(Prizes!D:D,Prizes!C:C,"&lt;="&amp;Luck!C161,Prizes!B:B,Luck!B161)</f>
        <v>1</v>
      </c>
      <c r="F161" s="4">
        <f>SUMIFS(Probabilities!D:D,Probabilities!C:C,"&lt;="&amp;Luck!C161,Probabilities!B:B,Luck!B161)</f>
        <v>1.3493776943401474</v>
      </c>
      <c r="G161" s="4">
        <f>SUMIFS(Probabilities!E:E,Probabilities!C:C,"&lt;="&amp;Luck!C161,Probabilities!B:B,Luck!B161)</f>
        <v>1.2188998093416783</v>
      </c>
      <c r="H161" s="4">
        <f t="shared" si="5"/>
        <v>-0.31645442286699055</v>
      </c>
    </row>
    <row r="162" spans="1:8" x14ac:dyDescent="0.35">
      <c r="A162">
        <v>161</v>
      </c>
      <c r="B162">
        <v>5</v>
      </c>
      <c r="C162">
        <v>7</v>
      </c>
      <c r="D162">
        <f>SUMIFS(Sales!D:D,Sales!C:C,"&lt;="&amp;Luck!C162,Sales!B:B,Luck!B162)</f>
        <v>44</v>
      </c>
      <c r="E162">
        <f>SUMIFS(Prizes!D:D,Prizes!C:C,"&lt;="&amp;Luck!C162,Prizes!B:B,Luck!B162)</f>
        <v>4</v>
      </c>
      <c r="F162" s="4">
        <f>SUMIFS(Probabilities!D:D,Probabilities!C:C,"&lt;="&amp;Luck!C162,Probabilities!B:B,Luck!B162)</f>
        <v>2.1836486580447785</v>
      </c>
      <c r="G162" s="4">
        <f>SUMIFS(Probabilities!E:E,Probabilities!C:C,"&lt;="&amp;Luck!C162,Probabilities!B:B,Luck!B162)</f>
        <v>1.9216942805255319</v>
      </c>
      <c r="H162" s="4">
        <f t="shared" si="5"/>
        <v>1.310260685995287</v>
      </c>
    </row>
    <row r="163" spans="1:8" x14ac:dyDescent="0.35">
      <c r="A163">
        <v>162</v>
      </c>
      <c r="B163">
        <v>6</v>
      </c>
      <c r="C163">
        <v>7</v>
      </c>
      <c r="D163">
        <f>SUMIFS(Sales!D:D,Sales!C:C,"&lt;="&amp;Luck!C163,Sales!B:B,Luck!B163)</f>
        <v>20</v>
      </c>
      <c r="E163">
        <f>SUMIFS(Prizes!D:D,Prizes!C:C,"&lt;="&amp;Luck!C163,Prizes!B:B,Luck!B163)</f>
        <v>1</v>
      </c>
      <c r="F163" s="4">
        <f>SUMIFS(Probabilities!D:D,Probabilities!C:C,"&lt;="&amp;Luck!C163,Probabilities!B:B,Luck!B163)</f>
        <v>1.3260933806146573</v>
      </c>
      <c r="G163" s="4">
        <f>SUMIFS(Probabilities!E:E,Probabilities!C:C,"&lt;="&amp;Luck!C163,Probabilities!B:B,Luck!B163)</f>
        <v>1.1390306966140913</v>
      </c>
      <c r="H163" s="4">
        <f t="shared" si="5"/>
        <v>-0.3055443581670727</v>
      </c>
    </row>
    <row r="164" spans="1:8" x14ac:dyDescent="0.35">
      <c r="A164">
        <v>163</v>
      </c>
      <c r="B164">
        <v>7</v>
      </c>
      <c r="C164">
        <v>7</v>
      </c>
      <c r="D164">
        <f>SUMIFS(Sales!D:D,Sales!C:C,"&lt;="&amp;Luck!C164,Sales!B:B,Luck!B164)</f>
        <v>50</v>
      </c>
      <c r="E164">
        <f>SUMIFS(Prizes!D:D,Prizes!C:C,"&lt;="&amp;Luck!C164,Prizes!B:B,Luck!B164)</f>
        <v>3</v>
      </c>
      <c r="F164" s="4">
        <f>SUMIFS(Probabilities!D:D,Probabilities!C:C,"&lt;="&amp;Luck!C164,Probabilities!B:B,Luck!B164)</f>
        <v>2.2243776943401476</v>
      </c>
      <c r="G164" s="4">
        <f>SUMIFS(Probabilities!E:E,Probabilities!C:C,"&lt;="&amp;Luck!C164,Probabilities!B:B,Luck!B164)</f>
        <v>1.9356876483350067</v>
      </c>
      <c r="H164" s="4">
        <f t="shared" si="5"/>
        <v>0.55748431232017515</v>
      </c>
    </row>
    <row r="165" spans="1:8" x14ac:dyDescent="0.35">
      <c r="A165">
        <v>164</v>
      </c>
      <c r="B165">
        <v>8</v>
      </c>
      <c r="C165">
        <v>7</v>
      </c>
      <c r="D165">
        <f>SUMIFS(Sales!D:D,Sales!C:C,"&lt;="&amp;Luck!C165,Sales!B:B,Luck!B165)</f>
        <v>68</v>
      </c>
      <c r="E165">
        <f>SUMIFS(Prizes!D:D,Prizes!C:C,"&lt;="&amp;Luck!C165,Prizes!B:B,Luck!B165)</f>
        <v>4</v>
      </c>
      <c r="F165" s="4">
        <f>SUMIFS(Probabilities!D:D,Probabilities!C:C,"&lt;="&amp;Luck!C165,Probabilities!B:B,Luck!B165)</f>
        <v>3.2959776109025176</v>
      </c>
      <c r="G165" s="4">
        <f>SUMIFS(Probabilities!E:E,Probabilities!C:C,"&lt;="&amp;Luck!C165,Probabilities!B:B,Luck!B165)</f>
        <v>2.757534521586837</v>
      </c>
      <c r="H165" s="4">
        <f t="shared" si="5"/>
        <v>0.42396108176687697</v>
      </c>
    </row>
    <row r="166" spans="1:8" x14ac:dyDescent="0.35">
      <c r="A166">
        <v>165</v>
      </c>
      <c r="B166">
        <v>9</v>
      </c>
      <c r="C166">
        <v>7</v>
      </c>
      <c r="D166">
        <f>SUMIFS(Sales!D:D,Sales!C:C,"&lt;="&amp;Luck!C166,Sales!B:B,Luck!B166)</f>
        <v>47</v>
      </c>
      <c r="E166">
        <f>SUMIFS(Prizes!D:D,Prizes!C:C,"&lt;="&amp;Luck!C166,Prizes!B:B,Luck!B166)</f>
        <v>4</v>
      </c>
      <c r="F166" s="4">
        <f>SUMIFS(Probabilities!D:D,Probabilities!C:C,"&lt;="&amp;Luck!C166,Probabilities!B:B,Luck!B166)</f>
        <v>2.1882074815741901</v>
      </c>
      <c r="G166" s="4">
        <f>SUMIFS(Probabilities!E:E,Probabilities!C:C,"&lt;="&amp;Luck!C166,Probabilities!B:B,Luck!B166)</f>
        <v>1.9167594992585435</v>
      </c>
      <c r="H166" s="4">
        <f t="shared" si="5"/>
        <v>1.308653436135147</v>
      </c>
    </row>
    <row r="167" spans="1:8" x14ac:dyDescent="0.35">
      <c r="A167">
        <v>166</v>
      </c>
      <c r="B167">
        <v>10</v>
      </c>
      <c r="C167">
        <v>7</v>
      </c>
      <c r="D167">
        <f>SUMIFS(Sales!D:D,Sales!C:C,"&lt;="&amp;Luck!C167,Sales!B:B,Luck!B167)</f>
        <v>60</v>
      </c>
      <c r="E167">
        <f>SUMIFS(Prizes!D:D,Prizes!C:C,"&lt;="&amp;Luck!C167,Prizes!B:B,Luck!B167)</f>
        <v>3</v>
      </c>
      <c r="F167" s="4">
        <f>SUMIFS(Probabilities!D:D,Probabilities!C:C,"&lt;="&amp;Luck!C167,Probabilities!B:B,Luck!B167)</f>
        <v>2.770211027673481</v>
      </c>
      <c r="G167" s="4">
        <f>SUMIFS(Probabilities!E:E,Probabilities!C:C,"&lt;="&amp;Luck!C167,Probabilities!B:B,Luck!B167)</f>
        <v>2.4452984749403521</v>
      </c>
      <c r="H167" s="4">
        <f t="shared" si="5"/>
        <v>0.14694785273890723</v>
      </c>
    </row>
    <row r="168" spans="1:8" x14ac:dyDescent="0.35">
      <c r="A168">
        <v>167</v>
      </c>
      <c r="B168">
        <v>11</v>
      </c>
      <c r="C168">
        <v>7</v>
      </c>
      <c r="D168">
        <f>SUMIFS(Sales!D:D,Sales!C:C,"&lt;="&amp;Luck!C168,Sales!B:B,Luck!B168)</f>
        <v>23</v>
      </c>
      <c r="E168">
        <f>SUMIFS(Prizes!D:D,Prizes!C:C,"&lt;="&amp;Luck!C168,Prizes!B:B,Luck!B168)</f>
        <v>0</v>
      </c>
      <c r="F168" s="4">
        <f>SUMIFS(Probabilities!D:D,Probabilities!C:C,"&lt;="&amp;Luck!C168,Probabilities!B:B,Luck!B168)</f>
        <v>1.2149822695035464</v>
      </c>
      <c r="G168" s="4">
        <f>SUMIFS(Probabilities!E:E,Probabilities!C:C,"&lt;="&amp;Luck!C168,Probabilities!B:B,Luck!B168)</f>
        <v>1.0802020015170026</v>
      </c>
      <c r="H168" s="4">
        <f t="shared" si="5"/>
        <v>-1.1690079143330299</v>
      </c>
    </row>
    <row r="169" spans="1:8" x14ac:dyDescent="0.35">
      <c r="A169">
        <v>168</v>
      </c>
      <c r="B169">
        <v>12</v>
      </c>
      <c r="C169">
        <v>7</v>
      </c>
      <c r="D169">
        <f>SUMIFS(Sales!D:D,Sales!C:C,"&lt;="&amp;Luck!C169,Sales!B:B,Luck!B169)</f>
        <v>33</v>
      </c>
      <c r="E169">
        <f>SUMIFS(Prizes!D:D,Prizes!C:C,"&lt;="&amp;Luck!C169,Prizes!B:B,Luck!B169)</f>
        <v>2</v>
      </c>
      <c r="F169" s="4">
        <f>SUMIFS(Probabilities!D:D,Probabilities!C:C,"&lt;="&amp;Luck!C169,Probabilities!B:B,Luck!B169)</f>
        <v>1.5724113475177304</v>
      </c>
      <c r="G169" s="4">
        <f>SUMIFS(Probabilities!E:E,Probabilities!C:C,"&lt;="&amp;Luck!C169,Probabilities!B:B,Luck!B169)</f>
        <v>1.4096493106512473</v>
      </c>
      <c r="H169" s="4">
        <f t="shared" si="5"/>
        <v>0.36013939408708423</v>
      </c>
    </row>
    <row r="170" spans="1:8" x14ac:dyDescent="0.35">
      <c r="A170">
        <v>169</v>
      </c>
      <c r="B170">
        <v>13</v>
      </c>
      <c r="C170">
        <v>7</v>
      </c>
      <c r="D170">
        <f>SUMIFS(Sales!D:D,Sales!C:C,"&lt;="&amp;Luck!C170,Sales!B:B,Luck!B170)</f>
        <v>25</v>
      </c>
      <c r="E170">
        <f>SUMIFS(Prizes!D:D,Prizes!C:C,"&lt;="&amp;Luck!C170,Prizes!B:B,Luck!B170)</f>
        <v>1</v>
      </c>
      <c r="F170" s="4">
        <f>SUMIFS(Probabilities!D:D,Probabilities!C:C,"&lt;="&amp;Luck!C170,Probabilities!B:B,Luck!B170)</f>
        <v>1.5111111111111111</v>
      </c>
      <c r="G170" s="4">
        <f>SUMIFS(Probabilities!E:E,Probabilities!C:C,"&lt;="&amp;Luck!C170,Probabilities!B:B,Luck!B170)</f>
        <v>1.297547940839135</v>
      </c>
      <c r="H170" s="4">
        <f t="shared" si="5"/>
        <v>-0.44869746492375701</v>
      </c>
    </row>
    <row r="171" spans="1:8" x14ac:dyDescent="0.35">
      <c r="A171">
        <v>170</v>
      </c>
      <c r="B171">
        <v>14</v>
      </c>
      <c r="C171">
        <v>7</v>
      </c>
      <c r="D171">
        <f>SUMIFS(Sales!D:D,Sales!C:C,"&lt;="&amp;Luck!C171,Sales!B:B,Luck!B171)</f>
        <v>45</v>
      </c>
      <c r="E171">
        <f>SUMIFS(Prizes!D:D,Prizes!C:C,"&lt;="&amp;Luck!C171,Prizes!B:B,Luck!B171)</f>
        <v>3</v>
      </c>
      <c r="F171" s="4">
        <f>SUMIFS(Probabilities!D:D,Probabilities!C:C,"&lt;="&amp;Luck!C171,Probabilities!B:B,Luck!B171)</f>
        <v>1.9881031845362258</v>
      </c>
      <c r="G171" s="4">
        <f>SUMIFS(Probabilities!E:E,Probabilities!C:C,"&lt;="&amp;Luck!C171,Probabilities!B:B,Luck!B171)</f>
        <v>1.7414712601638589</v>
      </c>
      <c r="H171" s="4">
        <f t="shared" si="5"/>
        <v>0.7667928830476658</v>
      </c>
    </row>
    <row r="172" spans="1:8" x14ac:dyDescent="0.35">
      <c r="A172">
        <v>171</v>
      </c>
      <c r="B172">
        <v>15</v>
      </c>
      <c r="C172">
        <v>7</v>
      </c>
      <c r="D172">
        <f>SUMIFS(Sales!D:D,Sales!C:C,"&lt;="&amp;Luck!C172,Sales!B:B,Luck!B172)</f>
        <v>37</v>
      </c>
      <c r="E172">
        <f>SUMIFS(Prizes!D:D,Prizes!C:C,"&lt;="&amp;Luck!C172,Prizes!B:B,Luck!B172)</f>
        <v>2</v>
      </c>
      <c r="F172" s="4">
        <f>SUMIFS(Probabilities!D:D,Probabilities!C:C,"&lt;="&amp;Luck!C172,Probabilities!B:B,Luck!B172)</f>
        <v>2.112322695035461</v>
      </c>
      <c r="G172" s="4">
        <f>SUMIFS(Probabilities!E:E,Probabilities!C:C,"&lt;="&amp;Luck!C172,Probabilities!B:B,Luck!B172)</f>
        <v>1.8419781664436996</v>
      </c>
      <c r="H172" s="4">
        <f t="shared" si="5"/>
        <v>-8.2760913599478E-2</v>
      </c>
    </row>
    <row r="173" spans="1:8" x14ac:dyDescent="0.35">
      <c r="A173">
        <v>172</v>
      </c>
      <c r="B173">
        <v>16</v>
      </c>
      <c r="C173">
        <v>7</v>
      </c>
      <c r="D173">
        <f>SUMIFS(Sales!D:D,Sales!C:C,"&lt;="&amp;Luck!C173,Sales!B:B,Luck!B173)</f>
        <v>8</v>
      </c>
      <c r="E173">
        <f>SUMIFS(Prizes!D:D,Prizes!C:C,"&lt;="&amp;Luck!C173,Prizes!B:B,Luck!B173)</f>
        <v>0</v>
      </c>
      <c r="F173" s="4">
        <f>SUMIFS(Probabilities!D:D,Probabilities!C:C,"&lt;="&amp;Luck!C173,Probabilities!B:B,Luck!B173)</f>
        <v>0.39583333333333337</v>
      </c>
      <c r="G173" s="4">
        <f>SUMIFS(Probabilities!E:E,Probabilities!C:C,"&lt;="&amp;Luck!C173,Probabilities!B:B,Luck!B173)</f>
        <v>0.36502235214261147</v>
      </c>
      <c r="H173" s="4">
        <f t="shared" si="5"/>
        <v>-0.65516793461900069</v>
      </c>
    </row>
    <row r="174" spans="1:8" x14ac:dyDescent="0.35">
      <c r="A174">
        <v>173</v>
      </c>
      <c r="B174">
        <v>17</v>
      </c>
      <c r="C174">
        <v>7</v>
      </c>
      <c r="D174">
        <f>SUMIFS(Sales!D:D,Sales!C:C,"&lt;="&amp;Luck!C174,Sales!B:B,Luck!B174)</f>
        <v>2</v>
      </c>
      <c r="E174">
        <f>SUMIFS(Prizes!D:D,Prizes!C:C,"&lt;="&amp;Luck!C174,Prizes!B:B,Luck!B174)</f>
        <v>0</v>
      </c>
      <c r="F174" s="4">
        <f>SUMIFS(Probabilities!D:D,Probabilities!C:C,"&lt;="&amp;Luck!C174,Probabilities!B:B,Luck!B174)</f>
        <v>0.125</v>
      </c>
      <c r="G174" s="4">
        <f>SUMIFS(Probabilities!E:E,Probabilities!C:C,"&lt;="&amp;Luck!C174,Probabilities!B:B,Luck!B174)</f>
        <v>0.11595394736842106</v>
      </c>
      <c r="H174" s="4">
        <f t="shared" si="5"/>
        <v>-0.36708551190375982</v>
      </c>
    </row>
    <row r="175" spans="1:8" x14ac:dyDescent="0.35">
      <c r="A175">
        <v>174</v>
      </c>
      <c r="B175">
        <v>18</v>
      </c>
      <c r="C175">
        <v>7</v>
      </c>
      <c r="D175">
        <f>SUMIFS(Sales!D:D,Sales!C:C,"&lt;="&amp;Luck!C175,Sales!B:B,Luck!B175)</f>
        <v>10</v>
      </c>
      <c r="E175">
        <f>SUMIFS(Prizes!D:D,Prizes!C:C,"&lt;="&amp;Luck!C175,Prizes!B:B,Luck!B175)</f>
        <v>0</v>
      </c>
      <c r="F175" s="4">
        <f>SUMIFS(Probabilities!D:D,Probabilities!C:C,"&lt;="&amp;Luck!C175,Probabilities!B:B,Luck!B175)</f>
        <v>0.47207446808510639</v>
      </c>
      <c r="G175" s="4">
        <f>SUMIFS(Probabilities!E:E,Probabilities!C:C,"&lt;="&amp;Luck!C175,Probabilities!B:B,Luck!B175)</f>
        <v>0.43181046893516495</v>
      </c>
      <c r="H175" s="4">
        <f t="shared" si="5"/>
        <v>-0.71839603852490219</v>
      </c>
    </row>
    <row r="176" spans="1:8" x14ac:dyDescent="0.35">
      <c r="A176">
        <v>175</v>
      </c>
      <c r="B176">
        <v>19</v>
      </c>
      <c r="C176">
        <v>7</v>
      </c>
      <c r="D176">
        <f>SUMIFS(Sales!D:D,Sales!C:C,"&lt;="&amp;Luck!C176,Sales!B:B,Luck!B176)</f>
        <v>107</v>
      </c>
      <c r="E176">
        <f>SUMIFS(Prizes!D:D,Prizes!C:C,"&lt;="&amp;Luck!C176,Prizes!B:B,Luck!B176)</f>
        <v>2</v>
      </c>
      <c r="F176" s="4">
        <f>SUMIFS(Probabilities!D:D,Probabilities!C:C,"&lt;="&amp;Luck!C176,Probabilities!B:B,Luck!B176)</f>
        <v>3.9525969962453065</v>
      </c>
      <c r="G176" s="4">
        <f>SUMIFS(Probabilities!E:E,Probabilities!C:C,"&lt;="&amp;Luck!C176,Probabilities!B:B,Luck!B176)</f>
        <v>3.3582026769199391</v>
      </c>
      <c r="H176" s="4">
        <f t="shared" si="5"/>
        <v>-1.0655140117150992</v>
      </c>
    </row>
    <row r="177" spans="1:8" x14ac:dyDescent="0.35">
      <c r="A177">
        <v>176</v>
      </c>
      <c r="B177">
        <v>20</v>
      </c>
      <c r="C177">
        <v>7</v>
      </c>
      <c r="D177">
        <f>SUMIFS(Sales!D:D,Sales!C:C,"&lt;="&amp;Luck!C177,Sales!B:B,Luck!B177)</f>
        <v>23</v>
      </c>
      <c r="E177">
        <f>SUMIFS(Prizes!D:D,Prizes!C:C,"&lt;="&amp;Luck!C177,Prizes!B:B,Luck!B177)</f>
        <v>2</v>
      </c>
      <c r="F177" s="4">
        <f>SUMIFS(Probabilities!D:D,Probabilities!C:C,"&lt;="&amp;Luck!C177,Probabilities!B:B,Luck!B177)</f>
        <v>0.88422194409678767</v>
      </c>
      <c r="G177" s="4">
        <f>SUMIFS(Probabilities!E:E,Probabilities!C:C,"&lt;="&amp;Luck!C177,Probabilities!B:B,Luck!B177)</f>
        <v>0.82886162437253674</v>
      </c>
      <c r="H177" s="4">
        <f t="shared" si="5"/>
        <v>1.2255662692471361</v>
      </c>
    </row>
    <row r="178" spans="1:8" x14ac:dyDescent="0.35">
      <c r="A178">
        <v>177</v>
      </c>
      <c r="B178">
        <v>21</v>
      </c>
      <c r="C178">
        <v>7</v>
      </c>
      <c r="D178">
        <f>SUMIFS(Sales!D:D,Sales!C:C,"&lt;="&amp;Luck!C178,Sales!B:B,Luck!B178)</f>
        <v>15</v>
      </c>
      <c r="E178">
        <f>SUMIFS(Prizes!D:D,Prizes!C:C,"&lt;="&amp;Luck!C178,Prizes!B:B,Luck!B178)</f>
        <v>1</v>
      </c>
      <c r="F178" s="4">
        <f>SUMIFS(Probabilities!D:D,Probabilities!C:C,"&lt;="&amp;Luck!C178,Probabilities!B:B,Luck!B178)</f>
        <v>0.63164893617021278</v>
      </c>
      <c r="G178" s="4">
        <f>SUMIFS(Probabilities!E:E,Probabilities!C:C,"&lt;="&amp;Luck!C178,Probabilities!B:B,Luck!B178)</f>
        <v>0.57472666253306171</v>
      </c>
      <c r="H178" s="4">
        <f t="shared" si="5"/>
        <v>0.48588249827785779</v>
      </c>
    </row>
    <row r="179" spans="1:8" x14ac:dyDescent="0.35">
      <c r="A179">
        <v>178</v>
      </c>
      <c r="B179">
        <v>22</v>
      </c>
      <c r="C179">
        <v>7</v>
      </c>
      <c r="D179">
        <f>SUMIFS(Sales!D:D,Sales!C:C,"&lt;="&amp;Luck!C179,Sales!B:B,Luck!B179)</f>
        <v>5</v>
      </c>
      <c r="E179">
        <f>SUMIFS(Prizes!D:D,Prizes!C:C,"&lt;="&amp;Luck!C179,Prizes!B:B,Luck!B179)</f>
        <v>1</v>
      </c>
      <c r="F179" s="4">
        <f>SUMIFS(Probabilities!D:D,Probabilities!C:C,"&lt;="&amp;Luck!C179,Probabilities!B:B,Luck!B179)</f>
        <v>0.3125</v>
      </c>
      <c r="G179" s="4">
        <f>SUMIFS(Probabilities!E:E,Probabilities!C:C,"&lt;="&amp;Luck!C179,Probabilities!B:B,Luck!B179)</f>
        <v>0.28063322368421051</v>
      </c>
      <c r="H179" s="4">
        <f t="shared" si="5"/>
        <v>1.2977862244025724</v>
      </c>
    </row>
    <row r="180" spans="1:8" x14ac:dyDescent="0.35">
      <c r="A180">
        <v>179</v>
      </c>
      <c r="B180">
        <v>23</v>
      </c>
      <c r="C180">
        <v>7</v>
      </c>
      <c r="D180">
        <f>SUMIFS(Sales!D:D,Sales!C:C,"&lt;="&amp;Luck!C180,Sales!B:B,Luck!B180)</f>
        <v>35</v>
      </c>
      <c r="E180">
        <f>SUMIFS(Prizes!D:D,Prizes!C:C,"&lt;="&amp;Luck!C180,Prizes!B:B,Luck!B180)</f>
        <v>2</v>
      </c>
      <c r="F180" s="4">
        <f>SUMIFS(Probabilities!D:D,Probabilities!C:C,"&lt;="&amp;Luck!C180,Probabilities!B:B,Luck!B180)</f>
        <v>1.3566176470588236</v>
      </c>
      <c r="G180" s="4">
        <f>SUMIFS(Probabilities!E:E,Probabilities!C:C,"&lt;="&amp;Luck!C180,Probabilities!B:B,Luck!B180)</f>
        <v>1.2227630709759882</v>
      </c>
      <c r="H180" s="4">
        <f t="shared" si="5"/>
        <v>0.58183251506279954</v>
      </c>
    </row>
    <row r="181" spans="1:8" x14ac:dyDescent="0.35">
      <c r="A181">
        <v>180</v>
      </c>
      <c r="B181">
        <v>24</v>
      </c>
      <c r="C181">
        <v>7</v>
      </c>
      <c r="D181">
        <f>SUMIFS(Sales!D:D,Sales!C:C,"&lt;="&amp;Luck!C181,Sales!B:B,Luck!B181)</f>
        <v>30</v>
      </c>
      <c r="E181">
        <f>SUMIFS(Prizes!D:D,Prizes!C:C,"&lt;="&amp;Luck!C181,Prizes!B:B,Luck!B181)</f>
        <v>1</v>
      </c>
      <c r="F181" s="4">
        <f>SUMIFS(Probabilities!D:D,Probabilities!C:C,"&lt;="&amp;Luck!C181,Probabilities!B:B,Luck!B181)</f>
        <v>1.0995254484772632</v>
      </c>
      <c r="G181" s="4">
        <f>SUMIFS(Probabilities!E:E,Probabilities!C:C,"&lt;="&amp;Luck!C181,Probabilities!B:B,Luck!B181)</f>
        <v>1.00483434050332</v>
      </c>
      <c r="H181" s="4">
        <f t="shared" si="5"/>
        <v>-9.9285747272570224E-2</v>
      </c>
    </row>
    <row r="182" spans="1:8" x14ac:dyDescent="0.35">
      <c r="A182">
        <v>181</v>
      </c>
      <c r="B182">
        <v>25</v>
      </c>
      <c r="C182">
        <v>7</v>
      </c>
      <c r="D182">
        <f>SUMIFS(Sales!D:D,Sales!C:C,"&lt;="&amp;Luck!C182,Sales!B:B,Luck!B182)</f>
        <v>2</v>
      </c>
      <c r="E182">
        <f>SUMIFS(Prizes!D:D,Prizes!C:C,"&lt;="&amp;Luck!C182,Prizes!B:B,Luck!B182)</f>
        <v>0</v>
      </c>
      <c r="F182" s="4">
        <f>SUMIFS(Probabilities!D:D,Probabilities!C:C,"&lt;="&amp;Luck!C182,Probabilities!B:B,Luck!B182)</f>
        <v>6.3829787234042548E-2</v>
      </c>
      <c r="G182" s="4">
        <f>SUMIFS(Probabilities!E:E,Probabilities!C:C,"&lt;="&amp;Luck!C182,Probabilities!B:B,Luck!B182)</f>
        <v>6.1462224298748667E-2</v>
      </c>
      <c r="H182" s="4">
        <f t="shared" si="5"/>
        <v>-0.25746562908380199</v>
      </c>
    </row>
    <row r="183" spans="1:8" x14ac:dyDescent="0.35">
      <c r="A183">
        <v>182</v>
      </c>
      <c r="B183">
        <v>26</v>
      </c>
      <c r="C183">
        <v>7</v>
      </c>
      <c r="D183">
        <f>SUMIFS(Sales!D:D,Sales!C:C,"&lt;="&amp;Luck!C183,Sales!B:B,Luck!B183)</f>
        <v>10</v>
      </c>
      <c r="E183">
        <f>SUMIFS(Prizes!D:D,Prizes!C:C,"&lt;="&amp;Luck!C183,Prizes!B:B,Luck!B183)</f>
        <v>0</v>
      </c>
      <c r="F183" s="4">
        <f>SUMIFS(Probabilities!D:D,Probabilities!C:C,"&lt;="&amp;Luck!C183,Probabilities!B:B,Luck!B183)</f>
        <v>0.31914893617021278</v>
      </c>
      <c r="G183" s="4">
        <f>SUMIFS(Probabilities!E:E,Probabilities!C:C,"&lt;="&amp;Luck!C183,Probabilities!B:B,Luck!B183)</f>
        <v>0.2940934388488512</v>
      </c>
      <c r="H183" s="4">
        <f t="shared" si="5"/>
        <v>-0.58850578094375827</v>
      </c>
    </row>
    <row r="184" spans="1:8" x14ac:dyDescent="0.35">
      <c r="A184">
        <v>183</v>
      </c>
      <c r="B184">
        <v>27</v>
      </c>
      <c r="C184">
        <v>7</v>
      </c>
      <c r="D184">
        <f>SUMIFS(Sales!D:D,Sales!C:C,"&lt;="&amp;Luck!C184,Sales!B:B,Luck!B184)</f>
        <v>10</v>
      </c>
      <c r="E184">
        <f>SUMIFS(Prizes!D:D,Prizes!C:C,"&lt;="&amp;Luck!C184,Prizes!B:B,Luck!B184)</f>
        <v>0</v>
      </c>
      <c r="F184" s="4">
        <f>SUMIFS(Probabilities!D:D,Probabilities!C:C,"&lt;="&amp;Luck!C184,Probabilities!B:B,Luck!B184)</f>
        <v>0.35539215686274511</v>
      </c>
      <c r="G184" s="4">
        <f>SUMIFS(Probabilities!E:E,Probabilities!C:C,"&lt;="&amp;Luck!C184,Probabilities!B:B,Luck!B184)</f>
        <v>0.33229701484376095</v>
      </c>
      <c r="H184" s="4">
        <f t="shared" si="5"/>
        <v>-0.61651637931783265</v>
      </c>
    </row>
    <row r="185" spans="1:8" x14ac:dyDescent="0.35">
      <c r="A185">
        <v>184</v>
      </c>
      <c r="B185">
        <v>28</v>
      </c>
      <c r="C185">
        <v>7</v>
      </c>
      <c r="D185">
        <f>SUMIFS(Sales!D:D,Sales!C:C,"&lt;="&amp;Luck!C185,Sales!B:B,Luck!B185)</f>
        <v>17</v>
      </c>
      <c r="E185">
        <f>SUMIFS(Prizes!D:D,Prizes!C:C,"&lt;="&amp;Luck!C185,Prizes!B:B,Luck!B185)</f>
        <v>0</v>
      </c>
      <c r="F185" s="4">
        <f>SUMIFS(Probabilities!D:D,Probabilities!C:C,"&lt;="&amp;Luck!C185,Probabilities!B:B,Luck!B185)</f>
        <v>0.56911764705882351</v>
      </c>
      <c r="G185" s="4">
        <f>SUMIFS(Probabilities!E:E,Probabilities!C:C,"&lt;="&amp;Luck!C185,Probabilities!B:B,Luck!B185)</f>
        <v>0.52721842802608487</v>
      </c>
      <c r="H185" s="4">
        <f t="shared" si="5"/>
        <v>-0.78380271118113498</v>
      </c>
    </row>
    <row r="186" spans="1:8" x14ac:dyDescent="0.35">
      <c r="A186">
        <v>185</v>
      </c>
      <c r="B186">
        <v>29</v>
      </c>
      <c r="C186">
        <v>7</v>
      </c>
      <c r="D186">
        <f>SUMIFS(Sales!D:D,Sales!C:C,"&lt;="&amp;Luck!C186,Sales!B:B,Luck!B186)</f>
        <v>30</v>
      </c>
      <c r="E186">
        <f>SUMIFS(Prizes!D:D,Prizes!C:C,"&lt;="&amp;Luck!C186,Prizes!B:B,Luck!B186)</f>
        <v>2</v>
      </c>
      <c r="F186" s="4">
        <f>SUMIFS(Probabilities!D:D,Probabilities!C:C,"&lt;="&amp;Luck!C186,Probabilities!B:B,Luck!B186)</f>
        <v>1.1107843137254902</v>
      </c>
      <c r="G186" s="4">
        <f>SUMIFS(Probabilities!E:E,Probabilities!C:C,"&lt;="&amp;Luck!C186,Probabilities!B:B,Luck!B186)</f>
        <v>1.0035086433523603</v>
      </c>
      <c r="H186" s="4">
        <f t="shared" si="5"/>
        <v>0.8876598089901333</v>
      </c>
    </row>
    <row r="187" spans="1:8" x14ac:dyDescent="0.35">
      <c r="A187">
        <v>186</v>
      </c>
      <c r="B187">
        <v>30</v>
      </c>
      <c r="C187">
        <v>7</v>
      </c>
      <c r="D187">
        <f>SUMIFS(Sales!D:D,Sales!C:C,"&lt;="&amp;Luck!C187,Sales!B:B,Luck!B187)</f>
        <v>5</v>
      </c>
      <c r="E187">
        <f>SUMIFS(Prizes!D:D,Prizes!C:C,"&lt;="&amp;Luck!C187,Prizes!B:B,Luck!B187)</f>
        <v>0</v>
      </c>
      <c r="F187" s="4">
        <f>SUMIFS(Probabilities!D:D,Probabilities!C:C,"&lt;="&amp;Luck!C187,Probabilities!B:B,Luck!B187)</f>
        <v>0.20833333333333334</v>
      </c>
      <c r="G187" s="4">
        <f>SUMIFS(Probabilities!E:E,Probabilities!C:C,"&lt;="&amp;Luck!C187,Probabilities!B:B,Luck!B187)</f>
        <v>0.19294176003734828</v>
      </c>
      <c r="H187" s="4">
        <f t="shared" si="5"/>
        <v>-0.474291831071118</v>
      </c>
    </row>
    <row r="188" spans="1:8" x14ac:dyDescent="0.35">
      <c r="A188">
        <v>187</v>
      </c>
      <c r="B188">
        <v>31</v>
      </c>
      <c r="C188">
        <v>7</v>
      </c>
      <c r="D188">
        <f>SUMIFS(Sales!D:D,Sales!C:C,"&lt;="&amp;Luck!C188,Sales!B:B,Luck!B188)</f>
        <v>11</v>
      </c>
      <c r="E188">
        <f>SUMIFS(Prizes!D:D,Prizes!C:C,"&lt;="&amp;Luck!C188,Prizes!B:B,Luck!B188)</f>
        <v>1</v>
      </c>
      <c r="F188" s="4">
        <f>SUMIFS(Probabilities!D:D,Probabilities!C:C,"&lt;="&amp;Luck!C188,Probabilities!B:B,Luck!B188)</f>
        <v>0.42000000000000004</v>
      </c>
      <c r="G188" s="4">
        <f>SUMIFS(Probabilities!E:E,Probabilities!C:C,"&lt;="&amp;Luck!C188,Probabilities!B:B,Luck!B188)</f>
        <v>0.39021050682712333</v>
      </c>
      <c r="H188" s="4">
        <f t="shared" si="5"/>
        <v>0.92849274374388535</v>
      </c>
    </row>
    <row r="189" spans="1:8" x14ac:dyDescent="0.35">
      <c r="A189">
        <v>188</v>
      </c>
      <c r="B189">
        <v>32</v>
      </c>
      <c r="C189">
        <v>7</v>
      </c>
      <c r="D189">
        <f>SUMIFS(Sales!D:D,Sales!C:C,"&lt;="&amp;Luck!C189,Sales!B:B,Luck!B189)</f>
        <v>20</v>
      </c>
      <c r="E189">
        <f>SUMIFS(Prizes!D:D,Prizes!C:C,"&lt;="&amp;Luck!C189,Prizes!B:B,Luck!B189)</f>
        <v>1</v>
      </c>
      <c r="F189" s="4">
        <f>SUMIFS(Probabilities!D:D,Probabilities!C:C,"&lt;="&amp;Luck!C189,Probabilities!B:B,Luck!B189)</f>
        <v>0.73333333333333339</v>
      </c>
      <c r="G189" s="4">
        <f>SUMIFS(Probabilities!E:E,Probabilities!C:C,"&lt;="&amp;Luck!C189,Probabilities!B:B,Luck!B189)</f>
        <v>0.66689706600838283</v>
      </c>
      <c r="H189" s="4">
        <f t="shared" si="5"/>
        <v>0.32654221091264168</v>
      </c>
    </row>
    <row r="190" spans="1:8" x14ac:dyDescent="0.35">
      <c r="A190">
        <v>189</v>
      </c>
      <c r="B190">
        <v>33</v>
      </c>
      <c r="C190">
        <v>7</v>
      </c>
      <c r="D190">
        <f>SUMIFS(Sales!D:D,Sales!C:C,"&lt;="&amp;Luck!C190,Sales!B:B,Luck!B190)</f>
        <v>10</v>
      </c>
      <c r="E190">
        <f>SUMIFS(Prizes!D:D,Prizes!C:C,"&lt;="&amp;Luck!C190,Prizes!B:B,Luck!B190)</f>
        <v>0</v>
      </c>
      <c r="F190" s="4">
        <f>SUMIFS(Probabilities!D:D,Probabilities!C:C,"&lt;="&amp;Luck!C190,Probabilities!B:B,Luck!B190)</f>
        <v>0.4</v>
      </c>
      <c r="G190" s="4">
        <f>SUMIFS(Probabilities!E:E,Probabilities!C:C,"&lt;="&amp;Luck!C190,Probabilities!B:B,Luck!B190)</f>
        <v>0.36413793103448278</v>
      </c>
      <c r="H190" s="4">
        <f t="shared" si="5"/>
        <v>-0.66286796527961689</v>
      </c>
    </row>
    <row r="191" spans="1:8" x14ac:dyDescent="0.35">
      <c r="A191">
        <v>190</v>
      </c>
      <c r="B191">
        <v>34</v>
      </c>
      <c r="C191">
        <v>7</v>
      </c>
      <c r="D191">
        <f>SUMIFS(Sales!D:D,Sales!C:C,"&lt;="&amp;Luck!C191,Sales!B:B,Luck!B191)</f>
        <v>5</v>
      </c>
      <c r="E191">
        <f>SUMIFS(Prizes!D:D,Prizes!C:C,"&lt;="&amp;Luck!C191,Prizes!B:B,Luck!B191)</f>
        <v>0</v>
      </c>
      <c r="F191" s="4">
        <f>SUMIFS(Probabilities!D:D,Probabilities!C:C,"&lt;="&amp;Luck!C191,Probabilities!B:B,Luck!B191)</f>
        <v>0.2</v>
      </c>
      <c r="G191" s="4">
        <f>SUMIFS(Probabilities!E:E,Probabilities!C:C,"&lt;="&amp;Luck!C191,Probabilities!B:B,Luck!B191)</f>
        <v>0.18758620689655173</v>
      </c>
      <c r="H191" s="4">
        <f t="shared" si="5"/>
        <v>-0.46177407259139946</v>
      </c>
    </row>
    <row r="192" spans="1:8" x14ac:dyDescent="0.35">
      <c r="A192">
        <v>191</v>
      </c>
      <c r="B192">
        <v>35</v>
      </c>
      <c r="C192">
        <v>7</v>
      </c>
      <c r="D192">
        <f>SUMIFS(Sales!D:D,Sales!C:C,"&lt;="&amp;Luck!C192,Sales!B:B,Luck!B192)</f>
        <v>5</v>
      </c>
      <c r="E192">
        <f>SUMIFS(Prizes!D:D,Prizes!C:C,"&lt;="&amp;Luck!C192,Prizes!B:B,Luck!B192)</f>
        <v>0</v>
      </c>
      <c r="F192" s="4">
        <f>SUMIFS(Probabilities!D:D,Probabilities!C:C,"&lt;="&amp;Luck!C192,Probabilities!B:B,Luck!B192)</f>
        <v>0.2</v>
      </c>
      <c r="G192" s="4">
        <f>SUMIFS(Probabilities!E:E,Probabilities!C:C,"&lt;="&amp;Luck!C192,Probabilities!B:B,Luck!B192)</f>
        <v>0.18758620689655173</v>
      </c>
      <c r="H192" s="4">
        <f t="shared" si="5"/>
        <v>-0.46177407259139946</v>
      </c>
    </row>
    <row r="193" spans="1:8" x14ac:dyDescent="0.35">
      <c r="A193">
        <v>192</v>
      </c>
      <c r="B193">
        <v>36</v>
      </c>
      <c r="C193">
        <v>7</v>
      </c>
      <c r="D193">
        <f>SUMIFS(Sales!D:D,Sales!C:C,"&lt;="&amp;Luck!C193,Sales!B:B,Luck!B193)</f>
        <v>5</v>
      </c>
      <c r="E193">
        <f>SUMIFS(Prizes!D:D,Prizes!C:C,"&lt;="&amp;Luck!C193,Prizes!B:B,Luck!B193)</f>
        <v>0</v>
      </c>
      <c r="F193" s="4">
        <f>SUMIFS(Probabilities!D:D,Probabilities!C:C,"&lt;="&amp;Luck!C193,Probabilities!B:B,Luck!B193)</f>
        <v>0.2</v>
      </c>
      <c r="G193" s="4">
        <f>SUMIFS(Probabilities!E:E,Probabilities!C:C,"&lt;="&amp;Luck!C193,Probabilities!B:B,Luck!B193)</f>
        <v>0.18758620689655173</v>
      </c>
      <c r="H193" s="4">
        <f t="shared" si="5"/>
        <v>-0.46177407259139946</v>
      </c>
    </row>
    <row r="194" spans="1:8" x14ac:dyDescent="0.35">
      <c r="A194">
        <v>193</v>
      </c>
      <c r="B194">
        <v>37</v>
      </c>
      <c r="C194">
        <v>7</v>
      </c>
      <c r="D194">
        <f>SUMIFS(Sales!D:D,Sales!C:C,"&lt;="&amp;Luck!C194,Sales!B:B,Luck!B194)</f>
        <v>20</v>
      </c>
      <c r="E194">
        <f>SUMIFS(Prizes!D:D,Prizes!C:C,"&lt;="&amp;Luck!C194,Prizes!B:B,Luck!B194)</f>
        <v>0</v>
      </c>
      <c r="F194" s="4">
        <f>SUMIFS(Probabilities!D:D,Probabilities!C:C,"&lt;="&amp;Luck!C194,Probabilities!B:B,Luck!B194)</f>
        <v>0.8</v>
      </c>
      <c r="G194" s="4">
        <f>SUMIFS(Probabilities!E:E,Probabilities!C:C,"&lt;="&amp;Luck!C194,Probabilities!B:B,Luck!B194)</f>
        <v>0.68413793103448273</v>
      </c>
      <c r="H194" s="4">
        <f t="shared" si="5"/>
        <v>-0.9672041516493517</v>
      </c>
    </row>
    <row r="195" spans="1:8" x14ac:dyDescent="0.35">
      <c r="A195">
        <v>194</v>
      </c>
      <c r="B195">
        <v>0</v>
      </c>
      <c r="C195">
        <v>8</v>
      </c>
      <c r="D195">
        <f>SUMIFS(Sales!D:D,Sales!C:C,"&lt;="&amp;Luck!C195,Sales!B:B,Luck!B195)</f>
        <v>10</v>
      </c>
      <c r="E195">
        <f>SUMIFS(Prizes!D:D,Prizes!C:C,"&lt;="&amp;Luck!C195,Prizes!B:B,Luck!B195)</f>
        <v>0</v>
      </c>
      <c r="F195" s="4">
        <f>SUMIFS(Probabilities!D:D,Probabilities!C:C,"&lt;="&amp;Luck!C195,Probabilities!B:B,Luck!B195)</f>
        <v>0.52631578947368418</v>
      </c>
      <c r="G195" s="4">
        <f>SUMIFS(Probabilities!E:E,Probabilities!C:C,"&lt;="&amp;Luck!C195,Probabilities!B:B,Luck!B195)</f>
        <v>0.46461848400906564</v>
      </c>
      <c r="H195" s="4">
        <f t="shared" ref="H195:H233" si="6">(E195-F195)/SQRT(G195)</f>
        <v>-0.77214374442821243</v>
      </c>
    </row>
    <row r="196" spans="1:8" x14ac:dyDescent="0.35">
      <c r="A196">
        <v>195</v>
      </c>
      <c r="B196">
        <v>1</v>
      </c>
      <c r="C196">
        <v>8</v>
      </c>
      <c r="D196">
        <f>SUMIFS(Sales!D:D,Sales!C:C,"&lt;="&amp;Luck!C196,Sales!B:B,Luck!B196)</f>
        <v>66</v>
      </c>
      <c r="E196">
        <f>SUMIFS(Prizes!D:D,Prizes!C:C,"&lt;="&amp;Luck!C196,Prizes!B:B,Luck!B196)</f>
        <v>1</v>
      </c>
      <c r="F196" s="4">
        <f>SUMIFS(Probabilities!D:D,Probabilities!C:C,"&lt;="&amp;Luck!C196,Probabilities!B:B,Luck!B196)</f>
        <v>3.1222437220502237</v>
      </c>
      <c r="G196" s="4">
        <f>SUMIFS(Probabilities!E:E,Probabilities!C:C,"&lt;="&amp;Luck!C196,Probabilities!B:B,Luck!B196)</f>
        <v>2.7208922331186622</v>
      </c>
      <c r="H196" s="4">
        <f t="shared" si="6"/>
        <v>-1.2865882685502634</v>
      </c>
    </row>
    <row r="197" spans="1:8" x14ac:dyDescent="0.35">
      <c r="A197">
        <v>196</v>
      </c>
      <c r="B197">
        <v>2</v>
      </c>
      <c r="C197">
        <v>8</v>
      </c>
      <c r="D197">
        <f>SUMIFS(Sales!D:D,Sales!C:C,"&lt;="&amp;Luck!C197,Sales!B:B,Luck!B197)</f>
        <v>25</v>
      </c>
      <c r="E197">
        <f>SUMIFS(Prizes!D:D,Prizes!C:C,"&lt;="&amp;Luck!C197,Prizes!B:B,Luck!B197)</f>
        <v>1</v>
      </c>
      <c r="F197" s="4">
        <f>SUMIFS(Probabilities!D:D,Probabilities!C:C,"&lt;="&amp;Luck!C197,Probabilities!B:B,Luck!B197)</f>
        <v>1.5838278293773649</v>
      </c>
      <c r="G197" s="4">
        <f>SUMIFS(Probabilities!E:E,Probabilities!C:C,"&lt;="&amp;Luck!C197,Probabilities!B:B,Luck!B197)</f>
        <v>1.3828312003098049</v>
      </c>
      <c r="H197" s="4">
        <f t="shared" si="6"/>
        <v>-0.49647822755815901</v>
      </c>
    </row>
    <row r="198" spans="1:8" x14ac:dyDescent="0.35">
      <c r="A198">
        <v>197</v>
      </c>
      <c r="B198">
        <v>3</v>
      </c>
      <c r="C198">
        <v>8</v>
      </c>
      <c r="D198">
        <f>SUMIFS(Sales!D:D,Sales!C:C,"&lt;="&amp;Luck!C198,Sales!B:B,Luck!B198)</f>
        <v>20</v>
      </c>
      <c r="E198">
        <f>SUMIFS(Prizes!D:D,Prizes!C:C,"&lt;="&amp;Luck!C198,Prizes!B:B,Luck!B198)</f>
        <v>2</v>
      </c>
      <c r="F198" s="4">
        <f>SUMIFS(Probabilities!D:D,Probabilities!C:C,"&lt;="&amp;Luck!C198,Probabilities!B:B,Luck!B198)</f>
        <v>1.3260933806146573</v>
      </c>
      <c r="G198" s="4">
        <f>SUMIFS(Probabilities!E:E,Probabilities!C:C,"&lt;="&amp;Luck!C198,Probabilities!B:B,Luck!B198)</f>
        <v>1.1390306966140913</v>
      </c>
      <c r="H198" s="4">
        <f t="shared" si="6"/>
        <v>0.63143988110558125</v>
      </c>
    </row>
    <row r="199" spans="1:8" x14ac:dyDescent="0.35">
      <c r="A199">
        <v>198</v>
      </c>
      <c r="B199">
        <v>4</v>
      </c>
      <c r="C199">
        <v>8</v>
      </c>
      <c r="D199">
        <f>SUMIFS(Sales!D:D,Sales!C:C,"&lt;="&amp;Luck!C199,Sales!B:B,Luck!B199)</f>
        <v>34</v>
      </c>
      <c r="E199">
        <f>SUMIFS(Prizes!D:D,Prizes!C:C,"&lt;="&amp;Luck!C199,Prizes!B:B,Luck!B199)</f>
        <v>1</v>
      </c>
      <c r="F199" s="4">
        <f>SUMIFS(Probabilities!D:D,Probabilities!C:C,"&lt;="&amp;Luck!C199,Probabilities!B:B,Luck!B199)</f>
        <v>1.3493776943401474</v>
      </c>
      <c r="G199" s="4">
        <f>SUMIFS(Probabilities!E:E,Probabilities!C:C,"&lt;="&amp;Luck!C199,Probabilities!B:B,Luck!B199)</f>
        <v>1.2188998093416783</v>
      </c>
      <c r="H199" s="4">
        <f t="shared" si="6"/>
        <v>-0.31645442286699055</v>
      </c>
    </row>
    <row r="200" spans="1:8" x14ac:dyDescent="0.35">
      <c r="A200">
        <v>199</v>
      </c>
      <c r="B200">
        <v>5</v>
      </c>
      <c r="C200">
        <v>8</v>
      </c>
      <c r="D200">
        <f>SUMIFS(Sales!D:D,Sales!C:C,"&lt;="&amp;Luck!C200,Sales!B:B,Luck!B200)</f>
        <v>49</v>
      </c>
      <c r="E200">
        <f>SUMIFS(Prizes!D:D,Prizes!C:C,"&lt;="&amp;Luck!C200,Prizes!B:B,Luck!B200)</f>
        <v>4</v>
      </c>
      <c r="F200" s="4">
        <f>SUMIFS(Probabilities!D:D,Probabilities!C:C,"&lt;="&amp;Luck!C200,Probabilities!B:B,Luck!B200)</f>
        <v>2.4468065527816205</v>
      </c>
      <c r="G200" s="4">
        <f>SUMIFS(Probabilities!E:E,Probabilities!C:C,"&lt;="&amp;Luck!C200,Probabilities!B:B,Luck!B200)</f>
        <v>2.1634469876522004</v>
      </c>
      <c r="H200" s="4">
        <f t="shared" si="6"/>
        <v>1.0559720438522751</v>
      </c>
    </row>
    <row r="201" spans="1:8" x14ac:dyDescent="0.35">
      <c r="A201">
        <v>200</v>
      </c>
      <c r="B201">
        <v>6</v>
      </c>
      <c r="C201">
        <v>8</v>
      </c>
      <c r="D201">
        <f>SUMIFS(Sales!D:D,Sales!C:C,"&lt;="&amp;Luck!C201,Sales!B:B,Luck!B201)</f>
        <v>20</v>
      </c>
      <c r="E201">
        <f>SUMIFS(Prizes!D:D,Prizes!C:C,"&lt;="&amp;Luck!C201,Prizes!B:B,Luck!B201)</f>
        <v>1</v>
      </c>
      <c r="F201" s="4">
        <f>SUMIFS(Probabilities!D:D,Probabilities!C:C,"&lt;="&amp;Luck!C201,Probabilities!B:B,Luck!B201)</f>
        <v>1.3260933806146573</v>
      </c>
      <c r="G201" s="4">
        <f>SUMIFS(Probabilities!E:E,Probabilities!C:C,"&lt;="&amp;Luck!C201,Probabilities!B:B,Luck!B201)</f>
        <v>1.1390306966140913</v>
      </c>
      <c r="H201" s="4">
        <f t="shared" si="6"/>
        <v>-0.3055443581670727</v>
      </c>
    </row>
    <row r="202" spans="1:8" x14ac:dyDescent="0.35">
      <c r="A202">
        <v>201</v>
      </c>
      <c r="B202">
        <v>7</v>
      </c>
      <c r="C202">
        <v>8</v>
      </c>
      <c r="D202">
        <f>SUMIFS(Sales!D:D,Sales!C:C,"&lt;="&amp;Luck!C202,Sales!B:B,Luck!B202)</f>
        <v>50</v>
      </c>
      <c r="E202">
        <f>SUMIFS(Prizes!D:D,Prizes!C:C,"&lt;="&amp;Luck!C202,Prizes!B:B,Luck!B202)</f>
        <v>3</v>
      </c>
      <c r="F202" s="4">
        <f>SUMIFS(Probabilities!D:D,Probabilities!C:C,"&lt;="&amp;Luck!C202,Probabilities!B:B,Luck!B202)</f>
        <v>2.2243776943401476</v>
      </c>
      <c r="G202" s="4">
        <f>SUMIFS(Probabilities!E:E,Probabilities!C:C,"&lt;="&amp;Luck!C202,Probabilities!B:B,Luck!B202)</f>
        <v>1.9356876483350067</v>
      </c>
      <c r="H202" s="4">
        <f t="shared" si="6"/>
        <v>0.55748431232017515</v>
      </c>
    </row>
    <row r="203" spans="1:8" x14ac:dyDescent="0.35">
      <c r="A203">
        <v>202</v>
      </c>
      <c r="B203">
        <v>8</v>
      </c>
      <c r="C203">
        <v>8</v>
      </c>
      <c r="D203">
        <f>SUMIFS(Sales!D:D,Sales!C:C,"&lt;="&amp;Luck!C203,Sales!B:B,Luck!B203)</f>
        <v>88</v>
      </c>
      <c r="E203">
        <f>SUMIFS(Prizes!D:D,Prizes!C:C,"&lt;="&amp;Luck!C203,Prizes!B:B,Luck!B203)</f>
        <v>5</v>
      </c>
      <c r="F203" s="4">
        <f>SUMIFS(Probabilities!D:D,Probabilities!C:C,"&lt;="&amp;Luck!C203,Probabilities!B:B,Luck!B203)</f>
        <v>4.3486091898498858</v>
      </c>
      <c r="G203" s="4">
        <f>SUMIFS(Probabilities!E:E,Probabilities!C:C,"&lt;="&amp;Luck!C203,Probabilities!B:B,Luck!B203)</f>
        <v>3.6112237686278847</v>
      </c>
      <c r="H203" s="4">
        <f t="shared" si="6"/>
        <v>0.34277917336790337</v>
      </c>
    </row>
    <row r="204" spans="1:8" x14ac:dyDescent="0.35">
      <c r="A204">
        <v>203</v>
      </c>
      <c r="B204">
        <v>9</v>
      </c>
      <c r="C204">
        <v>8</v>
      </c>
      <c r="D204">
        <f>SUMIFS(Sales!D:D,Sales!C:C,"&lt;="&amp;Luck!C204,Sales!B:B,Luck!B204)</f>
        <v>52</v>
      </c>
      <c r="E204">
        <f>SUMIFS(Prizes!D:D,Prizes!C:C,"&lt;="&amp;Luck!C204,Prizes!B:B,Luck!B204)</f>
        <v>5</v>
      </c>
      <c r="F204" s="4">
        <f>SUMIFS(Probabilities!D:D,Probabilities!C:C,"&lt;="&amp;Luck!C204,Probabilities!B:B,Luck!B204)</f>
        <v>2.4513653763110321</v>
      </c>
      <c r="G204" s="4">
        <f>SUMIFS(Probabilities!E:E,Probabilities!C:C,"&lt;="&amp;Luck!C204,Probabilities!B:B,Luck!B204)</f>
        <v>2.158512206385212</v>
      </c>
      <c r="H204" s="4">
        <f t="shared" si="6"/>
        <v>1.7347237495586882</v>
      </c>
    </row>
    <row r="205" spans="1:8" x14ac:dyDescent="0.35">
      <c r="A205">
        <v>204</v>
      </c>
      <c r="B205">
        <v>10</v>
      </c>
      <c r="C205">
        <v>8</v>
      </c>
      <c r="D205">
        <f>SUMIFS(Sales!D:D,Sales!C:C,"&lt;="&amp;Luck!C205,Sales!B:B,Luck!B205)</f>
        <v>60</v>
      </c>
      <c r="E205">
        <f>SUMIFS(Prizes!D:D,Prizes!C:C,"&lt;="&amp;Luck!C205,Prizes!B:B,Luck!B205)</f>
        <v>3</v>
      </c>
      <c r="F205" s="4">
        <f>SUMIFS(Probabilities!D:D,Probabilities!C:C,"&lt;="&amp;Luck!C205,Probabilities!B:B,Luck!B205)</f>
        <v>2.770211027673481</v>
      </c>
      <c r="G205" s="4">
        <f>SUMIFS(Probabilities!E:E,Probabilities!C:C,"&lt;="&amp;Luck!C205,Probabilities!B:B,Luck!B205)</f>
        <v>2.4452984749403521</v>
      </c>
      <c r="H205" s="4">
        <f t="shared" si="6"/>
        <v>0.14694785273890723</v>
      </c>
    </row>
    <row r="206" spans="1:8" x14ac:dyDescent="0.35">
      <c r="A206">
        <v>205</v>
      </c>
      <c r="B206">
        <v>11</v>
      </c>
      <c r="C206">
        <v>8</v>
      </c>
      <c r="D206">
        <f>SUMIFS(Sales!D:D,Sales!C:C,"&lt;="&amp;Luck!C206,Sales!B:B,Luck!B206)</f>
        <v>23</v>
      </c>
      <c r="E206">
        <f>SUMIFS(Prizes!D:D,Prizes!C:C,"&lt;="&amp;Luck!C206,Prizes!B:B,Luck!B206)</f>
        <v>0</v>
      </c>
      <c r="F206" s="4">
        <f>SUMIFS(Probabilities!D:D,Probabilities!C:C,"&lt;="&amp;Luck!C206,Probabilities!B:B,Luck!B206)</f>
        <v>1.2149822695035464</v>
      </c>
      <c r="G206" s="4">
        <f>SUMIFS(Probabilities!E:E,Probabilities!C:C,"&lt;="&amp;Luck!C206,Probabilities!B:B,Luck!B206)</f>
        <v>1.0802020015170026</v>
      </c>
      <c r="H206" s="4">
        <f t="shared" si="6"/>
        <v>-1.1690079143330299</v>
      </c>
    </row>
    <row r="207" spans="1:8" x14ac:dyDescent="0.35">
      <c r="A207">
        <v>206</v>
      </c>
      <c r="B207">
        <v>12</v>
      </c>
      <c r="C207">
        <v>8</v>
      </c>
      <c r="D207">
        <f>SUMIFS(Sales!D:D,Sales!C:C,"&lt;="&amp;Luck!C207,Sales!B:B,Luck!B207)</f>
        <v>38</v>
      </c>
      <c r="E207">
        <f>SUMIFS(Prizes!D:D,Prizes!C:C,"&lt;="&amp;Luck!C207,Prizes!B:B,Luck!B207)</f>
        <v>2</v>
      </c>
      <c r="F207" s="4">
        <f>SUMIFS(Probabilities!D:D,Probabilities!C:C,"&lt;="&amp;Luck!C207,Probabilities!B:B,Luck!B207)</f>
        <v>1.8355692422545724</v>
      </c>
      <c r="G207" s="4">
        <f>SUMIFS(Probabilities!E:E,Probabilities!C:C,"&lt;="&amp;Luck!C207,Probabilities!B:B,Luck!B207)</f>
        <v>1.6514020177779156</v>
      </c>
      <c r="H207" s="4">
        <f t="shared" si="6"/>
        <v>0.12795482073452313</v>
      </c>
    </row>
    <row r="208" spans="1:8" x14ac:dyDescent="0.35">
      <c r="A208">
        <v>207</v>
      </c>
      <c r="B208">
        <v>13</v>
      </c>
      <c r="C208">
        <v>8</v>
      </c>
      <c r="D208">
        <f>SUMIFS(Sales!D:D,Sales!C:C,"&lt;="&amp;Luck!C208,Sales!B:B,Luck!B208)</f>
        <v>25</v>
      </c>
      <c r="E208">
        <f>SUMIFS(Prizes!D:D,Prizes!C:C,"&lt;="&amp;Luck!C208,Prizes!B:B,Luck!B208)</f>
        <v>1</v>
      </c>
      <c r="F208" s="4">
        <f>SUMIFS(Probabilities!D:D,Probabilities!C:C,"&lt;="&amp;Luck!C208,Probabilities!B:B,Luck!B208)</f>
        <v>1.5111111111111111</v>
      </c>
      <c r="G208" s="4">
        <f>SUMIFS(Probabilities!E:E,Probabilities!C:C,"&lt;="&amp;Luck!C208,Probabilities!B:B,Luck!B208)</f>
        <v>1.297547940839135</v>
      </c>
      <c r="H208" s="4">
        <f t="shared" si="6"/>
        <v>-0.44869746492375701</v>
      </c>
    </row>
    <row r="209" spans="1:8" x14ac:dyDescent="0.35">
      <c r="A209">
        <v>208</v>
      </c>
      <c r="B209">
        <v>14</v>
      </c>
      <c r="C209">
        <v>8</v>
      </c>
      <c r="D209">
        <f>SUMIFS(Sales!D:D,Sales!C:C,"&lt;="&amp;Luck!C209,Sales!B:B,Luck!B209)</f>
        <v>47</v>
      </c>
      <c r="E209">
        <f>SUMIFS(Prizes!D:D,Prizes!C:C,"&lt;="&amp;Luck!C209,Prizes!B:B,Luck!B209)</f>
        <v>3</v>
      </c>
      <c r="F209" s="4">
        <f>SUMIFS(Probabilities!D:D,Probabilities!C:C,"&lt;="&amp;Luck!C209,Probabilities!B:B,Luck!B209)</f>
        <v>2.0933663424309628</v>
      </c>
      <c r="G209" s="4">
        <f>SUMIFS(Probabilities!E:E,Probabilities!C:C,"&lt;="&amp;Luck!C209,Probabilities!B:B,Luck!B209)</f>
        <v>1.8404387746438386</v>
      </c>
      <c r="H209" s="4">
        <f t="shared" si="6"/>
        <v>0.66829952183996022</v>
      </c>
    </row>
    <row r="210" spans="1:8" x14ac:dyDescent="0.35">
      <c r="A210">
        <v>209</v>
      </c>
      <c r="B210">
        <v>15</v>
      </c>
      <c r="C210">
        <v>8</v>
      </c>
      <c r="D210">
        <f>SUMIFS(Sales!D:D,Sales!C:C,"&lt;="&amp;Luck!C210,Sales!B:B,Luck!B210)</f>
        <v>47</v>
      </c>
      <c r="E210">
        <f>SUMIFS(Prizes!D:D,Prizes!C:C,"&lt;="&amp;Luck!C210,Prizes!B:B,Luck!B210)</f>
        <v>2</v>
      </c>
      <c r="F210" s="4">
        <f>SUMIFS(Probabilities!D:D,Probabilities!C:C,"&lt;="&amp;Luck!C210,Probabilities!B:B,Luck!B210)</f>
        <v>2.6386384845091451</v>
      </c>
      <c r="G210" s="4">
        <f>SUMIFS(Probabilities!E:E,Probabilities!C:C,"&lt;="&amp;Luck!C210,Probabilities!B:B,Luck!B210)</f>
        <v>2.3065966504527653</v>
      </c>
      <c r="H210" s="4">
        <f t="shared" si="6"/>
        <v>-0.42050315359330304</v>
      </c>
    </row>
    <row r="211" spans="1:8" x14ac:dyDescent="0.35">
      <c r="A211">
        <v>210</v>
      </c>
      <c r="B211">
        <v>16</v>
      </c>
      <c r="C211">
        <v>8</v>
      </c>
      <c r="D211">
        <f>SUMIFS(Sales!D:D,Sales!C:C,"&lt;="&amp;Luck!C211,Sales!B:B,Luck!B211)</f>
        <v>8</v>
      </c>
      <c r="E211">
        <f>SUMIFS(Prizes!D:D,Prizes!C:C,"&lt;="&amp;Luck!C211,Prizes!B:B,Luck!B211)</f>
        <v>0</v>
      </c>
      <c r="F211" s="4">
        <f>SUMIFS(Probabilities!D:D,Probabilities!C:C,"&lt;="&amp;Luck!C211,Probabilities!B:B,Luck!B211)</f>
        <v>0.39583333333333337</v>
      </c>
      <c r="G211" s="4">
        <f>SUMIFS(Probabilities!E:E,Probabilities!C:C,"&lt;="&amp;Luck!C211,Probabilities!B:B,Luck!B211)</f>
        <v>0.36502235214261147</v>
      </c>
      <c r="H211" s="4">
        <f t="shared" si="6"/>
        <v>-0.65516793461900069</v>
      </c>
    </row>
    <row r="212" spans="1:8" x14ac:dyDescent="0.35">
      <c r="A212">
        <v>211</v>
      </c>
      <c r="B212">
        <v>17</v>
      </c>
      <c r="C212">
        <v>8</v>
      </c>
      <c r="D212">
        <f>SUMIFS(Sales!D:D,Sales!C:C,"&lt;="&amp;Luck!C212,Sales!B:B,Luck!B212)</f>
        <v>2</v>
      </c>
      <c r="E212">
        <f>SUMIFS(Prizes!D:D,Prizes!C:C,"&lt;="&amp;Luck!C212,Prizes!B:B,Luck!B212)</f>
        <v>0</v>
      </c>
      <c r="F212" s="4">
        <f>SUMIFS(Probabilities!D:D,Probabilities!C:C,"&lt;="&amp;Luck!C212,Probabilities!B:B,Luck!B212)</f>
        <v>0.125</v>
      </c>
      <c r="G212" s="4">
        <f>SUMIFS(Probabilities!E:E,Probabilities!C:C,"&lt;="&amp;Luck!C212,Probabilities!B:B,Luck!B212)</f>
        <v>0.11595394736842106</v>
      </c>
      <c r="H212" s="4">
        <f t="shared" si="6"/>
        <v>-0.36708551190375982</v>
      </c>
    </row>
    <row r="213" spans="1:8" x14ac:dyDescent="0.35">
      <c r="A213">
        <v>212</v>
      </c>
      <c r="B213">
        <v>18</v>
      </c>
      <c r="C213">
        <v>8</v>
      </c>
      <c r="D213">
        <f>SUMIFS(Sales!D:D,Sales!C:C,"&lt;="&amp;Luck!C213,Sales!B:B,Luck!B213)</f>
        <v>10</v>
      </c>
      <c r="E213">
        <f>SUMIFS(Prizes!D:D,Prizes!C:C,"&lt;="&amp;Luck!C213,Prizes!B:B,Luck!B213)</f>
        <v>0</v>
      </c>
      <c r="F213" s="4">
        <f>SUMIFS(Probabilities!D:D,Probabilities!C:C,"&lt;="&amp;Luck!C213,Probabilities!B:B,Luck!B213)</f>
        <v>0.47207446808510639</v>
      </c>
      <c r="G213" s="4">
        <f>SUMIFS(Probabilities!E:E,Probabilities!C:C,"&lt;="&amp;Luck!C213,Probabilities!B:B,Luck!B213)</f>
        <v>0.43181046893516495</v>
      </c>
      <c r="H213" s="4">
        <f t="shared" si="6"/>
        <v>-0.71839603852490219</v>
      </c>
    </row>
    <row r="214" spans="1:8" x14ac:dyDescent="0.35">
      <c r="A214">
        <v>213</v>
      </c>
      <c r="B214">
        <v>19</v>
      </c>
      <c r="C214">
        <v>8</v>
      </c>
      <c r="D214">
        <f>SUMIFS(Sales!D:D,Sales!C:C,"&lt;="&amp;Luck!C214,Sales!B:B,Luck!B214)</f>
        <v>107</v>
      </c>
      <c r="E214">
        <f>SUMIFS(Prizes!D:D,Prizes!C:C,"&lt;="&amp;Luck!C214,Prizes!B:B,Luck!B214)</f>
        <v>2</v>
      </c>
      <c r="F214" s="4">
        <f>SUMIFS(Probabilities!D:D,Probabilities!C:C,"&lt;="&amp;Luck!C214,Probabilities!B:B,Luck!B214)</f>
        <v>3.9525969962453065</v>
      </c>
      <c r="G214" s="4">
        <f>SUMIFS(Probabilities!E:E,Probabilities!C:C,"&lt;="&amp;Luck!C214,Probabilities!B:B,Luck!B214)</f>
        <v>3.3582026769199391</v>
      </c>
      <c r="H214" s="4">
        <f t="shared" si="6"/>
        <v>-1.0655140117150992</v>
      </c>
    </row>
    <row r="215" spans="1:8" x14ac:dyDescent="0.35">
      <c r="A215">
        <v>214</v>
      </c>
      <c r="B215">
        <v>20</v>
      </c>
      <c r="C215">
        <v>8</v>
      </c>
      <c r="D215">
        <f>SUMIFS(Sales!D:D,Sales!C:C,"&lt;="&amp;Luck!C215,Sales!B:B,Luck!B215)</f>
        <v>28</v>
      </c>
      <c r="E215">
        <f>SUMIFS(Prizes!D:D,Prizes!C:C,"&lt;="&amp;Luck!C215,Prizes!B:B,Luck!B215)</f>
        <v>2</v>
      </c>
      <c r="F215" s="4">
        <f>SUMIFS(Probabilities!D:D,Probabilities!C:C,"&lt;="&amp;Luck!C215,Probabilities!B:B,Luck!B215)</f>
        <v>1.1473798388336298</v>
      </c>
      <c r="G215" s="4">
        <f>SUMIFS(Probabilities!E:E,Probabilities!C:C,"&lt;="&amp;Luck!C215,Probabilities!B:B,Luck!B215)</f>
        <v>1.0706143314992052</v>
      </c>
      <c r="H215" s="4">
        <f t="shared" si="6"/>
        <v>0.82402250224546925</v>
      </c>
    </row>
    <row r="216" spans="1:8" x14ac:dyDescent="0.35">
      <c r="A216">
        <v>215</v>
      </c>
      <c r="B216">
        <v>21</v>
      </c>
      <c r="C216">
        <v>8</v>
      </c>
      <c r="D216">
        <f>SUMIFS(Sales!D:D,Sales!C:C,"&lt;="&amp;Luck!C216,Sales!B:B,Luck!B216)</f>
        <v>15</v>
      </c>
      <c r="E216">
        <f>SUMIFS(Prizes!D:D,Prizes!C:C,"&lt;="&amp;Luck!C216,Prizes!B:B,Luck!B216)</f>
        <v>1</v>
      </c>
      <c r="F216" s="4">
        <f>SUMIFS(Probabilities!D:D,Probabilities!C:C,"&lt;="&amp;Luck!C216,Probabilities!B:B,Luck!B216)</f>
        <v>0.63164893617021278</v>
      </c>
      <c r="G216" s="4">
        <f>SUMIFS(Probabilities!E:E,Probabilities!C:C,"&lt;="&amp;Luck!C216,Probabilities!B:B,Luck!B216)</f>
        <v>0.57472666253306171</v>
      </c>
      <c r="H216" s="4">
        <f t="shared" si="6"/>
        <v>0.48588249827785779</v>
      </c>
    </row>
    <row r="217" spans="1:8" x14ac:dyDescent="0.35">
      <c r="A217">
        <v>216</v>
      </c>
      <c r="B217">
        <v>22</v>
      </c>
      <c r="C217">
        <v>8</v>
      </c>
      <c r="D217">
        <f>SUMIFS(Sales!D:D,Sales!C:C,"&lt;="&amp;Luck!C217,Sales!B:B,Luck!B217)</f>
        <v>5</v>
      </c>
      <c r="E217">
        <f>SUMIFS(Prizes!D:D,Prizes!C:C,"&lt;="&amp;Luck!C217,Prizes!B:B,Luck!B217)</f>
        <v>1</v>
      </c>
      <c r="F217" s="4">
        <f>SUMIFS(Probabilities!D:D,Probabilities!C:C,"&lt;="&amp;Luck!C217,Probabilities!B:B,Luck!B217)</f>
        <v>0.3125</v>
      </c>
      <c r="G217" s="4">
        <f>SUMIFS(Probabilities!E:E,Probabilities!C:C,"&lt;="&amp;Luck!C217,Probabilities!B:B,Luck!B217)</f>
        <v>0.28063322368421051</v>
      </c>
      <c r="H217" s="4">
        <f t="shared" si="6"/>
        <v>1.2977862244025724</v>
      </c>
    </row>
    <row r="218" spans="1:8" x14ac:dyDescent="0.35">
      <c r="A218">
        <v>217</v>
      </c>
      <c r="B218">
        <v>23</v>
      </c>
      <c r="C218">
        <v>8</v>
      </c>
      <c r="D218">
        <f>SUMIFS(Sales!D:D,Sales!C:C,"&lt;="&amp;Luck!C218,Sales!B:B,Luck!B218)</f>
        <v>45</v>
      </c>
      <c r="E218">
        <f>SUMIFS(Prizes!D:D,Prizes!C:C,"&lt;="&amp;Luck!C218,Prizes!B:B,Luck!B218)</f>
        <v>2</v>
      </c>
      <c r="F218" s="4">
        <f>SUMIFS(Probabilities!D:D,Probabilities!C:C,"&lt;="&amp;Luck!C218,Probabilities!B:B,Luck!B218)</f>
        <v>1.8829334365325079</v>
      </c>
      <c r="G218" s="4">
        <f>SUMIFS(Probabilities!E:E,Probabilities!C:C,"&lt;="&amp;Luck!C218,Probabilities!B:B,Luck!B218)</f>
        <v>1.6873815549850539</v>
      </c>
      <c r="H218" s="4">
        <f t="shared" si="6"/>
        <v>9.0121045412047296E-2</v>
      </c>
    </row>
    <row r="219" spans="1:8" x14ac:dyDescent="0.35">
      <c r="A219">
        <v>218</v>
      </c>
      <c r="B219">
        <v>24</v>
      </c>
      <c r="C219">
        <v>8</v>
      </c>
      <c r="D219">
        <f>SUMIFS(Sales!D:D,Sales!C:C,"&lt;="&amp;Luck!C219,Sales!B:B,Luck!B219)</f>
        <v>30</v>
      </c>
      <c r="E219">
        <f>SUMIFS(Prizes!D:D,Prizes!C:C,"&lt;="&amp;Luck!C219,Prizes!B:B,Luck!B219)</f>
        <v>1</v>
      </c>
      <c r="F219" s="4">
        <f>SUMIFS(Probabilities!D:D,Probabilities!C:C,"&lt;="&amp;Luck!C219,Probabilities!B:B,Luck!B219)</f>
        <v>1.0995254484772632</v>
      </c>
      <c r="G219" s="4">
        <f>SUMIFS(Probabilities!E:E,Probabilities!C:C,"&lt;="&amp;Luck!C219,Probabilities!B:B,Luck!B219)</f>
        <v>1.00483434050332</v>
      </c>
      <c r="H219" s="4">
        <f t="shared" si="6"/>
        <v>-9.9285747272570224E-2</v>
      </c>
    </row>
    <row r="220" spans="1:8" x14ac:dyDescent="0.35">
      <c r="A220">
        <v>219</v>
      </c>
      <c r="B220">
        <v>25</v>
      </c>
      <c r="C220">
        <v>8</v>
      </c>
      <c r="D220">
        <f>SUMIFS(Sales!D:D,Sales!C:C,"&lt;="&amp;Luck!C220,Sales!B:B,Luck!B220)</f>
        <v>2</v>
      </c>
      <c r="E220">
        <f>SUMIFS(Prizes!D:D,Prizes!C:C,"&lt;="&amp;Luck!C220,Prizes!B:B,Luck!B220)</f>
        <v>0</v>
      </c>
      <c r="F220" s="4">
        <f>SUMIFS(Probabilities!D:D,Probabilities!C:C,"&lt;="&amp;Luck!C220,Probabilities!B:B,Luck!B220)</f>
        <v>6.3829787234042548E-2</v>
      </c>
      <c r="G220" s="4">
        <f>SUMIFS(Probabilities!E:E,Probabilities!C:C,"&lt;="&amp;Luck!C220,Probabilities!B:B,Luck!B220)</f>
        <v>6.1462224298748667E-2</v>
      </c>
      <c r="H220" s="4">
        <f t="shared" si="6"/>
        <v>-0.25746562908380199</v>
      </c>
    </row>
    <row r="221" spans="1:8" x14ac:dyDescent="0.35">
      <c r="A221">
        <v>220</v>
      </c>
      <c r="B221">
        <v>26</v>
      </c>
      <c r="C221">
        <v>8</v>
      </c>
      <c r="D221">
        <f>SUMIFS(Sales!D:D,Sales!C:C,"&lt;="&amp;Luck!C221,Sales!B:B,Luck!B221)</f>
        <v>10</v>
      </c>
      <c r="E221">
        <f>SUMIFS(Prizes!D:D,Prizes!C:C,"&lt;="&amp;Luck!C221,Prizes!B:B,Luck!B221)</f>
        <v>0</v>
      </c>
      <c r="F221" s="4">
        <f>SUMIFS(Probabilities!D:D,Probabilities!C:C,"&lt;="&amp;Luck!C221,Probabilities!B:B,Luck!B221)</f>
        <v>0.31914893617021278</v>
      </c>
      <c r="G221" s="4">
        <f>SUMIFS(Probabilities!E:E,Probabilities!C:C,"&lt;="&amp;Luck!C221,Probabilities!B:B,Luck!B221)</f>
        <v>0.2940934388488512</v>
      </c>
      <c r="H221" s="4">
        <f t="shared" si="6"/>
        <v>-0.58850578094375827</v>
      </c>
    </row>
    <row r="222" spans="1:8" x14ac:dyDescent="0.35">
      <c r="A222">
        <v>221</v>
      </c>
      <c r="B222">
        <v>27</v>
      </c>
      <c r="C222">
        <v>8</v>
      </c>
      <c r="D222">
        <f>SUMIFS(Sales!D:D,Sales!C:C,"&lt;="&amp;Luck!C222,Sales!B:B,Luck!B222)</f>
        <v>10</v>
      </c>
      <c r="E222">
        <f>SUMIFS(Prizes!D:D,Prizes!C:C,"&lt;="&amp;Luck!C222,Prizes!B:B,Luck!B222)</f>
        <v>0</v>
      </c>
      <c r="F222" s="4">
        <f>SUMIFS(Probabilities!D:D,Probabilities!C:C,"&lt;="&amp;Luck!C222,Probabilities!B:B,Luck!B222)</f>
        <v>0.35539215686274511</v>
      </c>
      <c r="G222" s="4">
        <f>SUMIFS(Probabilities!E:E,Probabilities!C:C,"&lt;="&amp;Luck!C222,Probabilities!B:B,Luck!B222)</f>
        <v>0.33229701484376095</v>
      </c>
      <c r="H222" s="4">
        <f t="shared" si="6"/>
        <v>-0.61651637931783265</v>
      </c>
    </row>
    <row r="223" spans="1:8" x14ac:dyDescent="0.35">
      <c r="A223">
        <v>222</v>
      </c>
      <c r="B223">
        <v>28</v>
      </c>
      <c r="C223">
        <v>8</v>
      </c>
      <c r="D223">
        <f>SUMIFS(Sales!D:D,Sales!C:C,"&lt;="&amp;Luck!C223,Sales!B:B,Luck!B223)</f>
        <v>17</v>
      </c>
      <c r="E223">
        <f>SUMIFS(Prizes!D:D,Prizes!C:C,"&lt;="&amp;Luck!C223,Prizes!B:B,Luck!B223)</f>
        <v>0</v>
      </c>
      <c r="F223" s="4">
        <f>SUMIFS(Probabilities!D:D,Probabilities!C:C,"&lt;="&amp;Luck!C223,Probabilities!B:B,Luck!B223)</f>
        <v>0.56911764705882351</v>
      </c>
      <c r="G223" s="4">
        <f>SUMIFS(Probabilities!E:E,Probabilities!C:C,"&lt;="&amp;Luck!C223,Probabilities!B:B,Luck!B223)</f>
        <v>0.52721842802608487</v>
      </c>
      <c r="H223" s="4">
        <f t="shared" si="6"/>
        <v>-0.78380271118113498</v>
      </c>
    </row>
    <row r="224" spans="1:8" x14ac:dyDescent="0.35">
      <c r="A224">
        <v>223</v>
      </c>
      <c r="B224">
        <v>29</v>
      </c>
      <c r="C224">
        <v>8</v>
      </c>
      <c r="D224">
        <f>SUMIFS(Sales!D:D,Sales!C:C,"&lt;="&amp;Luck!C224,Sales!B:B,Luck!B224)</f>
        <v>30</v>
      </c>
      <c r="E224">
        <f>SUMIFS(Prizes!D:D,Prizes!C:C,"&lt;="&amp;Luck!C224,Prizes!B:B,Luck!B224)</f>
        <v>2</v>
      </c>
      <c r="F224" s="4">
        <f>SUMIFS(Probabilities!D:D,Probabilities!C:C,"&lt;="&amp;Luck!C224,Probabilities!B:B,Luck!B224)</f>
        <v>1.1107843137254902</v>
      </c>
      <c r="G224" s="4">
        <f>SUMIFS(Probabilities!E:E,Probabilities!C:C,"&lt;="&amp;Luck!C224,Probabilities!B:B,Luck!B224)</f>
        <v>1.0035086433523603</v>
      </c>
      <c r="H224" s="4">
        <f t="shared" si="6"/>
        <v>0.8876598089901333</v>
      </c>
    </row>
    <row r="225" spans="1:8" x14ac:dyDescent="0.35">
      <c r="A225">
        <v>224</v>
      </c>
      <c r="B225">
        <v>30</v>
      </c>
      <c r="C225">
        <v>8</v>
      </c>
      <c r="D225">
        <f>SUMIFS(Sales!D:D,Sales!C:C,"&lt;="&amp;Luck!C225,Sales!B:B,Luck!B225)</f>
        <v>5</v>
      </c>
      <c r="E225">
        <f>SUMIFS(Prizes!D:D,Prizes!C:C,"&lt;="&amp;Luck!C225,Prizes!B:B,Luck!B225)</f>
        <v>0</v>
      </c>
      <c r="F225" s="4">
        <f>SUMIFS(Probabilities!D:D,Probabilities!C:C,"&lt;="&amp;Luck!C225,Probabilities!B:B,Luck!B225)</f>
        <v>0.20833333333333334</v>
      </c>
      <c r="G225" s="4">
        <f>SUMIFS(Probabilities!E:E,Probabilities!C:C,"&lt;="&amp;Luck!C225,Probabilities!B:B,Luck!B225)</f>
        <v>0.19294176003734828</v>
      </c>
      <c r="H225" s="4">
        <f t="shared" si="6"/>
        <v>-0.474291831071118</v>
      </c>
    </row>
    <row r="226" spans="1:8" x14ac:dyDescent="0.35">
      <c r="A226">
        <v>225</v>
      </c>
      <c r="B226">
        <v>31</v>
      </c>
      <c r="C226">
        <v>8</v>
      </c>
      <c r="D226">
        <f>SUMIFS(Sales!D:D,Sales!C:C,"&lt;="&amp;Luck!C226,Sales!B:B,Luck!B226)</f>
        <v>16</v>
      </c>
      <c r="E226">
        <f>SUMIFS(Prizes!D:D,Prizes!C:C,"&lt;="&amp;Luck!C226,Prizes!B:B,Luck!B226)</f>
        <v>1</v>
      </c>
      <c r="F226" s="4">
        <f>SUMIFS(Probabilities!D:D,Probabilities!C:C,"&lt;="&amp;Luck!C226,Probabilities!B:B,Luck!B226)</f>
        <v>0.68315789473684219</v>
      </c>
      <c r="G226" s="4">
        <f>SUMIFS(Probabilities!E:E,Probabilities!C:C,"&lt;="&amp;Luck!C226,Probabilities!B:B,Luck!B226)</f>
        <v>0.63196321395379162</v>
      </c>
      <c r="H226" s="4">
        <f t="shared" si="6"/>
        <v>0.39856301064268529</v>
      </c>
    </row>
    <row r="227" spans="1:8" x14ac:dyDescent="0.35">
      <c r="A227">
        <v>226</v>
      </c>
      <c r="B227">
        <v>32</v>
      </c>
      <c r="C227">
        <v>8</v>
      </c>
      <c r="D227">
        <f>SUMIFS(Sales!D:D,Sales!C:C,"&lt;="&amp;Luck!C227,Sales!B:B,Luck!B227)</f>
        <v>20</v>
      </c>
      <c r="E227">
        <f>SUMIFS(Prizes!D:D,Prizes!C:C,"&lt;="&amp;Luck!C227,Prizes!B:B,Luck!B227)</f>
        <v>1</v>
      </c>
      <c r="F227" s="4">
        <f>SUMIFS(Probabilities!D:D,Probabilities!C:C,"&lt;="&amp;Luck!C227,Probabilities!B:B,Luck!B227)</f>
        <v>0.73333333333333339</v>
      </c>
      <c r="G227" s="4">
        <f>SUMIFS(Probabilities!E:E,Probabilities!C:C,"&lt;="&amp;Luck!C227,Probabilities!B:B,Luck!B227)</f>
        <v>0.66689706600838283</v>
      </c>
      <c r="H227" s="4">
        <f t="shared" si="6"/>
        <v>0.32654221091264168</v>
      </c>
    </row>
    <row r="228" spans="1:8" x14ac:dyDescent="0.35">
      <c r="A228">
        <v>227</v>
      </c>
      <c r="B228">
        <v>33</v>
      </c>
      <c r="C228">
        <v>8</v>
      </c>
      <c r="D228">
        <f>SUMIFS(Sales!D:D,Sales!C:C,"&lt;="&amp;Luck!C228,Sales!B:B,Luck!B228)</f>
        <v>20</v>
      </c>
      <c r="E228">
        <f>SUMIFS(Prizes!D:D,Prizes!C:C,"&lt;="&amp;Luck!C228,Prizes!B:B,Luck!B228)</f>
        <v>0</v>
      </c>
      <c r="F228" s="4">
        <f>SUMIFS(Probabilities!D:D,Probabilities!C:C,"&lt;="&amp;Luck!C228,Probabilities!B:B,Luck!B228)</f>
        <v>0.9263157894736842</v>
      </c>
      <c r="G228" s="4">
        <f>SUMIFS(Probabilities!E:E,Probabilities!C:C,"&lt;="&amp;Luck!C228,Probabilities!B:B,Luck!B228)</f>
        <v>0.82875641504354847</v>
      </c>
      <c r="H228" s="4">
        <f t="shared" si="6"/>
        <v>-1.017526234526674</v>
      </c>
    </row>
    <row r="229" spans="1:8" x14ac:dyDescent="0.35">
      <c r="A229">
        <v>228</v>
      </c>
      <c r="B229">
        <v>34</v>
      </c>
      <c r="C229">
        <v>8</v>
      </c>
      <c r="D229">
        <f>SUMIFS(Sales!D:D,Sales!C:C,"&lt;="&amp;Luck!C229,Sales!B:B,Luck!B229)</f>
        <v>10</v>
      </c>
      <c r="E229">
        <f>SUMIFS(Prizes!D:D,Prizes!C:C,"&lt;="&amp;Luck!C229,Prizes!B:B,Luck!B229)</f>
        <v>0</v>
      </c>
      <c r="F229" s="4">
        <f>SUMIFS(Probabilities!D:D,Probabilities!C:C,"&lt;="&amp;Luck!C229,Probabilities!B:B,Luck!B229)</f>
        <v>0.4631578947368421</v>
      </c>
      <c r="G229" s="4">
        <f>SUMIFS(Probabilities!E:E,Probabilities!C:C,"&lt;="&amp;Luck!C229,Probabilities!B:B,Luck!B229)</f>
        <v>0.42933891402322011</v>
      </c>
      <c r="H229" s="4">
        <f t="shared" si="6"/>
        <v>-0.70685273782718072</v>
      </c>
    </row>
    <row r="230" spans="1:8" x14ac:dyDescent="0.35">
      <c r="A230">
        <v>229</v>
      </c>
      <c r="B230">
        <v>35</v>
      </c>
      <c r="C230">
        <v>8</v>
      </c>
      <c r="D230">
        <f>SUMIFS(Sales!D:D,Sales!C:C,"&lt;="&amp;Luck!C230,Sales!B:B,Luck!B230)</f>
        <v>10</v>
      </c>
      <c r="E230">
        <f>SUMIFS(Prizes!D:D,Prizes!C:C,"&lt;="&amp;Luck!C230,Prizes!B:B,Luck!B230)</f>
        <v>0</v>
      </c>
      <c r="F230" s="4">
        <f>SUMIFS(Probabilities!D:D,Probabilities!C:C,"&lt;="&amp;Luck!C230,Probabilities!B:B,Luck!B230)</f>
        <v>0.4631578947368421</v>
      </c>
      <c r="G230" s="4">
        <f>SUMIFS(Probabilities!E:E,Probabilities!C:C,"&lt;="&amp;Luck!C230,Probabilities!B:B,Luck!B230)</f>
        <v>0.42933891402322011</v>
      </c>
      <c r="H230" s="4">
        <f t="shared" si="6"/>
        <v>-0.70685273782718072</v>
      </c>
    </row>
    <row r="231" spans="1:8" x14ac:dyDescent="0.35">
      <c r="A231">
        <v>230</v>
      </c>
      <c r="B231">
        <v>36</v>
      </c>
      <c r="C231">
        <v>8</v>
      </c>
      <c r="D231">
        <f>SUMIFS(Sales!D:D,Sales!C:C,"&lt;="&amp;Luck!C231,Sales!B:B,Luck!B231)</f>
        <v>10</v>
      </c>
      <c r="E231">
        <f>SUMIFS(Prizes!D:D,Prizes!C:C,"&lt;="&amp;Luck!C231,Prizes!B:B,Luck!B231)</f>
        <v>1</v>
      </c>
      <c r="F231" s="4">
        <f>SUMIFS(Probabilities!D:D,Probabilities!C:C,"&lt;="&amp;Luck!C231,Probabilities!B:B,Luck!B231)</f>
        <v>0.4631578947368421</v>
      </c>
      <c r="G231" s="4">
        <f>SUMIFS(Probabilities!E:E,Probabilities!C:C,"&lt;="&amp;Luck!C231,Probabilities!B:B,Luck!B231)</f>
        <v>0.42933891402322011</v>
      </c>
      <c r="H231" s="4">
        <f t="shared" si="6"/>
        <v>0.8193065824815049</v>
      </c>
    </row>
    <row r="232" spans="1:8" x14ac:dyDescent="0.35">
      <c r="A232">
        <v>231</v>
      </c>
      <c r="B232">
        <v>37</v>
      </c>
      <c r="C232">
        <v>8</v>
      </c>
      <c r="D232">
        <f>SUMIFS(Sales!D:D,Sales!C:C,"&lt;="&amp;Luck!C232,Sales!B:B,Luck!B232)</f>
        <v>30</v>
      </c>
      <c r="E232">
        <f>SUMIFS(Prizes!D:D,Prizes!C:C,"&lt;="&amp;Luck!C232,Prizes!B:B,Luck!B232)</f>
        <v>1</v>
      </c>
      <c r="F232" s="4">
        <f>SUMIFS(Probabilities!D:D,Probabilities!C:C,"&lt;="&amp;Luck!C232,Probabilities!B:B,Luck!B232)</f>
        <v>1.3263157894736843</v>
      </c>
      <c r="G232" s="4">
        <f>SUMIFS(Probabilities!E:E,Probabilities!C:C,"&lt;="&amp;Luck!C232,Probabilities!B:B,Luck!B232)</f>
        <v>1.1487564150435483</v>
      </c>
      <c r="H232" s="4">
        <f t="shared" si="6"/>
        <v>-0.30445570309963138</v>
      </c>
    </row>
    <row r="233" spans="1:8" x14ac:dyDescent="0.35">
      <c r="A233">
        <v>232</v>
      </c>
      <c r="B233">
        <v>38</v>
      </c>
      <c r="C233">
        <v>8</v>
      </c>
      <c r="D233">
        <f>SUMIFS(Sales!D:D,Sales!C:C,"&lt;="&amp;Luck!C233,Sales!B:B,Luck!B233)</f>
        <v>10</v>
      </c>
      <c r="E233">
        <f>SUMIFS(Prizes!D:D,Prizes!C:C,"&lt;="&amp;Luck!C233,Prizes!B:B,Luck!B233)</f>
        <v>2</v>
      </c>
      <c r="F233" s="4">
        <f>SUMIFS(Probabilities!D:D,Probabilities!C:C,"&lt;="&amp;Luck!C233,Probabilities!B:B,Luck!B233)</f>
        <v>0.52631578947368418</v>
      </c>
      <c r="G233" s="4">
        <f>SUMIFS(Probabilities!E:E,Probabilities!C:C,"&lt;="&amp;Luck!C233,Probabilities!B:B,Luck!B233)</f>
        <v>0.46461848400906564</v>
      </c>
      <c r="H233" s="4">
        <f t="shared" si="6"/>
        <v>2.1620024843989949</v>
      </c>
    </row>
    <row r="234" spans="1:8" x14ac:dyDescent="0.35">
      <c r="A234">
        <v>233</v>
      </c>
      <c r="B234">
        <v>0</v>
      </c>
      <c r="C234">
        <v>9</v>
      </c>
      <c r="D234">
        <f>SUMIFS(Sales!D:D,Sales!C:C,"&lt;="&amp;Luck!C234,Sales!B:B,Luck!B234)</f>
        <v>10</v>
      </c>
      <c r="E234">
        <f>SUMIFS(Prizes!D:D,Prizes!C:C,"&lt;="&amp;Luck!C234,Prizes!B:B,Luck!B234)</f>
        <v>0</v>
      </c>
      <c r="F234" s="4">
        <f>SUMIFS(Probabilities!D:D,Probabilities!C:C,"&lt;="&amp;Luck!C234,Probabilities!B:B,Luck!B234)</f>
        <v>0.52631578947368418</v>
      </c>
      <c r="G234" s="4">
        <f>SUMIFS(Probabilities!E:E,Probabilities!C:C,"&lt;="&amp;Luck!C234,Probabilities!B:B,Luck!B234)</f>
        <v>0.46461848400906564</v>
      </c>
      <c r="H234" s="4">
        <f t="shared" ref="H234:H272" si="7">(E234-F234)/SQRT(G234)</f>
        <v>-0.77214374442821243</v>
      </c>
    </row>
    <row r="235" spans="1:8" x14ac:dyDescent="0.35">
      <c r="A235">
        <v>234</v>
      </c>
      <c r="B235">
        <v>1</v>
      </c>
      <c r="C235">
        <v>9</v>
      </c>
      <c r="D235">
        <f>SUMIFS(Sales!D:D,Sales!C:C,"&lt;="&amp;Luck!C235,Sales!B:B,Luck!B235)</f>
        <v>76</v>
      </c>
      <c r="E235">
        <f>SUMIFS(Prizes!D:D,Prizes!C:C,"&lt;="&amp;Luck!C235,Prizes!B:B,Luck!B235)</f>
        <v>1</v>
      </c>
      <c r="F235" s="4">
        <f>SUMIFS(Probabilities!D:D,Probabilities!C:C,"&lt;="&amp;Luck!C235,Probabilities!B:B,Luck!B235)</f>
        <v>3.4511910904712764</v>
      </c>
      <c r="G235" s="4">
        <f>SUMIFS(Probabilities!E:E,Probabilities!C:C,"&lt;="&amp;Luck!C235,Probabilities!B:B,Luck!B235)</f>
        <v>3.0200577685151879</v>
      </c>
      <c r="H235" s="4">
        <f t="shared" si="7"/>
        <v>-1.4104884824822586</v>
      </c>
    </row>
    <row r="236" spans="1:8" x14ac:dyDescent="0.35">
      <c r="A236">
        <v>235</v>
      </c>
      <c r="B236">
        <v>2</v>
      </c>
      <c r="C236">
        <v>9</v>
      </c>
      <c r="D236">
        <f>SUMIFS(Sales!D:D,Sales!C:C,"&lt;="&amp;Luck!C236,Sales!B:B,Luck!B236)</f>
        <v>30</v>
      </c>
      <c r="E236">
        <f>SUMIFS(Prizes!D:D,Prizes!C:C,"&lt;="&amp;Luck!C236,Prizes!B:B,Luck!B236)</f>
        <v>2</v>
      </c>
      <c r="F236" s="4">
        <f>SUMIFS(Probabilities!D:D,Probabilities!C:C,"&lt;="&amp;Luck!C236,Probabilities!B:B,Luck!B236)</f>
        <v>1.7483015135878912</v>
      </c>
      <c r="G236" s="4">
        <f>SUMIFS(Probabilities!E:E,Probabilities!C:C,"&lt;="&amp;Luck!C236,Probabilities!B:B,Luck!B236)</f>
        <v>1.5376809668706826</v>
      </c>
      <c r="H236" s="4">
        <f t="shared" si="7"/>
        <v>0.20297730621783008</v>
      </c>
    </row>
    <row r="237" spans="1:8" x14ac:dyDescent="0.35">
      <c r="A237">
        <v>236</v>
      </c>
      <c r="B237">
        <v>3</v>
      </c>
      <c r="C237">
        <v>9</v>
      </c>
      <c r="D237">
        <f>SUMIFS(Sales!D:D,Sales!C:C,"&lt;="&amp;Luck!C237,Sales!B:B,Luck!B237)</f>
        <v>20</v>
      </c>
      <c r="E237">
        <f>SUMIFS(Prizes!D:D,Prizes!C:C,"&lt;="&amp;Luck!C237,Prizes!B:B,Luck!B237)</f>
        <v>2</v>
      </c>
      <c r="F237" s="4">
        <f>SUMIFS(Probabilities!D:D,Probabilities!C:C,"&lt;="&amp;Luck!C237,Probabilities!B:B,Luck!B237)</f>
        <v>1.3260933806146573</v>
      </c>
      <c r="G237" s="4">
        <f>SUMIFS(Probabilities!E:E,Probabilities!C:C,"&lt;="&amp;Luck!C237,Probabilities!B:B,Luck!B237)</f>
        <v>1.1390306966140913</v>
      </c>
      <c r="H237" s="4">
        <f t="shared" si="7"/>
        <v>0.63143988110558125</v>
      </c>
    </row>
    <row r="238" spans="1:8" x14ac:dyDescent="0.35">
      <c r="A238">
        <v>237</v>
      </c>
      <c r="B238">
        <v>4</v>
      </c>
      <c r="C238">
        <v>9</v>
      </c>
      <c r="D238">
        <f>SUMIFS(Sales!D:D,Sales!C:C,"&lt;="&amp;Luck!C238,Sales!B:B,Luck!B238)</f>
        <v>39</v>
      </c>
      <c r="E238">
        <f>SUMIFS(Prizes!D:D,Prizes!C:C,"&lt;="&amp;Luck!C238,Prizes!B:B,Luck!B238)</f>
        <v>1</v>
      </c>
      <c r="F238" s="4">
        <f>SUMIFS(Probabilities!D:D,Probabilities!C:C,"&lt;="&amp;Luck!C238,Probabilities!B:B,Luck!B238)</f>
        <v>1.5138513785506738</v>
      </c>
      <c r="G238" s="4">
        <f>SUMIFS(Probabilities!E:E,Probabilities!C:C,"&lt;="&amp;Luck!C238,Probabilities!B:B,Luck!B238)</f>
        <v>1.373749575902556</v>
      </c>
      <c r="H238" s="4">
        <f t="shared" si="7"/>
        <v>-0.43841331976388381</v>
      </c>
    </row>
    <row r="239" spans="1:8" x14ac:dyDescent="0.35">
      <c r="A239">
        <v>238</v>
      </c>
      <c r="B239">
        <v>5</v>
      </c>
      <c r="C239">
        <v>9</v>
      </c>
      <c r="D239">
        <f>SUMIFS(Sales!D:D,Sales!C:C,"&lt;="&amp;Luck!C239,Sales!B:B,Luck!B239)</f>
        <v>54</v>
      </c>
      <c r="E239">
        <f>SUMIFS(Prizes!D:D,Prizes!C:C,"&lt;="&amp;Luck!C239,Prizes!B:B,Luck!B239)</f>
        <v>4</v>
      </c>
      <c r="F239" s="4">
        <f>SUMIFS(Probabilities!D:D,Probabilities!C:C,"&lt;="&amp;Luck!C239,Probabilities!B:B,Luck!B239)</f>
        <v>2.6112802369921466</v>
      </c>
      <c r="G239" s="4">
        <f>SUMIFS(Probabilities!E:E,Probabilities!C:C,"&lt;="&amp;Luck!C239,Probabilities!B:B,Luck!B239)</f>
        <v>2.3182967542130779</v>
      </c>
      <c r="H239" s="4">
        <f t="shared" si="7"/>
        <v>0.9120740561644326</v>
      </c>
    </row>
    <row r="240" spans="1:8" x14ac:dyDescent="0.35">
      <c r="A240">
        <v>239</v>
      </c>
      <c r="B240">
        <v>6</v>
      </c>
      <c r="C240">
        <v>9</v>
      </c>
      <c r="D240">
        <f>SUMIFS(Sales!D:D,Sales!C:C,"&lt;="&amp;Luck!C240,Sales!B:B,Luck!B240)</f>
        <v>20</v>
      </c>
      <c r="E240">
        <f>SUMIFS(Prizes!D:D,Prizes!C:C,"&lt;="&amp;Luck!C240,Prizes!B:B,Luck!B240)</f>
        <v>1</v>
      </c>
      <c r="F240" s="4">
        <f>SUMIFS(Probabilities!D:D,Probabilities!C:C,"&lt;="&amp;Luck!C240,Probabilities!B:B,Luck!B240)</f>
        <v>1.3260933806146573</v>
      </c>
      <c r="G240" s="4">
        <f>SUMIFS(Probabilities!E:E,Probabilities!C:C,"&lt;="&amp;Luck!C240,Probabilities!B:B,Luck!B240)</f>
        <v>1.1390306966140913</v>
      </c>
      <c r="H240" s="4">
        <f t="shared" si="7"/>
        <v>-0.3055443581670727</v>
      </c>
    </row>
    <row r="241" spans="1:8" x14ac:dyDescent="0.35">
      <c r="A241">
        <v>240</v>
      </c>
      <c r="B241">
        <v>7</v>
      </c>
      <c r="C241">
        <v>9</v>
      </c>
      <c r="D241">
        <f>SUMIFS(Sales!D:D,Sales!C:C,"&lt;="&amp;Luck!C241,Sales!B:B,Luck!B241)</f>
        <v>50</v>
      </c>
      <c r="E241">
        <f>SUMIFS(Prizes!D:D,Prizes!C:C,"&lt;="&amp;Luck!C241,Prizes!B:B,Luck!B241)</f>
        <v>3</v>
      </c>
      <c r="F241" s="4">
        <f>SUMIFS(Probabilities!D:D,Probabilities!C:C,"&lt;="&amp;Luck!C241,Probabilities!B:B,Luck!B241)</f>
        <v>2.2243776943401476</v>
      </c>
      <c r="G241" s="4">
        <f>SUMIFS(Probabilities!E:E,Probabilities!C:C,"&lt;="&amp;Luck!C241,Probabilities!B:B,Luck!B241)</f>
        <v>1.9356876483350067</v>
      </c>
      <c r="H241" s="4">
        <f t="shared" si="7"/>
        <v>0.55748431232017515</v>
      </c>
    </row>
    <row r="242" spans="1:8" x14ac:dyDescent="0.35">
      <c r="A242">
        <v>241</v>
      </c>
      <c r="B242">
        <v>8</v>
      </c>
      <c r="C242">
        <v>9</v>
      </c>
      <c r="D242">
        <f>SUMIFS(Sales!D:D,Sales!C:C,"&lt;="&amp;Luck!C242,Sales!B:B,Luck!B242)</f>
        <v>103</v>
      </c>
      <c r="E242">
        <f>SUMIFS(Prizes!D:D,Prizes!C:C,"&lt;="&amp;Luck!C242,Prizes!B:B,Luck!B242)</f>
        <v>6</v>
      </c>
      <c r="F242" s="4">
        <f>SUMIFS(Probabilities!D:D,Probabilities!C:C,"&lt;="&amp;Luck!C242,Probabilities!B:B,Luck!B242)</f>
        <v>4.8420302424814645</v>
      </c>
      <c r="G242" s="4">
        <f>SUMIFS(Probabilities!E:E,Probabilities!C:C,"&lt;="&amp;Luck!C242,Probabilities!B:B,Luck!B242)</f>
        <v>4.0441710751348285</v>
      </c>
      <c r="H242" s="4">
        <f t="shared" si="7"/>
        <v>0.57581431550259277</v>
      </c>
    </row>
    <row r="243" spans="1:8" x14ac:dyDescent="0.35">
      <c r="A243">
        <v>242</v>
      </c>
      <c r="B243">
        <v>9</v>
      </c>
      <c r="C243">
        <v>9</v>
      </c>
      <c r="D243">
        <f>SUMIFS(Sales!D:D,Sales!C:C,"&lt;="&amp;Luck!C243,Sales!B:B,Luck!B243)</f>
        <v>57</v>
      </c>
      <c r="E243">
        <f>SUMIFS(Prizes!D:D,Prizes!C:C,"&lt;="&amp;Luck!C243,Prizes!B:B,Luck!B243)</f>
        <v>6</v>
      </c>
      <c r="F243" s="4">
        <f>SUMIFS(Probabilities!D:D,Probabilities!C:C,"&lt;="&amp;Luck!C243,Probabilities!B:B,Luck!B243)</f>
        <v>2.6158390605215587</v>
      </c>
      <c r="G243" s="4">
        <f>SUMIFS(Probabilities!E:E,Probabilities!C:C,"&lt;="&amp;Luck!C243,Probabilities!B:B,Luck!B243)</f>
        <v>2.3133619729460895</v>
      </c>
      <c r="H243" s="4">
        <f t="shared" si="7"/>
        <v>2.2249958858395118</v>
      </c>
    </row>
    <row r="244" spans="1:8" x14ac:dyDescent="0.35">
      <c r="A244">
        <v>243</v>
      </c>
      <c r="B244">
        <v>10</v>
      </c>
      <c r="C244">
        <v>9</v>
      </c>
      <c r="D244">
        <f>SUMIFS(Sales!D:D,Sales!C:C,"&lt;="&amp;Luck!C244,Sales!B:B,Luck!B244)</f>
        <v>70</v>
      </c>
      <c r="E244">
        <f>SUMIFS(Prizes!D:D,Prizes!C:C,"&lt;="&amp;Luck!C244,Prizes!B:B,Luck!B244)</f>
        <v>3</v>
      </c>
      <c r="F244" s="4">
        <f>SUMIFS(Probabilities!D:D,Probabilities!C:C,"&lt;="&amp;Luck!C244,Probabilities!B:B,Luck!B244)</f>
        <v>3.0991583960945337</v>
      </c>
      <c r="G244" s="4">
        <f>SUMIFS(Probabilities!E:E,Probabilities!C:C,"&lt;="&amp;Luck!C244,Probabilities!B:B,Luck!B244)</f>
        <v>2.7444640103368778</v>
      </c>
      <c r="H244" s="4">
        <f t="shared" si="7"/>
        <v>-5.9855039721969511E-2</v>
      </c>
    </row>
    <row r="245" spans="1:8" x14ac:dyDescent="0.35">
      <c r="A245">
        <v>244</v>
      </c>
      <c r="B245">
        <v>11</v>
      </c>
      <c r="C245">
        <v>9</v>
      </c>
      <c r="D245">
        <f>SUMIFS(Sales!D:D,Sales!C:C,"&lt;="&amp;Luck!C245,Sales!B:B,Luck!B245)</f>
        <v>28</v>
      </c>
      <c r="E245">
        <f>SUMIFS(Prizes!D:D,Prizes!C:C,"&lt;="&amp;Luck!C245,Prizes!B:B,Luck!B245)</f>
        <v>0</v>
      </c>
      <c r="F245" s="4">
        <f>SUMIFS(Probabilities!D:D,Probabilities!C:C,"&lt;="&amp;Luck!C245,Probabilities!B:B,Luck!B245)</f>
        <v>1.3794559537140727</v>
      </c>
      <c r="G245" s="4">
        <f>SUMIFS(Probabilities!E:E,Probabilities!C:C,"&lt;="&amp;Luck!C245,Probabilities!B:B,Luck!B245)</f>
        <v>1.2350517680778803</v>
      </c>
      <c r="H245" s="4">
        <f t="shared" si="7"/>
        <v>-1.2412671359276402</v>
      </c>
    </row>
    <row r="246" spans="1:8" x14ac:dyDescent="0.35">
      <c r="A246">
        <v>245</v>
      </c>
      <c r="B246">
        <v>12</v>
      </c>
      <c r="C246">
        <v>9</v>
      </c>
      <c r="D246">
        <f>SUMIFS(Sales!D:D,Sales!C:C,"&lt;="&amp;Luck!C246,Sales!B:B,Luck!B246)</f>
        <v>48</v>
      </c>
      <c r="E246">
        <f>SUMIFS(Prizes!D:D,Prizes!C:C,"&lt;="&amp;Luck!C246,Prizes!B:B,Luck!B246)</f>
        <v>3</v>
      </c>
      <c r="F246" s="4">
        <f>SUMIFS(Probabilities!D:D,Probabilities!C:C,"&lt;="&amp;Luck!C246,Probabilities!B:B,Luck!B246)</f>
        <v>2.1645166106756251</v>
      </c>
      <c r="G246" s="4">
        <f>SUMIFS(Probabilities!E:E,Probabilities!C:C,"&lt;="&amp;Luck!C246,Probabilities!B:B,Luck!B246)</f>
        <v>1.9505675531744411</v>
      </c>
      <c r="H246" s="4">
        <f t="shared" si="7"/>
        <v>0.59821503232865181</v>
      </c>
    </row>
    <row r="247" spans="1:8" x14ac:dyDescent="0.35">
      <c r="A247">
        <v>246</v>
      </c>
      <c r="B247">
        <v>13</v>
      </c>
      <c r="C247">
        <v>9</v>
      </c>
      <c r="D247">
        <f>SUMIFS(Sales!D:D,Sales!C:C,"&lt;="&amp;Luck!C247,Sales!B:B,Luck!B247)</f>
        <v>30</v>
      </c>
      <c r="E247">
        <f>SUMIFS(Prizes!D:D,Prizes!C:C,"&lt;="&amp;Luck!C247,Prizes!B:B,Luck!B247)</f>
        <v>1</v>
      </c>
      <c r="F247" s="4">
        <f>SUMIFS(Probabilities!D:D,Probabilities!C:C,"&lt;="&amp;Luck!C247,Probabilities!B:B,Luck!B247)</f>
        <v>1.6755847953216374</v>
      </c>
      <c r="G247" s="4">
        <f>SUMIFS(Probabilities!E:E,Probabilities!C:C,"&lt;="&amp;Luck!C247,Probabilities!B:B,Luck!B247)</f>
        <v>1.4523977074000127</v>
      </c>
      <c r="H247" s="4">
        <f t="shared" si="7"/>
        <v>-0.56057934197469284</v>
      </c>
    </row>
    <row r="248" spans="1:8" x14ac:dyDescent="0.35">
      <c r="A248">
        <v>247</v>
      </c>
      <c r="B248">
        <v>14</v>
      </c>
      <c r="C248">
        <v>9</v>
      </c>
      <c r="D248">
        <f>SUMIFS(Sales!D:D,Sales!C:C,"&lt;="&amp;Luck!C248,Sales!B:B,Luck!B248)</f>
        <v>47</v>
      </c>
      <c r="E248">
        <f>SUMIFS(Prizes!D:D,Prizes!C:C,"&lt;="&amp;Luck!C248,Prizes!B:B,Luck!B248)</f>
        <v>3</v>
      </c>
      <c r="F248" s="4">
        <f>SUMIFS(Probabilities!D:D,Probabilities!C:C,"&lt;="&amp;Luck!C248,Probabilities!B:B,Luck!B248)</f>
        <v>2.0933663424309628</v>
      </c>
      <c r="G248" s="4">
        <f>SUMIFS(Probabilities!E:E,Probabilities!C:C,"&lt;="&amp;Luck!C248,Probabilities!B:B,Luck!B248)</f>
        <v>1.8404387746438386</v>
      </c>
      <c r="H248" s="4">
        <f t="shared" si="7"/>
        <v>0.66829952183996022</v>
      </c>
    </row>
    <row r="249" spans="1:8" x14ac:dyDescent="0.35">
      <c r="A249">
        <v>248</v>
      </c>
      <c r="B249">
        <v>15</v>
      </c>
      <c r="C249">
        <v>9</v>
      </c>
      <c r="D249">
        <f>SUMIFS(Sales!D:D,Sales!C:C,"&lt;="&amp;Luck!C249,Sales!B:B,Luck!B249)</f>
        <v>47</v>
      </c>
      <c r="E249">
        <f>SUMIFS(Prizes!D:D,Prizes!C:C,"&lt;="&amp;Luck!C249,Prizes!B:B,Luck!B249)</f>
        <v>2</v>
      </c>
      <c r="F249" s="4">
        <f>SUMIFS(Probabilities!D:D,Probabilities!C:C,"&lt;="&amp;Luck!C249,Probabilities!B:B,Luck!B249)</f>
        <v>2.6386384845091451</v>
      </c>
      <c r="G249" s="4">
        <f>SUMIFS(Probabilities!E:E,Probabilities!C:C,"&lt;="&amp;Luck!C249,Probabilities!B:B,Luck!B249)</f>
        <v>2.3065966504527653</v>
      </c>
      <c r="H249" s="4">
        <f t="shared" si="7"/>
        <v>-0.42050315359330304</v>
      </c>
    </row>
    <row r="250" spans="1:8" x14ac:dyDescent="0.35">
      <c r="A250">
        <v>249</v>
      </c>
      <c r="B250">
        <v>16</v>
      </c>
      <c r="C250">
        <v>9</v>
      </c>
      <c r="D250">
        <f>SUMIFS(Sales!D:D,Sales!C:C,"&lt;="&amp;Luck!C250,Sales!B:B,Luck!B250)</f>
        <v>8</v>
      </c>
      <c r="E250">
        <f>SUMIFS(Prizes!D:D,Prizes!C:C,"&lt;="&amp;Luck!C250,Prizes!B:B,Luck!B250)</f>
        <v>0</v>
      </c>
      <c r="F250" s="4">
        <f>SUMIFS(Probabilities!D:D,Probabilities!C:C,"&lt;="&amp;Luck!C250,Probabilities!B:B,Luck!B250)</f>
        <v>0.39583333333333337</v>
      </c>
      <c r="G250" s="4">
        <f>SUMIFS(Probabilities!E:E,Probabilities!C:C,"&lt;="&amp;Luck!C250,Probabilities!B:B,Luck!B250)</f>
        <v>0.36502235214261147</v>
      </c>
      <c r="H250" s="4">
        <f t="shared" si="7"/>
        <v>-0.65516793461900069</v>
      </c>
    </row>
    <row r="251" spans="1:8" x14ac:dyDescent="0.35">
      <c r="A251">
        <v>250</v>
      </c>
      <c r="B251">
        <v>17</v>
      </c>
      <c r="C251">
        <v>9</v>
      </c>
      <c r="D251">
        <f>SUMIFS(Sales!D:D,Sales!C:C,"&lt;="&amp;Luck!C251,Sales!B:B,Luck!B251)</f>
        <v>2</v>
      </c>
      <c r="E251">
        <f>SUMIFS(Prizes!D:D,Prizes!C:C,"&lt;="&amp;Luck!C251,Prizes!B:B,Luck!B251)</f>
        <v>0</v>
      </c>
      <c r="F251" s="4">
        <f>SUMIFS(Probabilities!D:D,Probabilities!C:C,"&lt;="&amp;Luck!C251,Probabilities!B:B,Luck!B251)</f>
        <v>0.125</v>
      </c>
      <c r="G251" s="4">
        <f>SUMIFS(Probabilities!E:E,Probabilities!C:C,"&lt;="&amp;Luck!C251,Probabilities!B:B,Luck!B251)</f>
        <v>0.11595394736842106</v>
      </c>
      <c r="H251" s="4">
        <f t="shared" si="7"/>
        <v>-0.36708551190375982</v>
      </c>
    </row>
    <row r="252" spans="1:8" x14ac:dyDescent="0.35">
      <c r="A252">
        <v>251</v>
      </c>
      <c r="B252">
        <v>18</v>
      </c>
      <c r="C252">
        <v>9</v>
      </c>
      <c r="D252">
        <f>SUMIFS(Sales!D:D,Sales!C:C,"&lt;="&amp;Luck!C252,Sales!B:B,Luck!B252)</f>
        <v>10</v>
      </c>
      <c r="E252">
        <f>SUMIFS(Prizes!D:D,Prizes!C:C,"&lt;="&amp;Luck!C252,Prizes!B:B,Luck!B252)</f>
        <v>0</v>
      </c>
      <c r="F252" s="4">
        <f>SUMIFS(Probabilities!D:D,Probabilities!C:C,"&lt;="&amp;Luck!C252,Probabilities!B:B,Luck!B252)</f>
        <v>0.47207446808510639</v>
      </c>
      <c r="G252" s="4">
        <f>SUMIFS(Probabilities!E:E,Probabilities!C:C,"&lt;="&amp;Luck!C252,Probabilities!B:B,Luck!B252)</f>
        <v>0.43181046893516495</v>
      </c>
      <c r="H252" s="4">
        <f t="shared" si="7"/>
        <v>-0.71839603852490219</v>
      </c>
    </row>
    <row r="253" spans="1:8" x14ac:dyDescent="0.35">
      <c r="A253">
        <v>252</v>
      </c>
      <c r="B253">
        <v>19</v>
      </c>
      <c r="C253">
        <v>9</v>
      </c>
      <c r="D253">
        <f>SUMIFS(Sales!D:D,Sales!C:C,"&lt;="&amp;Luck!C253,Sales!B:B,Luck!B253)</f>
        <v>117</v>
      </c>
      <c r="E253">
        <f>SUMIFS(Prizes!D:D,Prizes!C:C,"&lt;="&amp;Luck!C253,Prizes!B:B,Luck!B253)</f>
        <v>2</v>
      </c>
      <c r="F253" s="4">
        <f>SUMIFS(Probabilities!D:D,Probabilities!C:C,"&lt;="&amp;Luck!C253,Probabilities!B:B,Luck!B253)</f>
        <v>4.2815443646663596</v>
      </c>
      <c r="G253" s="4">
        <f>SUMIFS(Probabilities!E:E,Probabilities!C:C,"&lt;="&amp;Luck!C253,Probabilities!B:B,Luck!B253)</f>
        <v>3.6573682123164648</v>
      </c>
      <c r="H253" s="4">
        <f t="shared" si="7"/>
        <v>-1.1930113489806045</v>
      </c>
    </row>
    <row r="254" spans="1:8" x14ac:dyDescent="0.35">
      <c r="A254">
        <v>253</v>
      </c>
      <c r="B254">
        <v>20</v>
      </c>
      <c r="C254">
        <v>9</v>
      </c>
      <c r="D254">
        <f>SUMIFS(Sales!D:D,Sales!C:C,"&lt;="&amp;Luck!C254,Sales!B:B,Luck!B254)</f>
        <v>33</v>
      </c>
      <c r="E254">
        <f>SUMIFS(Prizes!D:D,Prizes!C:C,"&lt;="&amp;Luck!C254,Prizes!B:B,Luck!B254)</f>
        <v>2</v>
      </c>
      <c r="F254" s="4">
        <f>SUMIFS(Probabilities!D:D,Probabilities!C:C,"&lt;="&amp;Luck!C254,Probabilities!B:B,Luck!B254)</f>
        <v>1.3118535230441561</v>
      </c>
      <c r="G254" s="4">
        <f>SUMIFS(Probabilities!E:E,Probabilities!C:C,"&lt;="&amp;Luck!C254,Probabilities!B:B,Luck!B254)</f>
        <v>1.2254640980600828</v>
      </c>
      <c r="H254" s="4">
        <f t="shared" si="7"/>
        <v>0.62162803781784548</v>
      </c>
    </row>
    <row r="255" spans="1:8" x14ac:dyDescent="0.35">
      <c r="A255">
        <v>254</v>
      </c>
      <c r="B255">
        <v>21</v>
      </c>
      <c r="C255">
        <v>9</v>
      </c>
      <c r="D255">
        <f>SUMIFS(Sales!D:D,Sales!C:C,"&lt;="&amp;Luck!C255,Sales!B:B,Luck!B255)</f>
        <v>15</v>
      </c>
      <c r="E255">
        <f>SUMIFS(Prizes!D:D,Prizes!C:C,"&lt;="&amp;Luck!C255,Prizes!B:B,Luck!B255)</f>
        <v>1</v>
      </c>
      <c r="F255" s="4">
        <f>SUMIFS(Probabilities!D:D,Probabilities!C:C,"&lt;="&amp;Luck!C255,Probabilities!B:B,Luck!B255)</f>
        <v>0.63164893617021278</v>
      </c>
      <c r="G255" s="4">
        <f>SUMIFS(Probabilities!E:E,Probabilities!C:C,"&lt;="&amp;Luck!C255,Probabilities!B:B,Luck!B255)</f>
        <v>0.57472666253306171</v>
      </c>
      <c r="H255" s="4">
        <f t="shared" si="7"/>
        <v>0.48588249827785779</v>
      </c>
    </row>
    <row r="256" spans="1:8" x14ac:dyDescent="0.35">
      <c r="A256">
        <v>255</v>
      </c>
      <c r="B256">
        <v>22</v>
      </c>
      <c r="C256">
        <v>9</v>
      </c>
      <c r="D256">
        <f>SUMIFS(Sales!D:D,Sales!C:C,"&lt;="&amp;Luck!C256,Sales!B:B,Luck!B256)</f>
        <v>5</v>
      </c>
      <c r="E256">
        <f>SUMIFS(Prizes!D:D,Prizes!C:C,"&lt;="&amp;Luck!C256,Prizes!B:B,Luck!B256)</f>
        <v>1</v>
      </c>
      <c r="F256" s="4">
        <f>SUMIFS(Probabilities!D:D,Probabilities!C:C,"&lt;="&amp;Luck!C256,Probabilities!B:B,Luck!B256)</f>
        <v>0.3125</v>
      </c>
      <c r="G256" s="4">
        <f>SUMIFS(Probabilities!E:E,Probabilities!C:C,"&lt;="&amp;Luck!C256,Probabilities!B:B,Luck!B256)</f>
        <v>0.28063322368421051</v>
      </c>
      <c r="H256" s="4">
        <f t="shared" si="7"/>
        <v>1.2977862244025724</v>
      </c>
    </row>
    <row r="257" spans="1:8" x14ac:dyDescent="0.35">
      <c r="A257">
        <v>256</v>
      </c>
      <c r="B257">
        <v>23</v>
      </c>
      <c r="C257">
        <v>9</v>
      </c>
      <c r="D257">
        <f>SUMIFS(Sales!D:D,Sales!C:C,"&lt;="&amp;Luck!C257,Sales!B:B,Luck!B257)</f>
        <v>55</v>
      </c>
      <c r="E257">
        <f>SUMIFS(Prizes!D:D,Prizes!C:C,"&lt;="&amp;Luck!C257,Prizes!B:B,Luck!B257)</f>
        <v>2</v>
      </c>
      <c r="F257" s="4">
        <f>SUMIFS(Probabilities!D:D,Probabilities!C:C,"&lt;="&amp;Luck!C257,Probabilities!B:B,Luck!B257)</f>
        <v>2.2118808049535605</v>
      </c>
      <c r="G257" s="4">
        <f>SUMIFS(Probabilities!E:E,Probabilities!C:C,"&lt;="&amp;Luck!C257,Probabilities!B:B,Luck!B257)</f>
        <v>1.9865470903815794</v>
      </c>
      <c r="H257" s="4">
        <f t="shared" si="7"/>
        <v>-0.15032879699414994</v>
      </c>
    </row>
    <row r="258" spans="1:8" x14ac:dyDescent="0.35">
      <c r="A258">
        <v>257</v>
      </c>
      <c r="B258">
        <v>24</v>
      </c>
      <c r="C258">
        <v>9</v>
      </c>
      <c r="D258">
        <f>SUMIFS(Sales!D:D,Sales!C:C,"&lt;="&amp;Luck!C258,Sales!B:B,Luck!B258)</f>
        <v>40</v>
      </c>
      <c r="E258">
        <f>SUMIFS(Prizes!D:D,Prizes!C:C,"&lt;="&amp;Luck!C258,Prizes!B:B,Luck!B258)</f>
        <v>1</v>
      </c>
      <c r="F258" s="4">
        <f>SUMIFS(Probabilities!D:D,Probabilities!C:C,"&lt;="&amp;Luck!C258,Probabilities!B:B,Luck!B258)</f>
        <v>1.4284728168983158</v>
      </c>
      <c r="G258" s="4">
        <f>SUMIFS(Probabilities!E:E,Probabilities!C:C,"&lt;="&amp;Luck!C258,Probabilities!B:B,Luck!B258)</f>
        <v>1.3039998758998455</v>
      </c>
      <c r="H258" s="4">
        <f t="shared" si="7"/>
        <v>-0.37521872178975541</v>
      </c>
    </row>
    <row r="259" spans="1:8" x14ac:dyDescent="0.35">
      <c r="A259">
        <v>258</v>
      </c>
      <c r="B259">
        <v>25</v>
      </c>
      <c r="C259">
        <v>9</v>
      </c>
      <c r="D259">
        <f>SUMIFS(Sales!D:D,Sales!C:C,"&lt;="&amp;Luck!C259,Sales!B:B,Luck!B259)</f>
        <v>2</v>
      </c>
      <c r="E259">
        <f>SUMIFS(Prizes!D:D,Prizes!C:C,"&lt;="&amp;Luck!C259,Prizes!B:B,Luck!B259)</f>
        <v>0</v>
      </c>
      <c r="F259" s="4">
        <f>SUMIFS(Probabilities!D:D,Probabilities!C:C,"&lt;="&amp;Luck!C259,Probabilities!B:B,Luck!B259)</f>
        <v>6.3829787234042548E-2</v>
      </c>
      <c r="G259" s="4">
        <f>SUMIFS(Probabilities!E:E,Probabilities!C:C,"&lt;="&amp;Luck!C259,Probabilities!B:B,Luck!B259)</f>
        <v>6.1462224298748667E-2</v>
      </c>
      <c r="H259" s="4">
        <f t="shared" si="7"/>
        <v>-0.25746562908380199</v>
      </c>
    </row>
    <row r="260" spans="1:8" x14ac:dyDescent="0.35">
      <c r="A260">
        <v>259</v>
      </c>
      <c r="B260">
        <v>26</v>
      </c>
      <c r="C260">
        <v>9</v>
      </c>
      <c r="D260">
        <f>SUMIFS(Sales!D:D,Sales!C:C,"&lt;="&amp;Luck!C260,Sales!B:B,Luck!B260)</f>
        <v>10</v>
      </c>
      <c r="E260">
        <f>SUMIFS(Prizes!D:D,Prizes!C:C,"&lt;="&amp;Luck!C260,Prizes!B:B,Luck!B260)</f>
        <v>0</v>
      </c>
      <c r="F260" s="4">
        <f>SUMIFS(Probabilities!D:D,Probabilities!C:C,"&lt;="&amp;Luck!C260,Probabilities!B:B,Luck!B260)</f>
        <v>0.31914893617021278</v>
      </c>
      <c r="G260" s="4">
        <f>SUMIFS(Probabilities!E:E,Probabilities!C:C,"&lt;="&amp;Luck!C260,Probabilities!B:B,Luck!B260)</f>
        <v>0.2940934388488512</v>
      </c>
      <c r="H260" s="4">
        <f t="shared" si="7"/>
        <v>-0.58850578094375827</v>
      </c>
    </row>
    <row r="261" spans="1:8" x14ac:dyDescent="0.35">
      <c r="A261">
        <v>260</v>
      </c>
      <c r="B261">
        <v>27</v>
      </c>
      <c r="C261">
        <v>9</v>
      </c>
      <c r="D261">
        <f>SUMIFS(Sales!D:D,Sales!C:C,"&lt;="&amp;Luck!C261,Sales!B:B,Luck!B261)</f>
        <v>10</v>
      </c>
      <c r="E261">
        <f>SUMIFS(Prizes!D:D,Prizes!C:C,"&lt;="&amp;Luck!C261,Prizes!B:B,Luck!B261)</f>
        <v>0</v>
      </c>
      <c r="F261" s="4">
        <f>SUMIFS(Probabilities!D:D,Probabilities!C:C,"&lt;="&amp;Luck!C261,Probabilities!B:B,Luck!B261)</f>
        <v>0.35539215686274511</v>
      </c>
      <c r="G261" s="4">
        <f>SUMIFS(Probabilities!E:E,Probabilities!C:C,"&lt;="&amp;Luck!C261,Probabilities!B:B,Luck!B261)</f>
        <v>0.33229701484376095</v>
      </c>
      <c r="H261" s="4">
        <f t="shared" si="7"/>
        <v>-0.61651637931783265</v>
      </c>
    </row>
    <row r="262" spans="1:8" x14ac:dyDescent="0.35">
      <c r="A262">
        <v>261</v>
      </c>
      <c r="B262">
        <v>28</v>
      </c>
      <c r="C262">
        <v>9</v>
      </c>
      <c r="D262">
        <f>SUMIFS(Sales!D:D,Sales!C:C,"&lt;="&amp;Luck!C262,Sales!B:B,Luck!B262)</f>
        <v>19</v>
      </c>
      <c r="E262">
        <f>SUMIFS(Prizes!D:D,Prizes!C:C,"&lt;="&amp;Luck!C262,Prizes!B:B,Luck!B262)</f>
        <v>0</v>
      </c>
      <c r="F262" s="4">
        <f>SUMIFS(Probabilities!D:D,Probabilities!C:C,"&lt;="&amp;Luck!C262,Probabilities!B:B,Luck!B262)</f>
        <v>0.63490712074303401</v>
      </c>
      <c r="G262" s="4">
        <f>SUMIFS(Probabilities!E:E,Probabilities!C:C,"&lt;="&amp;Luck!C262,Probabilities!B:B,Luck!B262)</f>
        <v>0.59042241437746346</v>
      </c>
      <c r="H262" s="4">
        <f t="shared" si="7"/>
        <v>-0.8262829278133178</v>
      </c>
    </row>
    <row r="263" spans="1:8" x14ac:dyDescent="0.35">
      <c r="A263">
        <v>262</v>
      </c>
      <c r="B263">
        <v>29</v>
      </c>
      <c r="C263">
        <v>9</v>
      </c>
      <c r="D263">
        <f>SUMIFS(Sales!D:D,Sales!C:C,"&lt;="&amp;Luck!C263,Sales!B:B,Luck!B263)</f>
        <v>40</v>
      </c>
      <c r="E263">
        <f>SUMIFS(Prizes!D:D,Prizes!C:C,"&lt;="&amp;Luck!C263,Prizes!B:B,Luck!B263)</f>
        <v>2</v>
      </c>
      <c r="F263" s="4">
        <f>SUMIFS(Probabilities!D:D,Probabilities!C:C,"&lt;="&amp;Luck!C263,Probabilities!B:B,Luck!B263)</f>
        <v>1.4397316821465429</v>
      </c>
      <c r="G263" s="4">
        <f>SUMIFS(Probabilities!E:E,Probabilities!C:C,"&lt;="&amp;Luck!C263,Probabilities!B:B,Luck!B263)</f>
        <v>1.3026741787488858</v>
      </c>
      <c r="H263" s="4">
        <f t="shared" si="7"/>
        <v>0.49088319228558963</v>
      </c>
    </row>
    <row r="264" spans="1:8" x14ac:dyDescent="0.35">
      <c r="A264">
        <v>263</v>
      </c>
      <c r="B264">
        <v>30</v>
      </c>
      <c r="C264">
        <v>9</v>
      </c>
      <c r="D264">
        <f>SUMIFS(Sales!D:D,Sales!C:C,"&lt;="&amp;Luck!C264,Sales!B:B,Luck!B264)</f>
        <v>5</v>
      </c>
      <c r="E264">
        <f>SUMIFS(Prizes!D:D,Prizes!C:C,"&lt;="&amp;Luck!C264,Prizes!B:B,Luck!B264)</f>
        <v>0</v>
      </c>
      <c r="F264" s="4">
        <f>SUMIFS(Probabilities!D:D,Probabilities!C:C,"&lt;="&amp;Luck!C264,Probabilities!B:B,Luck!B264)</f>
        <v>0.20833333333333334</v>
      </c>
      <c r="G264" s="4">
        <f>SUMIFS(Probabilities!E:E,Probabilities!C:C,"&lt;="&amp;Luck!C264,Probabilities!B:B,Luck!B264)</f>
        <v>0.19294176003734828</v>
      </c>
      <c r="H264" s="4">
        <f t="shared" si="7"/>
        <v>-0.474291831071118</v>
      </c>
    </row>
    <row r="265" spans="1:8" x14ac:dyDescent="0.35">
      <c r="A265">
        <v>264</v>
      </c>
      <c r="B265">
        <v>31</v>
      </c>
      <c r="C265">
        <v>9</v>
      </c>
      <c r="D265">
        <f>SUMIFS(Sales!D:D,Sales!C:C,"&lt;="&amp;Luck!C265,Sales!B:B,Luck!B265)</f>
        <v>16</v>
      </c>
      <c r="E265">
        <f>SUMIFS(Prizes!D:D,Prizes!C:C,"&lt;="&amp;Luck!C265,Prizes!B:B,Luck!B265)</f>
        <v>1</v>
      </c>
      <c r="F265" s="4">
        <f>SUMIFS(Probabilities!D:D,Probabilities!C:C,"&lt;="&amp;Luck!C265,Probabilities!B:B,Luck!B265)</f>
        <v>0.68315789473684219</v>
      </c>
      <c r="G265" s="4">
        <f>SUMIFS(Probabilities!E:E,Probabilities!C:C,"&lt;="&amp;Luck!C265,Probabilities!B:B,Luck!B265)</f>
        <v>0.63196321395379162</v>
      </c>
      <c r="H265" s="4">
        <f t="shared" si="7"/>
        <v>0.39856301064268529</v>
      </c>
    </row>
    <row r="266" spans="1:8" x14ac:dyDescent="0.35">
      <c r="A266">
        <v>265</v>
      </c>
      <c r="B266">
        <v>32</v>
      </c>
      <c r="C266">
        <v>9</v>
      </c>
      <c r="D266">
        <f>SUMIFS(Sales!D:D,Sales!C:C,"&lt;="&amp;Luck!C266,Sales!B:B,Luck!B266)</f>
        <v>20</v>
      </c>
      <c r="E266">
        <f>SUMIFS(Prizes!D:D,Prizes!C:C,"&lt;="&amp;Luck!C266,Prizes!B:B,Luck!B266)</f>
        <v>1</v>
      </c>
      <c r="F266" s="4">
        <f>SUMIFS(Probabilities!D:D,Probabilities!C:C,"&lt;="&amp;Luck!C266,Probabilities!B:B,Luck!B266)</f>
        <v>0.73333333333333339</v>
      </c>
      <c r="G266" s="4">
        <f>SUMIFS(Probabilities!E:E,Probabilities!C:C,"&lt;="&amp;Luck!C266,Probabilities!B:B,Luck!B266)</f>
        <v>0.66689706600838283</v>
      </c>
      <c r="H266" s="4">
        <f t="shared" si="7"/>
        <v>0.32654221091264168</v>
      </c>
    </row>
    <row r="267" spans="1:8" x14ac:dyDescent="0.35">
      <c r="A267">
        <v>266</v>
      </c>
      <c r="B267">
        <v>33</v>
      </c>
      <c r="C267">
        <v>9</v>
      </c>
      <c r="D267">
        <f>SUMIFS(Sales!D:D,Sales!C:C,"&lt;="&amp;Luck!C267,Sales!B:B,Luck!B267)</f>
        <v>30</v>
      </c>
      <c r="E267">
        <f>SUMIFS(Prizes!D:D,Prizes!C:C,"&lt;="&amp;Luck!C267,Prizes!B:B,Luck!B267)</f>
        <v>0</v>
      </c>
      <c r="F267" s="4">
        <f>SUMIFS(Probabilities!D:D,Probabilities!C:C,"&lt;="&amp;Luck!C267,Probabilities!B:B,Luck!B267)</f>
        <v>1.2552631578947369</v>
      </c>
      <c r="G267" s="4">
        <f>SUMIFS(Probabilities!E:E,Probabilities!C:C,"&lt;="&amp;Luck!C267,Probabilities!B:B,Luck!B267)</f>
        <v>1.1279219504400739</v>
      </c>
      <c r="H267" s="4">
        <f t="shared" si="7"/>
        <v>-1.1819395307567937</v>
      </c>
    </row>
    <row r="268" spans="1:8" x14ac:dyDescent="0.35">
      <c r="A268">
        <v>267</v>
      </c>
      <c r="B268">
        <v>34</v>
      </c>
      <c r="C268">
        <v>9</v>
      </c>
      <c r="D268">
        <f>SUMIFS(Sales!D:D,Sales!C:C,"&lt;="&amp;Luck!C268,Sales!B:B,Luck!B268)</f>
        <v>15</v>
      </c>
      <c r="E268">
        <f>SUMIFS(Prizes!D:D,Prizes!C:C,"&lt;="&amp;Luck!C268,Prizes!B:B,Luck!B268)</f>
        <v>0</v>
      </c>
      <c r="F268" s="4">
        <f>SUMIFS(Probabilities!D:D,Probabilities!C:C,"&lt;="&amp;Luck!C268,Probabilities!B:B,Luck!B268)</f>
        <v>0.62763157894736843</v>
      </c>
      <c r="G268" s="4">
        <f>SUMIFS(Probabilities!E:E,Probabilities!C:C,"&lt;="&amp;Luck!C268,Probabilities!B:B,Luck!B268)</f>
        <v>0.58418868058409767</v>
      </c>
      <c r="H268" s="4">
        <f t="shared" si="7"/>
        <v>-0.82116081656909001</v>
      </c>
    </row>
    <row r="269" spans="1:8" x14ac:dyDescent="0.35">
      <c r="A269">
        <v>268</v>
      </c>
      <c r="B269">
        <v>35</v>
      </c>
      <c r="C269">
        <v>9</v>
      </c>
      <c r="D269">
        <f>SUMIFS(Sales!D:D,Sales!C:C,"&lt;="&amp;Luck!C269,Sales!B:B,Luck!B269)</f>
        <v>10</v>
      </c>
      <c r="E269">
        <f>SUMIFS(Prizes!D:D,Prizes!C:C,"&lt;="&amp;Luck!C269,Prizes!B:B,Luck!B269)</f>
        <v>0</v>
      </c>
      <c r="F269" s="4">
        <f>SUMIFS(Probabilities!D:D,Probabilities!C:C,"&lt;="&amp;Luck!C269,Probabilities!B:B,Luck!B269)</f>
        <v>0.4631578947368421</v>
      </c>
      <c r="G269" s="4">
        <f>SUMIFS(Probabilities!E:E,Probabilities!C:C,"&lt;="&amp;Luck!C269,Probabilities!B:B,Luck!B269)</f>
        <v>0.42933891402322011</v>
      </c>
      <c r="H269" s="4">
        <f t="shared" si="7"/>
        <v>-0.70685273782718072</v>
      </c>
    </row>
    <row r="270" spans="1:8" x14ac:dyDescent="0.35">
      <c r="A270">
        <v>269</v>
      </c>
      <c r="B270">
        <v>36</v>
      </c>
      <c r="C270">
        <v>9</v>
      </c>
      <c r="D270">
        <f>SUMIFS(Sales!D:D,Sales!C:C,"&lt;="&amp;Luck!C270,Sales!B:B,Luck!B270)</f>
        <v>15</v>
      </c>
      <c r="E270">
        <f>SUMIFS(Prizes!D:D,Prizes!C:C,"&lt;="&amp;Luck!C270,Prizes!B:B,Luck!B270)</f>
        <v>1</v>
      </c>
      <c r="F270" s="4">
        <f>SUMIFS(Probabilities!D:D,Probabilities!C:C,"&lt;="&amp;Luck!C270,Probabilities!B:B,Luck!B270)</f>
        <v>0.62763157894736843</v>
      </c>
      <c r="G270" s="4">
        <f>SUMIFS(Probabilities!E:E,Probabilities!C:C,"&lt;="&amp;Luck!C270,Probabilities!B:B,Luck!B270)</f>
        <v>0.58418868058409767</v>
      </c>
      <c r="H270" s="4">
        <f t="shared" si="7"/>
        <v>0.48718765427474309</v>
      </c>
    </row>
    <row r="271" spans="1:8" x14ac:dyDescent="0.35">
      <c r="A271">
        <v>270</v>
      </c>
      <c r="B271">
        <v>37</v>
      </c>
      <c r="C271">
        <v>9</v>
      </c>
      <c r="D271">
        <f>SUMIFS(Sales!D:D,Sales!C:C,"&lt;="&amp;Luck!C271,Sales!B:B,Luck!B271)</f>
        <v>40</v>
      </c>
      <c r="E271">
        <f>SUMIFS(Prizes!D:D,Prizes!C:C,"&lt;="&amp;Luck!C271,Prizes!B:B,Luck!B271)</f>
        <v>2</v>
      </c>
      <c r="F271" s="4">
        <f>SUMIFS(Probabilities!D:D,Probabilities!C:C,"&lt;="&amp;Luck!C271,Probabilities!B:B,Luck!B271)</f>
        <v>1.655263157894737</v>
      </c>
      <c r="G271" s="4">
        <f>SUMIFS(Probabilities!E:E,Probabilities!C:C,"&lt;="&amp;Luck!C271,Probabilities!B:B,Luck!B271)</f>
        <v>1.4479219504400738</v>
      </c>
      <c r="H271" s="4">
        <f t="shared" si="7"/>
        <v>0.28649373083764873</v>
      </c>
    </row>
    <row r="272" spans="1:8" x14ac:dyDescent="0.35">
      <c r="A272">
        <v>271</v>
      </c>
      <c r="B272">
        <v>38</v>
      </c>
      <c r="C272">
        <v>9</v>
      </c>
      <c r="D272">
        <f>SUMIFS(Sales!D:D,Sales!C:C,"&lt;="&amp;Luck!C272,Sales!B:B,Luck!B272)</f>
        <v>10</v>
      </c>
      <c r="E272">
        <f>SUMIFS(Prizes!D:D,Prizes!C:C,"&lt;="&amp;Luck!C272,Prizes!B:B,Luck!B272)</f>
        <v>2</v>
      </c>
      <c r="F272" s="4">
        <f>SUMIFS(Probabilities!D:D,Probabilities!C:C,"&lt;="&amp;Luck!C272,Probabilities!B:B,Luck!B272)</f>
        <v>0.52631578947368418</v>
      </c>
      <c r="G272" s="4">
        <f>SUMIFS(Probabilities!E:E,Probabilities!C:C,"&lt;="&amp;Luck!C272,Probabilities!B:B,Luck!B272)</f>
        <v>0.46461848400906564</v>
      </c>
      <c r="H272" s="4">
        <f t="shared" si="7"/>
        <v>2.1620024843989949</v>
      </c>
    </row>
    <row r="273" spans="1:8" x14ac:dyDescent="0.35">
      <c r="A273">
        <v>272</v>
      </c>
      <c r="B273">
        <v>0</v>
      </c>
      <c r="C273">
        <v>10</v>
      </c>
      <c r="D273">
        <f>SUMIFS(Sales!D:D,Sales!C:C,"&lt;="&amp;Luck!C273,Sales!B:B,Luck!B273)</f>
        <v>10</v>
      </c>
      <c r="E273">
        <f>SUMIFS(Prizes!D:D,Prizes!C:C,"&lt;="&amp;Luck!C273,Prizes!B:B,Luck!B273)</f>
        <v>0</v>
      </c>
      <c r="F273" s="4">
        <f>SUMIFS(Probabilities!D:D,Probabilities!C:C,"&lt;="&amp;Luck!C273,Probabilities!B:B,Luck!B273)</f>
        <v>0.52631578947368418</v>
      </c>
      <c r="G273" s="4">
        <f>SUMIFS(Probabilities!E:E,Probabilities!C:C,"&lt;="&amp;Luck!C273,Probabilities!B:B,Luck!B273)</f>
        <v>0.46461848400906564</v>
      </c>
      <c r="H273" s="4">
        <f t="shared" ref="H273:H311" si="8">(E273-F273)/SQRT(G273)</f>
        <v>-0.77214374442821243</v>
      </c>
    </row>
    <row r="274" spans="1:8" x14ac:dyDescent="0.35">
      <c r="A274">
        <v>273</v>
      </c>
      <c r="B274">
        <v>1</v>
      </c>
      <c r="C274">
        <v>10</v>
      </c>
      <c r="D274">
        <f>SUMIFS(Sales!D:D,Sales!C:C,"&lt;="&amp;Luck!C274,Sales!B:B,Luck!B274)</f>
        <v>76</v>
      </c>
      <c r="E274">
        <f>SUMIFS(Prizes!D:D,Prizes!C:C,"&lt;="&amp;Luck!C274,Prizes!B:B,Luck!B274)</f>
        <v>1</v>
      </c>
      <c r="F274" s="4">
        <f>SUMIFS(Probabilities!D:D,Probabilities!C:C,"&lt;="&amp;Luck!C274,Probabilities!B:B,Luck!B274)</f>
        <v>3.4511910904712764</v>
      </c>
      <c r="G274" s="4">
        <f>SUMIFS(Probabilities!E:E,Probabilities!C:C,"&lt;="&amp;Luck!C274,Probabilities!B:B,Luck!B274)</f>
        <v>3.0200577685151879</v>
      </c>
      <c r="H274" s="4">
        <f t="shared" si="8"/>
        <v>-1.4104884824822586</v>
      </c>
    </row>
    <row r="275" spans="1:8" x14ac:dyDescent="0.35">
      <c r="A275">
        <v>274</v>
      </c>
      <c r="B275">
        <v>2</v>
      </c>
      <c r="C275">
        <v>10</v>
      </c>
      <c r="D275">
        <f>SUMIFS(Sales!D:D,Sales!C:C,"&lt;="&amp;Luck!C275,Sales!B:B,Luck!B275)</f>
        <v>35</v>
      </c>
      <c r="E275">
        <f>SUMIFS(Prizes!D:D,Prizes!C:C,"&lt;="&amp;Luck!C275,Prizes!B:B,Luck!B275)</f>
        <v>2</v>
      </c>
      <c r="F275" s="4">
        <f>SUMIFS(Probabilities!D:D,Probabilities!C:C,"&lt;="&amp;Luck!C275,Probabilities!B:B,Luck!B275)</f>
        <v>1.9075371823777001</v>
      </c>
      <c r="G275" s="4">
        <f>SUMIFS(Probabilities!E:E,Probabilities!C:C,"&lt;="&amp;Luck!C275,Probabilities!B:B,Luck!B275)</f>
        <v>1.6878925009111752</v>
      </c>
      <c r="H275" s="4">
        <f t="shared" si="8"/>
        <v>7.1169633889535316E-2</v>
      </c>
    </row>
    <row r="276" spans="1:8" x14ac:dyDescent="0.35">
      <c r="A276">
        <v>275</v>
      </c>
      <c r="B276">
        <v>3</v>
      </c>
      <c r="C276">
        <v>10</v>
      </c>
      <c r="D276">
        <f>SUMIFS(Sales!D:D,Sales!C:C,"&lt;="&amp;Luck!C276,Sales!B:B,Luck!B276)</f>
        <v>20</v>
      </c>
      <c r="E276">
        <f>SUMIFS(Prizes!D:D,Prizes!C:C,"&lt;="&amp;Luck!C276,Prizes!B:B,Luck!B276)</f>
        <v>2</v>
      </c>
      <c r="F276" s="4">
        <f>SUMIFS(Probabilities!D:D,Probabilities!C:C,"&lt;="&amp;Luck!C276,Probabilities!B:B,Luck!B276)</f>
        <v>1.3260933806146573</v>
      </c>
      <c r="G276" s="4">
        <f>SUMIFS(Probabilities!E:E,Probabilities!C:C,"&lt;="&amp;Luck!C276,Probabilities!B:B,Luck!B276)</f>
        <v>1.1390306966140913</v>
      </c>
      <c r="H276" s="4">
        <f t="shared" si="8"/>
        <v>0.63143988110558125</v>
      </c>
    </row>
    <row r="277" spans="1:8" x14ac:dyDescent="0.35">
      <c r="A277">
        <v>276</v>
      </c>
      <c r="B277">
        <v>4</v>
      </c>
      <c r="C277">
        <v>10</v>
      </c>
      <c r="D277">
        <f>SUMIFS(Sales!D:D,Sales!C:C,"&lt;="&amp;Luck!C277,Sales!B:B,Luck!B277)</f>
        <v>44</v>
      </c>
      <c r="E277">
        <f>SUMIFS(Prizes!D:D,Prizes!C:C,"&lt;="&amp;Luck!C277,Prizes!B:B,Luck!B277)</f>
        <v>1</v>
      </c>
      <c r="F277" s="4">
        <f>SUMIFS(Probabilities!D:D,Probabilities!C:C,"&lt;="&amp;Luck!C277,Probabilities!B:B,Luck!B277)</f>
        <v>1.6730870473404826</v>
      </c>
      <c r="G277" s="4">
        <f>SUMIFS(Probabilities!E:E,Probabilities!C:C,"&lt;="&amp;Luck!C277,Probabilities!B:B,Luck!B277)</f>
        <v>1.5239611099430486</v>
      </c>
      <c r="H277" s="4">
        <f t="shared" si="8"/>
        <v>-0.54523570874525151</v>
      </c>
    </row>
    <row r="278" spans="1:8" x14ac:dyDescent="0.35">
      <c r="A278">
        <v>277</v>
      </c>
      <c r="B278">
        <v>5</v>
      </c>
      <c r="C278">
        <v>10</v>
      </c>
      <c r="D278">
        <f>SUMIFS(Sales!D:D,Sales!C:C,"&lt;="&amp;Luck!C278,Sales!B:B,Luck!B278)</f>
        <v>59</v>
      </c>
      <c r="E278">
        <f>SUMIFS(Prizes!D:D,Prizes!C:C,"&lt;="&amp;Luck!C278,Prizes!B:B,Luck!B278)</f>
        <v>4</v>
      </c>
      <c r="F278" s="4">
        <f>SUMIFS(Probabilities!D:D,Probabilities!C:C,"&lt;="&amp;Luck!C278,Probabilities!B:B,Luck!B278)</f>
        <v>2.7705159057819557</v>
      </c>
      <c r="G278" s="4">
        <f>SUMIFS(Probabilities!E:E,Probabilities!C:C,"&lt;="&amp;Luck!C278,Probabilities!B:B,Luck!B278)</f>
        <v>2.4685082882535703</v>
      </c>
      <c r="H278" s="4">
        <f t="shared" si="8"/>
        <v>0.78253833108323867</v>
      </c>
    </row>
    <row r="279" spans="1:8" x14ac:dyDescent="0.35">
      <c r="A279">
        <v>278</v>
      </c>
      <c r="B279">
        <v>6</v>
      </c>
      <c r="C279">
        <v>10</v>
      </c>
      <c r="D279">
        <f>SUMIFS(Sales!D:D,Sales!C:C,"&lt;="&amp;Luck!C279,Sales!B:B,Luck!B279)</f>
        <v>20</v>
      </c>
      <c r="E279">
        <f>SUMIFS(Prizes!D:D,Prizes!C:C,"&lt;="&amp;Luck!C279,Prizes!B:B,Luck!B279)</f>
        <v>1</v>
      </c>
      <c r="F279" s="4">
        <f>SUMIFS(Probabilities!D:D,Probabilities!C:C,"&lt;="&amp;Luck!C279,Probabilities!B:B,Luck!B279)</f>
        <v>1.3260933806146573</v>
      </c>
      <c r="G279" s="4">
        <f>SUMIFS(Probabilities!E:E,Probabilities!C:C,"&lt;="&amp;Luck!C279,Probabilities!B:B,Luck!B279)</f>
        <v>1.1390306966140913</v>
      </c>
      <c r="H279" s="4">
        <f t="shared" si="8"/>
        <v>-0.3055443581670727</v>
      </c>
    </row>
    <row r="280" spans="1:8" x14ac:dyDescent="0.35">
      <c r="A280">
        <v>279</v>
      </c>
      <c r="B280">
        <v>7</v>
      </c>
      <c r="C280">
        <v>10</v>
      </c>
      <c r="D280">
        <f>SUMIFS(Sales!D:D,Sales!C:C,"&lt;="&amp;Luck!C280,Sales!B:B,Luck!B280)</f>
        <v>60</v>
      </c>
      <c r="E280">
        <f>SUMIFS(Prizes!D:D,Prizes!C:C,"&lt;="&amp;Luck!C280,Prizes!B:B,Luck!B280)</f>
        <v>3</v>
      </c>
      <c r="F280" s="4">
        <f>SUMIFS(Probabilities!D:D,Probabilities!C:C,"&lt;="&amp;Luck!C280,Probabilities!B:B,Luck!B280)</f>
        <v>2.5428490319197654</v>
      </c>
      <c r="G280" s="4">
        <f>SUMIFS(Probabilities!E:E,Probabilities!C:C,"&lt;="&amp;Luck!C280,Probabilities!B:B,Luck!B280)</f>
        <v>2.2262283786501702</v>
      </c>
      <c r="H280" s="4">
        <f t="shared" si="8"/>
        <v>0.30639014100298462</v>
      </c>
    </row>
    <row r="281" spans="1:8" x14ac:dyDescent="0.35">
      <c r="A281">
        <v>280</v>
      </c>
      <c r="B281">
        <v>8</v>
      </c>
      <c r="C281">
        <v>10</v>
      </c>
      <c r="D281">
        <f>SUMIFS(Sales!D:D,Sales!C:C,"&lt;="&amp;Luck!C281,Sales!B:B,Luck!B281)</f>
        <v>113</v>
      </c>
      <c r="E281">
        <f>SUMIFS(Prizes!D:D,Prizes!C:C,"&lt;="&amp;Luck!C281,Prizes!B:B,Luck!B281)</f>
        <v>7</v>
      </c>
      <c r="F281" s="4">
        <f>SUMIFS(Probabilities!D:D,Probabilities!C:C,"&lt;="&amp;Luck!C281,Probabilities!B:B,Luck!B281)</f>
        <v>5.1605015800610827</v>
      </c>
      <c r="G281" s="4">
        <f>SUMIFS(Probabilities!E:E,Probabilities!C:C,"&lt;="&amp;Luck!C281,Probabilities!B:B,Luck!B281)</f>
        <v>4.3347118054499916</v>
      </c>
      <c r="H281" s="4">
        <f t="shared" si="8"/>
        <v>0.88352594015610797</v>
      </c>
    </row>
    <row r="282" spans="1:8" x14ac:dyDescent="0.35">
      <c r="A282">
        <v>281</v>
      </c>
      <c r="B282">
        <v>9</v>
      </c>
      <c r="C282">
        <v>10</v>
      </c>
      <c r="D282">
        <f>SUMIFS(Sales!D:D,Sales!C:C,"&lt;="&amp;Luck!C282,Sales!B:B,Luck!B282)</f>
        <v>62</v>
      </c>
      <c r="E282">
        <f>SUMIFS(Prizes!D:D,Prizes!C:C,"&lt;="&amp;Luck!C282,Prizes!B:B,Luck!B282)</f>
        <v>6</v>
      </c>
      <c r="F282" s="4">
        <f>SUMIFS(Probabilities!D:D,Probabilities!C:C,"&lt;="&amp;Luck!C282,Probabilities!B:B,Luck!B282)</f>
        <v>2.7750747293113678</v>
      </c>
      <c r="G282" s="4">
        <f>SUMIFS(Probabilities!E:E,Probabilities!C:C,"&lt;="&amp;Luck!C282,Probabilities!B:B,Luck!B282)</f>
        <v>2.4635735069865818</v>
      </c>
      <c r="H282" s="4">
        <f t="shared" si="8"/>
        <v>2.054645460178758</v>
      </c>
    </row>
    <row r="283" spans="1:8" x14ac:dyDescent="0.35">
      <c r="A283">
        <v>282</v>
      </c>
      <c r="B283">
        <v>10</v>
      </c>
      <c r="C283">
        <v>10</v>
      </c>
      <c r="D283">
        <f>SUMIFS(Sales!D:D,Sales!C:C,"&lt;="&amp;Luck!C283,Sales!B:B,Luck!B283)</f>
        <v>80</v>
      </c>
      <c r="E283">
        <f>SUMIFS(Prizes!D:D,Prizes!C:C,"&lt;="&amp;Luck!C283,Prizes!B:B,Luck!B283)</f>
        <v>3</v>
      </c>
      <c r="F283" s="4">
        <f>SUMIFS(Probabilities!D:D,Probabilities!C:C,"&lt;="&amp;Luck!C283,Probabilities!B:B,Luck!B283)</f>
        <v>3.4176297336741515</v>
      </c>
      <c r="G283" s="4">
        <f>SUMIFS(Probabilities!E:E,Probabilities!C:C,"&lt;="&amp;Luck!C283,Probabilities!B:B,Luck!B283)</f>
        <v>3.0350047406520413</v>
      </c>
      <c r="H283" s="4">
        <f t="shared" si="8"/>
        <v>-0.23972411519315545</v>
      </c>
    </row>
    <row r="284" spans="1:8" x14ac:dyDescent="0.35">
      <c r="A284">
        <v>283</v>
      </c>
      <c r="B284">
        <v>11</v>
      </c>
      <c r="C284">
        <v>10</v>
      </c>
      <c r="D284">
        <f>SUMIFS(Sales!D:D,Sales!C:C,"&lt;="&amp;Luck!C284,Sales!B:B,Luck!B284)</f>
        <v>28</v>
      </c>
      <c r="E284">
        <f>SUMIFS(Prizes!D:D,Prizes!C:C,"&lt;="&amp;Luck!C284,Prizes!B:B,Luck!B284)</f>
        <v>0</v>
      </c>
      <c r="F284" s="4">
        <f>SUMIFS(Probabilities!D:D,Probabilities!C:C,"&lt;="&amp;Luck!C284,Probabilities!B:B,Luck!B284)</f>
        <v>1.3794559537140727</v>
      </c>
      <c r="G284" s="4">
        <f>SUMIFS(Probabilities!E:E,Probabilities!C:C,"&lt;="&amp;Luck!C284,Probabilities!B:B,Luck!B284)</f>
        <v>1.2350517680778803</v>
      </c>
      <c r="H284" s="4">
        <f t="shared" si="8"/>
        <v>-1.2412671359276402</v>
      </c>
    </row>
    <row r="285" spans="1:8" x14ac:dyDescent="0.35">
      <c r="A285">
        <v>284</v>
      </c>
      <c r="B285">
        <v>12</v>
      </c>
      <c r="C285">
        <v>10</v>
      </c>
      <c r="D285">
        <f>SUMIFS(Sales!D:D,Sales!C:C,"&lt;="&amp;Luck!C285,Sales!B:B,Luck!B285)</f>
        <v>48</v>
      </c>
      <c r="E285">
        <f>SUMIFS(Prizes!D:D,Prizes!C:C,"&lt;="&amp;Luck!C285,Prizes!B:B,Luck!B285)</f>
        <v>3</v>
      </c>
      <c r="F285" s="4">
        <f>SUMIFS(Probabilities!D:D,Probabilities!C:C,"&lt;="&amp;Luck!C285,Probabilities!B:B,Luck!B285)</f>
        <v>2.1645166106756251</v>
      </c>
      <c r="G285" s="4">
        <f>SUMIFS(Probabilities!E:E,Probabilities!C:C,"&lt;="&amp;Luck!C285,Probabilities!B:B,Luck!B285)</f>
        <v>1.9505675531744411</v>
      </c>
      <c r="H285" s="4">
        <f t="shared" si="8"/>
        <v>0.59821503232865181</v>
      </c>
    </row>
    <row r="286" spans="1:8" x14ac:dyDescent="0.35">
      <c r="A286">
        <v>285</v>
      </c>
      <c r="B286">
        <v>13</v>
      </c>
      <c r="C286">
        <v>10</v>
      </c>
      <c r="D286">
        <f>SUMIFS(Sales!D:D,Sales!C:C,"&lt;="&amp;Luck!C286,Sales!B:B,Luck!B286)</f>
        <v>37</v>
      </c>
      <c r="E286">
        <f>SUMIFS(Prizes!D:D,Prizes!C:C,"&lt;="&amp;Luck!C286,Prizes!B:B,Luck!B286)</f>
        <v>1</v>
      </c>
      <c r="F286" s="4">
        <f>SUMIFS(Probabilities!D:D,Probabilities!C:C,"&lt;="&amp;Luck!C286,Probabilities!B:B,Luck!B286)</f>
        <v>1.8985147316273698</v>
      </c>
      <c r="G286" s="4">
        <f>SUMIFS(Probabilities!E:E,Probabilities!C:C,"&lt;="&amp;Luck!C286,Probabilities!B:B,Luck!B286)</f>
        <v>1.6599268004822723</v>
      </c>
      <c r="H286" s="4">
        <f t="shared" si="8"/>
        <v>-0.69739805774248909</v>
      </c>
    </row>
    <row r="287" spans="1:8" x14ac:dyDescent="0.35">
      <c r="A287">
        <v>286</v>
      </c>
      <c r="B287">
        <v>14</v>
      </c>
      <c r="C287">
        <v>10</v>
      </c>
      <c r="D287">
        <f>SUMIFS(Sales!D:D,Sales!C:C,"&lt;="&amp;Luck!C287,Sales!B:B,Luck!B287)</f>
        <v>47</v>
      </c>
      <c r="E287">
        <f>SUMIFS(Prizes!D:D,Prizes!C:C,"&lt;="&amp;Luck!C287,Prizes!B:B,Luck!B287)</f>
        <v>3</v>
      </c>
      <c r="F287" s="4">
        <f>SUMIFS(Probabilities!D:D,Probabilities!C:C,"&lt;="&amp;Luck!C287,Probabilities!B:B,Luck!B287)</f>
        <v>2.0933663424309628</v>
      </c>
      <c r="G287" s="4">
        <f>SUMIFS(Probabilities!E:E,Probabilities!C:C,"&lt;="&amp;Luck!C287,Probabilities!B:B,Luck!B287)</f>
        <v>1.8404387746438386</v>
      </c>
      <c r="H287" s="4">
        <f t="shared" si="8"/>
        <v>0.66829952183996022</v>
      </c>
    </row>
    <row r="288" spans="1:8" x14ac:dyDescent="0.35">
      <c r="A288">
        <v>287</v>
      </c>
      <c r="B288">
        <v>15</v>
      </c>
      <c r="C288">
        <v>10</v>
      </c>
      <c r="D288">
        <f>SUMIFS(Sales!D:D,Sales!C:C,"&lt;="&amp;Luck!C288,Sales!B:B,Luck!B288)</f>
        <v>52</v>
      </c>
      <c r="E288">
        <f>SUMIFS(Prizes!D:D,Prizes!C:C,"&lt;="&amp;Luck!C288,Prizes!B:B,Luck!B288)</f>
        <v>3</v>
      </c>
      <c r="F288" s="4">
        <f>SUMIFS(Probabilities!D:D,Probabilities!C:C,"&lt;="&amp;Luck!C288,Probabilities!B:B,Luck!B288)</f>
        <v>2.7978741532989542</v>
      </c>
      <c r="G288" s="4">
        <f>SUMIFS(Probabilities!E:E,Probabilities!C:C,"&lt;="&amp;Luck!C288,Probabilities!B:B,Luck!B288)</f>
        <v>2.4568081844932577</v>
      </c>
      <c r="H288" s="4">
        <f t="shared" si="8"/>
        <v>0.1289544183936315</v>
      </c>
    </row>
    <row r="289" spans="1:8" x14ac:dyDescent="0.35">
      <c r="A289">
        <v>288</v>
      </c>
      <c r="B289">
        <v>16</v>
      </c>
      <c r="C289">
        <v>10</v>
      </c>
      <c r="D289">
        <f>SUMIFS(Sales!D:D,Sales!C:C,"&lt;="&amp;Luck!C289,Sales!B:B,Luck!B289)</f>
        <v>8</v>
      </c>
      <c r="E289">
        <f>SUMIFS(Prizes!D:D,Prizes!C:C,"&lt;="&amp;Luck!C289,Prizes!B:B,Luck!B289)</f>
        <v>0</v>
      </c>
      <c r="F289" s="4">
        <f>SUMIFS(Probabilities!D:D,Probabilities!C:C,"&lt;="&amp;Luck!C289,Probabilities!B:B,Luck!B289)</f>
        <v>0.39583333333333337</v>
      </c>
      <c r="G289" s="4">
        <f>SUMIFS(Probabilities!E:E,Probabilities!C:C,"&lt;="&amp;Luck!C289,Probabilities!B:B,Luck!B289)</f>
        <v>0.36502235214261147</v>
      </c>
      <c r="H289" s="4">
        <f t="shared" si="8"/>
        <v>-0.65516793461900069</v>
      </c>
    </row>
    <row r="290" spans="1:8" x14ac:dyDescent="0.35">
      <c r="A290">
        <v>289</v>
      </c>
      <c r="B290">
        <v>17</v>
      </c>
      <c r="C290">
        <v>10</v>
      </c>
      <c r="D290">
        <f>SUMIFS(Sales!D:D,Sales!C:C,"&lt;="&amp;Luck!C290,Sales!B:B,Luck!B290)</f>
        <v>2</v>
      </c>
      <c r="E290">
        <f>SUMIFS(Prizes!D:D,Prizes!C:C,"&lt;="&amp;Luck!C290,Prizes!B:B,Luck!B290)</f>
        <v>0</v>
      </c>
      <c r="F290" s="4">
        <f>SUMIFS(Probabilities!D:D,Probabilities!C:C,"&lt;="&amp;Luck!C290,Probabilities!B:B,Luck!B290)</f>
        <v>0.125</v>
      </c>
      <c r="G290" s="4">
        <f>SUMIFS(Probabilities!E:E,Probabilities!C:C,"&lt;="&amp;Luck!C290,Probabilities!B:B,Luck!B290)</f>
        <v>0.11595394736842106</v>
      </c>
      <c r="H290" s="4">
        <f t="shared" si="8"/>
        <v>-0.36708551190375982</v>
      </c>
    </row>
    <row r="291" spans="1:8" x14ac:dyDescent="0.35">
      <c r="A291">
        <v>290</v>
      </c>
      <c r="B291">
        <v>18</v>
      </c>
      <c r="C291">
        <v>10</v>
      </c>
      <c r="D291">
        <f>SUMIFS(Sales!D:D,Sales!C:C,"&lt;="&amp;Luck!C291,Sales!B:B,Luck!B291)</f>
        <v>10</v>
      </c>
      <c r="E291">
        <f>SUMIFS(Prizes!D:D,Prizes!C:C,"&lt;="&amp;Luck!C291,Prizes!B:B,Luck!B291)</f>
        <v>0</v>
      </c>
      <c r="F291" s="4">
        <f>SUMIFS(Probabilities!D:D,Probabilities!C:C,"&lt;="&amp;Luck!C291,Probabilities!B:B,Luck!B291)</f>
        <v>0.47207446808510639</v>
      </c>
      <c r="G291" s="4">
        <f>SUMIFS(Probabilities!E:E,Probabilities!C:C,"&lt;="&amp;Luck!C291,Probabilities!B:B,Luck!B291)</f>
        <v>0.43181046893516495</v>
      </c>
      <c r="H291" s="4">
        <f t="shared" si="8"/>
        <v>-0.71839603852490219</v>
      </c>
    </row>
    <row r="292" spans="1:8" x14ac:dyDescent="0.35">
      <c r="A292">
        <v>291</v>
      </c>
      <c r="B292">
        <v>19</v>
      </c>
      <c r="C292">
        <v>10</v>
      </c>
      <c r="D292">
        <f>SUMIFS(Sales!D:D,Sales!C:C,"&lt;="&amp;Luck!C292,Sales!B:B,Luck!B292)</f>
        <v>137</v>
      </c>
      <c r="E292">
        <f>SUMIFS(Prizes!D:D,Prizes!C:C,"&lt;="&amp;Luck!C292,Prizes!B:B,Luck!B292)</f>
        <v>2</v>
      </c>
      <c r="F292" s="4">
        <f>SUMIFS(Probabilities!D:D,Probabilities!C:C,"&lt;="&amp;Luck!C292,Probabilities!B:B,Luck!B292)</f>
        <v>4.9184870398255951</v>
      </c>
      <c r="G292" s="4">
        <f>SUMIFS(Probabilities!E:E,Probabilities!C:C,"&lt;="&amp;Luck!C292,Probabilities!B:B,Luck!B292)</f>
        <v>4.1989203218835041</v>
      </c>
      <c r="H292" s="4">
        <f t="shared" si="8"/>
        <v>-1.424258933727931</v>
      </c>
    </row>
    <row r="293" spans="1:8" x14ac:dyDescent="0.35">
      <c r="A293">
        <v>292</v>
      </c>
      <c r="B293">
        <v>20</v>
      </c>
      <c r="C293">
        <v>10</v>
      </c>
      <c r="D293">
        <f>SUMIFS(Sales!D:D,Sales!C:C,"&lt;="&amp;Luck!C293,Sales!B:B,Luck!B293)</f>
        <v>38</v>
      </c>
      <c r="E293">
        <f>SUMIFS(Prizes!D:D,Prizes!C:C,"&lt;="&amp;Luck!C293,Prizes!B:B,Luck!B293)</f>
        <v>2</v>
      </c>
      <c r="F293" s="4">
        <f>SUMIFS(Probabilities!D:D,Probabilities!C:C,"&lt;="&amp;Luck!C293,Probabilities!B:B,Luck!B293)</f>
        <v>1.471089191833965</v>
      </c>
      <c r="G293" s="4">
        <f>SUMIFS(Probabilities!E:E,Probabilities!C:C,"&lt;="&amp;Luck!C293,Probabilities!B:B,Luck!B293)</f>
        <v>1.3756756321005754</v>
      </c>
      <c r="H293" s="4">
        <f t="shared" si="8"/>
        <v>0.45094587599621283</v>
      </c>
    </row>
    <row r="294" spans="1:8" x14ac:dyDescent="0.35">
      <c r="A294">
        <v>293</v>
      </c>
      <c r="B294">
        <v>21</v>
      </c>
      <c r="C294">
        <v>10</v>
      </c>
      <c r="D294">
        <f>SUMIFS(Sales!D:D,Sales!C:C,"&lt;="&amp;Luck!C294,Sales!B:B,Luck!B294)</f>
        <v>15</v>
      </c>
      <c r="E294">
        <f>SUMIFS(Prizes!D:D,Prizes!C:C,"&lt;="&amp;Luck!C294,Prizes!B:B,Luck!B294)</f>
        <v>1</v>
      </c>
      <c r="F294" s="4">
        <f>SUMIFS(Probabilities!D:D,Probabilities!C:C,"&lt;="&amp;Luck!C294,Probabilities!B:B,Luck!B294)</f>
        <v>0.63164893617021278</v>
      </c>
      <c r="G294" s="4">
        <f>SUMIFS(Probabilities!E:E,Probabilities!C:C,"&lt;="&amp;Luck!C294,Probabilities!B:B,Luck!B294)</f>
        <v>0.57472666253306171</v>
      </c>
      <c r="H294" s="4">
        <f t="shared" si="8"/>
        <v>0.48588249827785779</v>
      </c>
    </row>
    <row r="295" spans="1:8" x14ac:dyDescent="0.35">
      <c r="A295">
        <v>294</v>
      </c>
      <c r="B295">
        <v>22</v>
      </c>
      <c r="C295">
        <v>10</v>
      </c>
      <c r="D295">
        <f>SUMIFS(Sales!D:D,Sales!C:C,"&lt;="&amp;Luck!C295,Sales!B:B,Luck!B295)</f>
        <v>5</v>
      </c>
      <c r="E295">
        <f>SUMIFS(Prizes!D:D,Prizes!C:C,"&lt;="&amp;Luck!C295,Prizes!B:B,Luck!B295)</f>
        <v>1</v>
      </c>
      <c r="F295" s="4">
        <f>SUMIFS(Probabilities!D:D,Probabilities!C:C,"&lt;="&amp;Luck!C295,Probabilities!B:B,Luck!B295)</f>
        <v>0.3125</v>
      </c>
      <c r="G295" s="4">
        <f>SUMIFS(Probabilities!E:E,Probabilities!C:C,"&lt;="&amp;Luck!C295,Probabilities!B:B,Luck!B295)</f>
        <v>0.28063322368421051</v>
      </c>
      <c r="H295" s="4">
        <f t="shared" si="8"/>
        <v>1.2977862244025724</v>
      </c>
    </row>
    <row r="296" spans="1:8" x14ac:dyDescent="0.35">
      <c r="A296">
        <v>295</v>
      </c>
      <c r="B296">
        <v>23</v>
      </c>
      <c r="C296">
        <v>10</v>
      </c>
      <c r="D296">
        <f>SUMIFS(Sales!D:D,Sales!C:C,"&lt;="&amp;Luck!C296,Sales!B:B,Luck!B296)</f>
        <v>65</v>
      </c>
      <c r="E296">
        <f>SUMIFS(Prizes!D:D,Prizes!C:C,"&lt;="&amp;Luck!C296,Prizes!B:B,Luck!B296)</f>
        <v>4</v>
      </c>
      <c r="F296" s="4">
        <f>SUMIFS(Probabilities!D:D,Probabilities!C:C,"&lt;="&amp;Luck!C296,Probabilities!B:B,Luck!B296)</f>
        <v>2.5303521425331783</v>
      </c>
      <c r="G296" s="4">
        <f>SUMIFS(Probabilities!E:E,Probabilities!C:C,"&lt;="&amp;Luck!C296,Probabilities!B:B,Luck!B296)</f>
        <v>2.2770878206967429</v>
      </c>
      <c r="H296" s="4">
        <f t="shared" si="8"/>
        <v>0.9739202494389021</v>
      </c>
    </row>
    <row r="297" spans="1:8" x14ac:dyDescent="0.35">
      <c r="A297">
        <v>296</v>
      </c>
      <c r="B297">
        <v>24</v>
      </c>
      <c r="C297">
        <v>10</v>
      </c>
      <c r="D297">
        <f>SUMIFS(Sales!D:D,Sales!C:C,"&lt;="&amp;Luck!C297,Sales!B:B,Luck!B297)</f>
        <v>40</v>
      </c>
      <c r="E297">
        <f>SUMIFS(Prizes!D:D,Prizes!C:C,"&lt;="&amp;Luck!C297,Prizes!B:B,Luck!B297)</f>
        <v>1</v>
      </c>
      <c r="F297" s="4">
        <f>SUMIFS(Probabilities!D:D,Probabilities!C:C,"&lt;="&amp;Luck!C297,Probabilities!B:B,Luck!B297)</f>
        <v>1.4284728168983158</v>
      </c>
      <c r="G297" s="4">
        <f>SUMIFS(Probabilities!E:E,Probabilities!C:C,"&lt;="&amp;Luck!C297,Probabilities!B:B,Luck!B297)</f>
        <v>1.3039998758998455</v>
      </c>
      <c r="H297" s="4">
        <f t="shared" si="8"/>
        <v>-0.37521872178975541</v>
      </c>
    </row>
    <row r="298" spans="1:8" x14ac:dyDescent="0.35">
      <c r="A298">
        <v>297</v>
      </c>
      <c r="B298">
        <v>25</v>
      </c>
      <c r="C298">
        <v>10</v>
      </c>
      <c r="D298">
        <f>SUMIFS(Sales!D:D,Sales!C:C,"&lt;="&amp;Luck!C298,Sales!B:B,Luck!B298)</f>
        <v>2</v>
      </c>
      <c r="E298">
        <f>SUMIFS(Prizes!D:D,Prizes!C:C,"&lt;="&amp;Luck!C298,Prizes!B:B,Luck!B298)</f>
        <v>0</v>
      </c>
      <c r="F298" s="4">
        <f>SUMIFS(Probabilities!D:D,Probabilities!C:C,"&lt;="&amp;Luck!C298,Probabilities!B:B,Luck!B298)</f>
        <v>6.3829787234042548E-2</v>
      </c>
      <c r="G298" s="4">
        <f>SUMIFS(Probabilities!E:E,Probabilities!C:C,"&lt;="&amp;Luck!C298,Probabilities!B:B,Luck!B298)</f>
        <v>6.1462224298748667E-2</v>
      </c>
      <c r="H298" s="4">
        <f t="shared" si="8"/>
        <v>-0.25746562908380199</v>
      </c>
    </row>
    <row r="299" spans="1:8" x14ac:dyDescent="0.35">
      <c r="A299">
        <v>298</v>
      </c>
      <c r="B299">
        <v>26</v>
      </c>
      <c r="C299">
        <v>10</v>
      </c>
      <c r="D299">
        <f>SUMIFS(Sales!D:D,Sales!C:C,"&lt;="&amp;Luck!C299,Sales!B:B,Luck!B299)</f>
        <v>10</v>
      </c>
      <c r="E299">
        <f>SUMIFS(Prizes!D:D,Prizes!C:C,"&lt;="&amp;Luck!C299,Prizes!B:B,Luck!B299)</f>
        <v>0</v>
      </c>
      <c r="F299" s="4">
        <f>SUMIFS(Probabilities!D:D,Probabilities!C:C,"&lt;="&amp;Luck!C299,Probabilities!B:B,Luck!B299)</f>
        <v>0.31914893617021278</v>
      </c>
      <c r="G299" s="4">
        <f>SUMIFS(Probabilities!E:E,Probabilities!C:C,"&lt;="&amp;Luck!C299,Probabilities!B:B,Luck!B299)</f>
        <v>0.2940934388488512</v>
      </c>
      <c r="H299" s="4">
        <f t="shared" si="8"/>
        <v>-0.58850578094375827</v>
      </c>
    </row>
    <row r="300" spans="1:8" x14ac:dyDescent="0.35">
      <c r="A300">
        <v>299</v>
      </c>
      <c r="B300">
        <v>27</v>
      </c>
      <c r="C300">
        <v>10</v>
      </c>
      <c r="D300">
        <f>SUMIFS(Sales!D:D,Sales!C:C,"&lt;="&amp;Luck!C300,Sales!B:B,Luck!B300)</f>
        <v>10</v>
      </c>
      <c r="E300">
        <f>SUMIFS(Prizes!D:D,Prizes!C:C,"&lt;="&amp;Luck!C300,Prizes!B:B,Luck!B300)</f>
        <v>0</v>
      </c>
      <c r="F300" s="4">
        <f>SUMIFS(Probabilities!D:D,Probabilities!C:C,"&lt;="&amp;Luck!C300,Probabilities!B:B,Luck!B300)</f>
        <v>0.35539215686274511</v>
      </c>
      <c r="G300" s="4">
        <f>SUMIFS(Probabilities!E:E,Probabilities!C:C,"&lt;="&amp;Luck!C300,Probabilities!B:B,Luck!B300)</f>
        <v>0.33229701484376095</v>
      </c>
      <c r="H300" s="4">
        <f t="shared" si="8"/>
        <v>-0.61651637931783265</v>
      </c>
    </row>
    <row r="301" spans="1:8" x14ac:dyDescent="0.35">
      <c r="A301">
        <v>300</v>
      </c>
      <c r="B301">
        <v>28</v>
      </c>
      <c r="C301">
        <v>10</v>
      </c>
      <c r="D301">
        <f>SUMIFS(Sales!D:D,Sales!C:C,"&lt;="&amp;Luck!C301,Sales!B:B,Luck!B301)</f>
        <v>24</v>
      </c>
      <c r="E301">
        <f>SUMIFS(Prizes!D:D,Prizes!C:C,"&lt;="&amp;Luck!C301,Prizes!B:B,Luck!B301)</f>
        <v>0</v>
      </c>
      <c r="F301" s="4">
        <f>SUMIFS(Probabilities!D:D,Probabilities!C:C,"&lt;="&amp;Luck!C301,Probabilities!B:B,Luck!B301)</f>
        <v>0.7941427895328429</v>
      </c>
      <c r="G301" s="4">
        <f>SUMIFS(Probabilities!E:E,Probabilities!C:C,"&lt;="&amp;Luck!C301,Probabilities!B:B,Luck!B301)</f>
        <v>0.74063394841795605</v>
      </c>
      <c r="H301" s="4">
        <f t="shared" si="8"/>
        <v>-0.92277706012539296</v>
      </c>
    </row>
    <row r="302" spans="1:8" x14ac:dyDescent="0.35">
      <c r="A302">
        <v>301</v>
      </c>
      <c r="B302">
        <v>29</v>
      </c>
      <c r="C302">
        <v>10</v>
      </c>
      <c r="D302">
        <f>SUMIFS(Sales!D:D,Sales!C:C,"&lt;="&amp;Luck!C302,Sales!B:B,Luck!B302)</f>
        <v>40</v>
      </c>
      <c r="E302">
        <f>SUMIFS(Prizes!D:D,Prizes!C:C,"&lt;="&amp;Luck!C302,Prizes!B:B,Luck!B302)</f>
        <v>2</v>
      </c>
      <c r="F302" s="4">
        <f>SUMIFS(Probabilities!D:D,Probabilities!C:C,"&lt;="&amp;Luck!C302,Probabilities!B:B,Luck!B302)</f>
        <v>1.4397316821465429</v>
      </c>
      <c r="G302" s="4">
        <f>SUMIFS(Probabilities!E:E,Probabilities!C:C,"&lt;="&amp;Luck!C302,Probabilities!B:B,Luck!B302)</f>
        <v>1.3026741787488858</v>
      </c>
      <c r="H302" s="4">
        <f t="shared" si="8"/>
        <v>0.49088319228558963</v>
      </c>
    </row>
    <row r="303" spans="1:8" x14ac:dyDescent="0.35">
      <c r="A303">
        <v>302</v>
      </c>
      <c r="B303">
        <v>30</v>
      </c>
      <c r="C303">
        <v>10</v>
      </c>
      <c r="D303">
        <f>SUMIFS(Sales!D:D,Sales!C:C,"&lt;="&amp;Luck!C303,Sales!B:B,Luck!B303)</f>
        <v>5</v>
      </c>
      <c r="E303">
        <f>SUMIFS(Prizes!D:D,Prizes!C:C,"&lt;="&amp;Luck!C303,Prizes!B:B,Luck!B303)</f>
        <v>0</v>
      </c>
      <c r="F303" s="4">
        <f>SUMIFS(Probabilities!D:D,Probabilities!C:C,"&lt;="&amp;Luck!C303,Probabilities!B:B,Luck!B303)</f>
        <v>0.20833333333333334</v>
      </c>
      <c r="G303" s="4">
        <f>SUMIFS(Probabilities!E:E,Probabilities!C:C,"&lt;="&amp;Luck!C303,Probabilities!B:B,Luck!B303)</f>
        <v>0.19294176003734828</v>
      </c>
      <c r="H303" s="4">
        <f t="shared" si="8"/>
        <v>-0.474291831071118</v>
      </c>
    </row>
    <row r="304" spans="1:8" x14ac:dyDescent="0.35">
      <c r="A304">
        <v>303</v>
      </c>
      <c r="B304">
        <v>31</v>
      </c>
      <c r="C304">
        <v>10</v>
      </c>
      <c r="D304">
        <f>SUMIFS(Sales!D:D,Sales!C:C,"&lt;="&amp;Luck!C304,Sales!B:B,Luck!B304)</f>
        <v>16</v>
      </c>
      <c r="E304">
        <f>SUMIFS(Prizes!D:D,Prizes!C:C,"&lt;="&amp;Luck!C304,Prizes!B:B,Luck!B304)</f>
        <v>1</v>
      </c>
      <c r="F304" s="4">
        <f>SUMIFS(Probabilities!D:D,Probabilities!C:C,"&lt;="&amp;Luck!C304,Probabilities!B:B,Luck!B304)</f>
        <v>0.68315789473684219</v>
      </c>
      <c r="G304" s="4">
        <f>SUMIFS(Probabilities!E:E,Probabilities!C:C,"&lt;="&amp;Luck!C304,Probabilities!B:B,Luck!B304)</f>
        <v>0.63196321395379162</v>
      </c>
      <c r="H304" s="4">
        <f t="shared" si="8"/>
        <v>0.39856301064268529</v>
      </c>
    </row>
    <row r="305" spans="1:8" x14ac:dyDescent="0.35">
      <c r="A305">
        <v>304</v>
      </c>
      <c r="B305">
        <v>32</v>
      </c>
      <c r="C305">
        <v>10</v>
      </c>
      <c r="D305">
        <f>SUMIFS(Sales!D:D,Sales!C:C,"&lt;="&amp;Luck!C305,Sales!B:B,Luck!B305)</f>
        <v>30</v>
      </c>
      <c r="E305">
        <f>SUMIFS(Prizes!D:D,Prizes!C:C,"&lt;="&amp;Luck!C305,Prizes!B:B,Luck!B305)</f>
        <v>1</v>
      </c>
      <c r="F305" s="4">
        <f>SUMIFS(Probabilities!D:D,Probabilities!C:C,"&lt;="&amp;Luck!C305,Probabilities!B:B,Luck!B305)</f>
        <v>1.0518046709129512</v>
      </c>
      <c r="G305" s="4">
        <f>SUMIFS(Probabilities!E:E,Probabilities!C:C,"&lt;="&amp;Luck!C305,Probabilities!B:B,Luck!B305)</f>
        <v>0.9574377963235462</v>
      </c>
      <c r="H305" s="4">
        <f t="shared" si="8"/>
        <v>-5.2943620310395192E-2</v>
      </c>
    </row>
    <row r="306" spans="1:8" x14ac:dyDescent="0.35">
      <c r="A306">
        <v>305</v>
      </c>
      <c r="B306">
        <v>33</v>
      </c>
      <c r="C306">
        <v>10</v>
      </c>
      <c r="D306">
        <f>SUMIFS(Sales!D:D,Sales!C:C,"&lt;="&amp;Luck!C306,Sales!B:B,Luck!B306)</f>
        <v>40</v>
      </c>
      <c r="E306">
        <f>SUMIFS(Prizes!D:D,Prizes!C:C,"&lt;="&amp;Luck!C306,Prizes!B:B,Luck!B306)</f>
        <v>0</v>
      </c>
      <c r="F306" s="4">
        <f>SUMIFS(Probabilities!D:D,Probabilities!C:C,"&lt;="&amp;Luck!C306,Probabilities!B:B,Luck!B306)</f>
        <v>1.5737344954743546</v>
      </c>
      <c r="G306" s="4">
        <f>SUMIFS(Probabilities!E:E,Probabilities!C:C,"&lt;="&amp;Luck!C306,Probabilities!B:B,Luck!B306)</f>
        <v>1.4184626807552374</v>
      </c>
      <c r="H306" s="4">
        <f t="shared" si="8"/>
        <v>-1.3213641122759701</v>
      </c>
    </row>
    <row r="307" spans="1:8" x14ac:dyDescent="0.35">
      <c r="A307">
        <v>306</v>
      </c>
      <c r="B307">
        <v>34</v>
      </c>
      <c r="C307">
        <v>10</v>
      </c>
      <c r="D307">
        <f>SUMIFS(Sales!D:D,Sales!C:C,"&lt;="&amp;Luck!C307,Sales!B:B,Luck!B307)</f>
        <v>20</v>
      </c>
      <c r="E307">
        <f>SUMIFS(Prizes!D:D,Prizes!C:C,"&lt;="&amp;Luck!C307,Prizes!B:B,Luck!B307)</f>
        <v>0</v>
      </c>
      <c r="F307" s="4">
        <f>SUMIFS(Probabilities!D:D,Probabilities!C:C,"&lt;="&amp;Luck!C307,Probabilities!B:B,Luck!B307)</f>
        <v>0.78686724773717731</v>
      </c>
      <c r="G307" s="4">
        <f>SUMIFS(Probabilities!E:E,Probabilities!C:C,"&lt;="&amp;Luck!C307,Probabilities!B:B,Luck!B307)</f>
        <v>0.73440021462459026</v>
      </c>
      <c r="H307" s="4">
        <f t="shared" si="8"/>
        <v>-0.91819531231468765</v>
      </c>
    </row>
    <row r="308" spans="1:8" x14ac:dyDescent="0.35">
      <c r="A308">
        <v>307</v>
      </c>
      <c r="B308">
        <v>35</v>
      </c>
      <c r="C308">
        <v>10</v>
      </c>
      <c r="D308">
        <f>SUMIFS(Sales!D:D,Sales!C:C,"&lt;="&amp;Luck!C308,Sales!B:B,Luck!B308)</f>
        <v>15</v>
      </c>
      <c r="E308">
        <f>SUMIFS(Prizes!D:D,Prizes!C:C,"&lt;="&amp;Luck!C308,Prizes!B:B,Luck!B308)</f>
        <v>1</v>
      </c>
      <c r="F308" s="4">
        <f>SUMIFS(Probabilities!D:D,Probabilities!C:C,"&lt;="&amp;Luck!C308,Probabilities!B:B,Luck!B308)</f>
        <v>0.62239356352665098</v>
      </c>
      <c r="G308" s="4">
        <f>SUMIFS(Probabilities!E:E,Probabilities!C:C,"&lt;="&amp;Luck!C308,Probabilities!B:B,Luck!B308)</f>
        <v>0.5795504480637127</v>
      </c>
      <c r="H308" s="4">
        <f t="shared" si="8"/>
        <v>0.49601380680269824</v>
      </c>
    </row>
    <row r="309" spans="1:8" x14ac:dyDescent="0.35">
      <c r="A309">
        <v>308</v>
      </c>
      <c r="B309">
        <v>36</v>
      </c>
      <c r="C309">
        <v>10</v>
      </c>
      <c r="D309">
        <f>SUMIFS(Sales!D:D,Sales!C:C,"&lt;="&amp;Luck!C309,Sales!B:B,Luck!B309)</f>
        <v>20</v>
      </c>
      <c r="E309">
        <f>SUMIFS(Prizes!D:D,Prizes!C:C,"&lt;="&amp;Luck!C309,Prizes!B:B,Luck!B309)</f>
        <v>1</v>
      </c>
      <c r="F309" s="4">
        <f>SUMIFS(Probabilities!D:D,Probabilities!C:C,"&lt;="&amp;Luck!C309,Probabilities!B:B,Luck!B309)</f>
        <v>0.78686724773717731</v>
      </c>
      <c r="G309" s="4">
        <f>SUMIFS(Probabilities!E:E,Probabilities!C:C,"&lt;="&amp;Luck!C309,Probabilities!B:B,Luck!B309)</f>
        <v>0.73440021462459026</v>
      </c>
      <c r="H309" s="4">
        <f t="shared" si="8"/>
        <v>0.24870458719844524</v>
      </c>
    </row>
    <row r="310" spans="1:8" x14ac:dyDescent="0.35">
      <c r="A310">
        <v>309</v>
      </c>
      <c r="B310">
        <v>37</v>
      </c>
      <c r="C310">
        <v>10</v>
      </c>
      <c r="D310">
        <f>SUMIFS(Sales!D:D,Sales!C:C,"&lt;="&amp;Luck!C310,Sales!B:B,Luck!B310)</f>
        <v>50</v>
      </c>
      <c r="E310">
        <f>SUMIFS(Prizes!D:D,Prizes!C:C,"&lt;="&amp;Luck!C310,Prizes!B:B,Luck!B310)</f>
        <v>2</v>
      </c>
      <c r="F310" s="4">
        <f>SUMIFS(Probabilities!D:D,Probabilities!C:C,"&lt;="&amp;Luck!C310,Probabilities!B:B,Luck!B310)</f>
        <v>1.9737344954743548</v>
      </c>
      <c r="G310" s="4">
        <f>SUMIFS(Probabilities!E:E,Probabilities!C:C,"&lt;="&amp;Luck!C310,Probabilities!B:B,Luck!B310)</f>
        <v>1.7384626807552372</v>
      </c>
      <c r="H310" s="4">
        <f t="shared" si="8"/>
        <v>1.9920629644675815E-2</v>
      </c>
    </row>
    <row r="311" spans="1:8" x14ac:dyDescent="0.35">
      <c r="A311">
        <v>310</v>
      </c>
      <c r="B311">
        <v>38</v>
      </c>
      <c r="C311">
        <v>10</v>
      </c>
      <c r="D311">
        <f>SUMIFS(Sales!D:D,Sales!C:C,"&lt;="&amp;Luck!C311,Sales!B:B,Luck!B311)</f>
        <v>20</v>
      </c>
      <c r="E311">
        <f>SUMIFS(Prizes!D:D,Prizes!C:C,"&lt;="&amp;Luck!C311,Prizes!B:B,Luck!B311)</f>
        <v>2</v>
      </c>
      <c r="F311" s="4">
        <f>SUMIFS(Probabilities!D:D,Probabilities!C:C,"&lt;="&amp;Luck!C311,Probabilities!B:B,Luck!B311)</f>
        <v>0.84478712705330206</v>
      </c>
      <c r="G311" s="4">
        <f>SUMIFS(Probabilities!E:E,Probabilities!C:C,"&lt;="&amp;Luck!C311,Probabilities!B:B,Luck!B311)</f>
        <v>0.75515921432422894</v>
      </c>
      <c r="H311" s="4">
        <f t="shared" si="8"/>
        <v>1.3293604588885859</v>
      </c>
    </row>
    <row r="312" spans="1:8" x14ac:dyDescent="0.35">
      <c r="A312">
        <v>311</v>
      </c>
      <c r="B312" s="31">
        <v>0</v>
      </c>
      <c r="C312">
        <v>11</v>
      </c>
      <c r="D312">
        <f>SUMIFS(Sales!D:D,Sales!C:C,"&lt;="&amp;Luck!C312,Sales!B:B,Luck!B312)</f>
        <v>12</v>
      </c>
      <c r="E312">
        <f>SUMIFS(Prizes!D:D,Prizes!C:C,"&lt;="&amp;Luck!C312,Prizes!B:B,Luck!B312)</f>
        <v>0</v>
      </c>
      <c r="F312" s="4">
        <f>SUMIFS(Probabilities!D:D,Probabilities!C:C,"&lt;="&amp;Luck!C312,Probabilities!B:B,Luck!B312)</f>
        <v>0.98785425101214575</v>
      </c>
      <c r="G312" s="4">
        <f>SUMIFS(Probabilities!E:E,Probabilities!C:C,"&lt;="&amp;Luck!C312,Probabilities!B:B,Luck!B312)</f>
        <v>0.80544688637592965</v>
      </c>
      <c r="H312" s="4">
        <f t="shared" ref="H312:H352" si="9">(E312-F312)/SQRT(G312)</f>
        <v>-1.1007138207383234</v>
      </c>
    </row>
    <row r="313" spans="1:8" x14ac:dyDescent="0.35">
      <c r="A313">
        <v>312</v>
      </c>
      <c r="B313" s="31">
        <v>1</v>
      </c>
      <c r="C313">
        <v>11</v>
      </c>
      <c r="D313">
        <f>SUMIFS(Sales!D:D,Sales!C:C,"&lt;="&amp;Luck!C313,Sales!B:B,Luck!B313)</f>
        <v>77</v>
      </c>
      <c r="E313">
        <f>SUMIFS(Prizes!D:D,Prizes!C:C,"&lt;="&amp;Luck!C313,Prizes!B:B,Luck!B313)</f>
        <v>2</v>
      </c>
      <c r="F313" s="4">
        <f>SUMIFS(Probabilities!D:D,Probabilities!C:C,"&lt;="&amp;Luck!C313,Probabilities!B:B,Luck!B313)</f>
        <v>3.6819603212405072</v>
      </c>
      <c r="G313" s="4">
        <f>SUMIFS(Probabilities!E:E,Probabilities!C:C,"&lt;="&amp;Luck!C313,Probabilities!B:B,Luck!B313)</f>
        <v>3.1975725614145962</v>
      </c>
      <c r="H313" s="4">
        <f t="shared" si="9"/>
        <v>-0.94060122920118272</v>
      </c>
    </row>
    <row r="314" spans="1:8" x14ac:dyDescent="0.35">
      <c r="A314">
        <v>313</v>
      </c>
      <c r="B314" s="31">
        <v>2</v>
      </c>
      <c r="C314">
        <v>11</v>
      </c>
      <c r="D314">
        <f>SUMIFS(Sales!D:D,Sales!C:C,"&lt;="&amp;Luck!C314,Sales!B:B,Luck!B314)</f>
        <v>35</v>
      </c>
      <c r="E314">
        <f>SUMIFS(Prizes!D:D,Prizes!C:C,"&lt;="&amp;Luck!C314,Prizes!B:B,Luck!B314)</f>
        <v>2</v>
      </c>
      <c r="F314" s="4">
        <f>SUMIFS(Probabilities!D:D,Probabilities!C:C,"&lt;="&amp;Luck!C314,Probabilities!B:B,Luck!B314)</f>
        <v>1.9075371823777001</v>
      </c>
      <c r="G314" s="4">
        <f>SUMIFS(Probabilities!E:E,Probabilities!C:C,"&lt;="&amp;Luck!C314,Probabilities!B:B,Luck!B314)</f>
        <v>1.6878925009111752</v>
      </c>
      <c r="H314" s="4">
        <f t="shared" si="9"/>
        <v>7.1169633889535316E-2</v>
      </c>
    </row>
    <row r="315" spans="1:8" x14ac:dyDescent="0.35">
      <c r="A315">
        <v>314</v>
      </c>
      <c r="B315" s="31">
        <v>3</v>
      </c>
      <c r="C315">
        <v>11</v>
      </c>
      <c r="D315">
        <f>SUMIFS(Sales!D:D,Sales!C:C,"&lt;="&amp;Luck!C315,Sales!B:B,Luck!B315)</f>
        <v>21</v>
      </c>
      <c r="E315">
        <f>SUMIFS(Prizes!D:D,Prizes!C:C,"&lt;="&amp;Luck!C315,Prizes!B:B,Luck!B315)</f>
        <v>2</v>
      </c>
      <c r="F315" s="4">
        <f>SUMIFS(Probabilities!D:D,Probabilities!C:C,"&lt;="&amp;Luck!C315,Probabilities!B:B,Luck!B315)</f>
        <v>1.5568626113838882</v>
      </c>
      <c r="G315" s="4">
        <f>SUMIFS(Probabilities!E:E,Probabilities!C:C,"&lt;="&amp;Luck!C315,Probabilities!B:B,Luck!B315)</f>
        <v>1.3165454895134996</v>
      </c>
      <c r="H315" s="4">
        <f t="shared" si="9"/>
        <v>0.38620728299797702</v>
      </c>
    </row>
    <row r="316" spans="1:8" x14ac:dyDescent="0.35">
      <c r="A316">
        <v>315</v>
      </c>
      <c r="B316" s="31">
        <v>4</v>
      </c>
      <c r="C316">
        <v>11</v>
      </c>
      <c r="D316">
        <f>SUMIFS(Sales!D:D,Sales!C:C,"&lt;="&amp;Luck!C316,Sales!B:B,Luck!B316)</f>
        <v>45</v>
      </c>
      <c r="E316">
        <f>SUMIFS(Prizes!D:D,Prizes!C:C,"&lt;="&amp;Luck!C316,Prizes!B:B,Luck!B316)</f>
        <v>1</v>
      </c>
      <c r="F316" s="4">
        <f>SUMIFS(Probabilities!D:D,Probabilities!C:C,"&lt;="&amp;Luck!C316,Probabilities!B:B,Luck!B316)</f>
        <v>1.9038562781097135</v>
      </c>
      <c r="G316" s="4">
        <f>SUMIFS(Probabilities!E:E,Probabilities!C:C,"&lt;="&amp;Luck!C316,Probabilities!B:B,Luck!B316)</f>
        <v>1.7014759028424569</v>
      </c>
      <c r="H316" s="4">
        <f t="shared" si="9"/>
        <v>-0.69292539417598931</v>
      </c>
    </row>
    <row r="317" spans="1:8" x14ac:dyDescent="0.35">
      <c r="A317">
        <v>316</v>
      </c>
      <c r="B317" s="31">
        <v>5</v>
      </c>
      <c r="C317">
        <v>11</v>
      </c>
      <c r="D317">
        <f>SUMIFS(Sales!D:D,Sales!C:C,"&lt;="&amp;Luck!C317,Sales!B:B,Luck!B317)</f>
        <v>59</v>
      </c>
      <c r="E317">
        <f>SUMIFS(Prizes!D:D,Prizes!C:C,"&lt;="&amp;Luck!C317,Prizes!B:B,Luck!B317)</f>
        <v>4</v>
      </c>
      <c r="F317" s="4">
        <f>SUMIFS(Probabilities!D:D,Probabilities!C:C,"&lt;="&amp;Luck!C317,Probabilities!B:B,Luck!B317)</f>
        <v>2.7705159057819557</v>
      </c>
      <c r="G317" s="4">
        <f>SUMIFS(Probabilities!E:E,Probabilities!C:C,"&lt;="&amp;Luck!C317,Probabilities!B:B,Luck!B317)</f>
        <v>2.4685082882535703</v>
      </c>
      <c r="H317" s="4">
        <f t="shared" si="9"/>
        <v>0.78253833108323867</v>
      </c>
    </row>
    <row r="318" spans="1:8" x14ac:dyDescent="0.35">
      <c r="A318">
        <v>317</v>
      </c>
      <c r="B318" s="31">
        <v>6</v>
      </c>
      <c r="C318">
        <v>11</v>
      </c>
      <c r="D318">
        <f>SUMIFS(Sales!D:D,Sales!C:C,"&lt;="&amp;Luck!C318,Sales!B:B,Luck!B318)</f>
        <v>20</v>
      </c>
      <c r="E318">
        <f>SUMIFS(Prizes!D:D,Prizes!C:C,"&lt;="&amp;Luck!C318,Prizes!B:B,Luck!B318)</f>
        <v>1</v>
      </c>
      <c r="F318" s="4">
        <f>SUMIFS(Probabilities!D:D,Probabilities!C:C,"&lt;="&amp;Luck!C318,Probabilities!B:B,Luck!B318)</f>
        <v>1.3260933806146573</v>
      </c>
      <c r="G318" s="4">
        <f>SUMIFS(Probabilities!E:E,Probabilities!C:C,"&lt;="&amp;Luck!C318,Probabilities!B:B,Luck!B318)</f>
        <v>1.1390306966140913</v>
      </c>
      <c r="H318" s="4">
        <f t="shared" si="9"/>
        <v>-0.3055443581670727</v>
      </c>
    </row>
    <row r="319" spans="1:8" x14ac:dyDescent="0.35">
      <c r="A319">
        <v>318</v>
      </c>
      <c r="B319" s="31">
        <v>7</v>
      </c>
      <c r="C319">
        <v>11</v>
      </c>
      <c r="D319">
        <f>SUMIFS(Sales!D:D,Sales!C:C,"&lt;="&amp;Luck!C319,Sales!B:B,Luck!B319)</f>
        <v>60</v>
      </c>
      <c r="E319">
        <f>SUMIFS(Prizes!D:D,Prizes!C:C,"&lt;="&amp;Luck!C319,Prizes!B:B,Luck!B319)</f>
        <v>3</v>
      </c>
      <c r="F319" s="4">
        <f>SUMIFS(Probabilities!D:D,Probabilities!C:C,"&lt;="&amp;Luck!C319,Probabilities!B:B,Luck!B319)</f>
        <v>2.5428490319197654</v>
      </c>
      <c r="G319" s="4">
        <f>SUMIFS(Probabilities!E:E,Probabilities!C:C,"&lt;="&amp;Luck!C319,Probabilities!B:B,Luck!B319)</f>
        <v>2.2262283786501702</v>
      </c>
      <c r="H319" s="4">
        <f t="shared" si="9"/>
        <v>0.30639014100298462</v>
      </c>
    </row>
    <row r="320" spans="1:8" x14ac:dyDescent="0.35">
      <c r="A320">
        <v>319</v>
      </c>
      <c r="B320" s="31">
        <v>8</v>
      </c>
      <c r="C320">
        <v>11</v>
      </c>
      <c r="D320">
        <f>SUMIFS(Sales!D:D,Sales!C:C,"&lt;="&amp;Luck!C320,Sales!B:B,Luck!B320)</f>
        <v>114</v>
      </c>
      <c r="E320">
        <f>SUMIFS(Prizes!D:D,Prizes!C:C,"&lt;="&amp;Luck!C320,Prizes!B:B,Luck!B320)</f>
        <v>7</v>
      </c>
      <c r="F320" s="4">
        <f>SUMIFS(Probabilities!D:D,Probabilities!C:C,"&lt;="&amp;Luck!C320,Probabilities!B:B,Luck!B320)</f>
        <v>5.3912708108303136</v>
      </c>
      <c r="G320" s="4">
        <f>SUMIFS(Probabilities!E:E,Probabilities!C:C,"&lt;="&amp;Luck!C320,Probabilities!B:B,Luck!B320)</f>
        <v>4.5122265983493994</v>
      </c>
      <c r="H320" s="4">
        <f t="shared" si="9"/>
        <v>0.75733406380336621</v>
      </c>
    </row>
    <row r="321" spans="1:8" x14ac:dyDescent="0.35">
      <c r="A321">
        <v>320</v>
      </c>
      <c r="B321" s="31">
        <v>9</v>
      </c>
      <c r="C321">
        <v>11</v>
      </c>
      <c r="D321">
        <f>SUMIFS(Sales!D:D,Sales!C:C,"&lt;="&amp;Luck!C321,Sales!B:B,Luck!B321)</f>
        <v>63</v>
      </c>
      <c r="E321">
        <f>SUMIFS(Prizes!D:D,Prizes!C:C,"&lt;="&amp;Luck!C321,Prizes!B:B,Luck!B321)</f>
        <v>6</v>
      </c>
      <c r="F321" s="4">
        <f>SUMIFS(Probabilities!D:D,Probabilities!C:C,"&lt;="&amp;Luck!C321,Probabilities!B:B,Luck!B321)</f>
        <v>3.0058439600805986</v>
      </c>
      <c r="G321" s="4">
        <f>SUMIFS(Probabilities!E:E,Probabilities!C:C,"&lt;="&amp;Luck!C321,Probabilities!B:B,Luck!B321)</f>
        <v>2.6410882998859901</v>
      </c>
      <c r="H321" s="4">
        <f t="shared" si="9"/>
        <v>1.8423959451538643</v>
      </c>
    </row>
    <row r="322" spans="1:8" x14ac:dyDescent="0.35">
      <c r="A322">
        <v>321</v>
      </c>
      <c r="B322" s="31">
        <v>10</v>
      </c>
      <c r="C322">
        <v>11</v>
      </c>
      <c r="D322">
        <f>SUMIFS(Sales!D:D,Sales!C:C,"&lt;="&amp;Luck!C322,Sales!B:B,Luck!B322)</f>
        <v>80</v>
      </c>
      <c r="E322">
        <f>SUMIFS(Prizes!D:D,Prizes!C:C,"&lt;="&amp;Luck!C322,Prizes!B:B,Luck!B322)</f>
        <v>3</v>
      </c>
      <c r="F322" s="4">
        <f>SUMIFS(Probabilities!D:D,Probabilities!C:C,"&lt;="&amp;Luck!C322,Probabilities!B:B,Luck!B322)</f>
        <v>3.4176297336741515</v>
      </c>
      <c r="G322" s="4">
        <f>SUMIFS(Probabilities!E:E,Probabilities!C:C,"&lt;="&amp;Luck!C322,Probabilities!B:B,Luck!B322)</f>
        <v>3.0350047406520413</v>
      </c>
      <c r="H322" s="4">
        <f t="shared" si="9"/>
        <v>-0.23972411519315545</v>
      </c>
    </row>
    <row r="323" spans="1:8" x14ac:dyDescent="0.35">
      <c r="A323">
        <v>322</v>
      </c>
      <c r="B323" s="31">
        <v>11</v>
      </c>
      <c r="C323">
        <v>11</v>
      </c>
      <c r="D323">
        <f>SUMIFS(Sales!D:D,Sales!C:C,"&lt;="&amp;Luck!C323,Sales!B:B,Luck!B323)</f>
        <v>29</v>
      </c>
      <c r="E323">
        <f>SUMIFS(Prizes!D:D,Prizes!C:C,"&lt;="&amp;Luck!C323,Prizes!B:B,Luck!B323)</f>
        <v>0</v>
      </c>
      <c r="F323" s="4">
        <f>SUMIFS(Probabilities!D:D,Probabilities!C:C,"&lt;="&amp;Luck!C323,Probabilities!B:B,Luck!B323)</f>
        <v>1.6102251844833035</v>
      </c>
      <c r="G323" s="4">
        <f>SUMIFS(Probabilities!E:E,Probabilities!C:C,"&lt;="&amp;Luck!C323,Probabilities!B:B,Luck!B323)</f>
        <v>1.4125665609772886</v>
      </c>
      <c r="H323" s="4">
        <f t="shared" si="9"/>
        <v>-1.3548217318724662</v>
      </c>
    </row>
    <row r="324" spans="1:8" x14ac:dyDescent="0.35">
      <c r="A324">
        <v>323</v>
      </c>
      <c r="B324" s="31">
        <v>12</v>
      </c>
      <c r="C324">
        <v>11</v>
      </c>
      <c r="D324">
        <f>SUMIFS(Sales!D:D,Sales!C:C,"&lt;="&amp;Luck!C324,Sales!B:B,Luck!B324)</f>
        <v>48</v>
      </c>
      <c r="E324">
        <f>SUMIFS(Prizes!D:D,Prizes!C:C,"&lt;="&amp;Luck!C324,Prizes!B:B,Luck!B324)</f>
        <v>3</v>
      </c>
      <c r="F324" s="4">
        <f>SUMIFS(Probabilities!D:D,Probabilities!C:C,"&lt;="&amp;Luck!C324,Probabilities!B:B,Luck!B324)</f>
        <v>2.1645166106756251</v>
      </c>
      <c r="G324" s="4">
        <f>SUMIFS(Probabilities!E:E,Probabilities!C:C,"&lt;="&amp;Luck!C324,Probabilities!B:B,Luck!B324)</f>
        <v>1.9505675531744411</v>
      </c>
      <c r="H324" s="4">
        <f t="shared" si="9"/>
        <v>0.59821503232865181</v>
      </c>
    </row>
    <row r="325" spans="1:8" x14ac:dyDescent="0.35">
      <c r="A325">
        <v>324</v>
      </c>
      <c r="B325" s="31">
        <v>13</v>
      </c>
      <c r="C325">
        <v>11</v>
      </c>
      <c r="D325">
        <f>SUMIFS(Sales!D:D,Sales!C:C,"&lt;="&amp;Luck!C325,Sales!B:B,Luck!B325)</f>
        <v>38</v>
      </c>
      <c r="E325">
        <f>SUMIFS(Prizes!D:D,Prizes!C:C,"&lt;="&amp;Luck!C325,Prizes!B:B,Luck!B325)</f>
        <v>1</v>
      </c>
      <c r="F325" s="4">
        <f>SUMIFS(Probabilities!D:D,Probabilities!C:C,"&lt;="&amp;Luck!C325,Probabilities!B:B,Luck!B325)</f>
        <v>2.1292839623966007</v>
      </c>
      <c r="G325" s="4">
        <f>SUMIFS(Probabilities!E:E,Probabilities!C:C,"&lt;="&amp;Luck!C325,Probabilities!B:B,Luck!B325)</f>
        <v>1.8374415933816806</v>
      </c>
      <c r="H325" s="4">
        <f t="shared" si="9"/>
        <v>-0.83309856993406151</v>
      </c>
    </row>
    <row r="326" spans="1:8" x14ac:dyDescent="0.35">
      <c r="A326">
        <v>325</v>
      </c>
      <c r="B326" s="31">
        <v>14</v>
      </c>
      <c r="C326">
        <v>11</v>
      </c>
      <c r="D326">
        <f>SUMIFS(Sales!D:D,Sales!C:C,"&lt;="&amp;Luck!C326,Sales!B:B,Luck!B326)</f>
        <v>48</v>
      </c>
      <c r="E326">
        <f>SUMIFS(Prizes!D:D,Prizes!C:C,"&lt;="&amp;Luck!C326,Prizes!B:B,Luck!B326)</f>
        <v>4</v>
      </c>
      <c r="F326" s="4">
        <f>SUMIFS(Probabilities!D:D,Probabilities!C:C,"&lt;="&amp;Luck!C326,Probabilities!B:B,Luck!B326)</f>
        <v>2.3241355732001936</v>
      </c>
      <c r="G326" s="4">
        <f>SUMIFS(Probabilities!E:E,Probabilities!C:C,"&lt;="&amp;Luck!C326,Probabilities!B:B,Luck!B326)</f>
        <v>2.017953567543247</v>
      </c>
      <c r="H326" s="4">
        <f t="shared" si="9"/>
        <v>1.1797318319574044</v>
      </c>
    </row>
    <row r="327" spans="1:8" x14ac:dyDescent="0.35">
      <c r="A327">
        <v>326</v>
      </c>
      <c r="B327" s="31">
        <v>15</v>
      </c>
      <c r="C327">
        <v>11</v>
      </c>
      <c r="D327">
        <f>SUMIFS(Sales!D:D,Sales!C:C,"&lt;="&amp;Luck!C327,Sales!B:B,Luck!B327)</f>
        <v>53</v>
      </c>
      <c r="E327">
        <f>SUMIFS(Prizes!D:D,Prizes!C:C,"&lt;="&amp;Luck!C327,Prizes!B:B,Luck!B327)</f>
        <v>3</v>
      </c>
      <c r="F327" s="4">
        <f>SUMIFS(Probabilities!D:D,Probabilities!C:C,"&lt;="&amp;Luck!C327,Probabilities!B:B,Luck!B327)</f>
        <v>3.028643384068185</v>
      </c>
      <c r="G327" s="4">
        <f>SUMIFS(Probabilities!E:E,Probabilities!C:C,"&lt;="&amp;Luck!C327,Probabilities!B:B,Luck!B327)</f>
        <v>2.634322977392666</v>
      </c>
      <c r="H327" s="4">
        <f t="shared" si="9"/>
        <v>-1.7647769239867352E-2</v>
      </c>
    </row>
    <row r="328" spans="1:8" x14ac:dyDescent="0.35">
      <c r="A328">
        <v>327</v>
      </c>
      <c r="B328" s="31">
        <v>16</v>
      </c>
      <c r="C328">
        <v>11</v>
      </c>
      <c r="D328">
        <f>SUMIFS(Sales!D:D,Sales!C:C,"&lt;="&amp;Luck!C328,Sales!B:B,Luck!B328)</f>
        <v>8</v>
      </c>
      <c r="E328">
        <f>SUMIFS(Prizes!D:D,Prizes!C:C,"&lt;="&amp;Luck!C328,Prizes!B:B,Luck!B328)</f>
        <v>0</v>
      </c>
      <c r="F328" s="4">
        <f>SUMIFS(Probabilities!D:D,Probabilities!C:C,"&lt;="&amp;Luck!C328,Probabilities!B:B,Luck!B328)</f>
        <v>0.39583333333333337</v>
      </c>
      <c r="G328" s="4">
        <f>SUMIFS(Probabilities!E:E,Probabilities!C:C,"&lt;="&amp;Luck!C328,Probabilities!B:B,Luck!B328)</f>
        <v>0.36502235214261147</v>
      </c>
      <c r="H328" s="4">
        <f t="shared" si="9"/>
        <v>-0.65516793461900069</v>
      </c>
    </row>
    <row r="329" spans="1:8" x14ac:dyDescent="0.35">
      <c r="A329">
        <v>328</v>
      </c>
      <c r="B329" s="31">
        <v>17</v>
      </c>
      <c r="C329">
        <v>11</v>
      </c>
      <c r="D329">
        <f>SUMIFS(Sales!D:D,Sales!C:C,"&lt;="&amp;Luck!C329,Sales!B:B,Luck!B329)</f>
        <v>2</v>
      </c>
      <c r="E329">
        <f>SUMIFS(Prizes!D:D,Prizes!C:C,"&lt;="&amp;Luck!C329,Prizes!B:B,Luck!B329)</f>
        <v>0</v>
      </c>
      <c r="F329" s="4">
        <f>SUMIFS(Probabilities!D:D,Probabilities!C:C,"&lt;="&amp;Luck!C329,Probabilities!B:B,Luck!B329)</f>
        <v>0.125</v>
      </c>
      <c r="G329" s="4">
        <f>SUMIFS(Probabilities!E:E,Probabilities!C:C,"&lt;="&amp;Luck!C329,Probabilities!B:B,Luck!B329)</f>
        <v>0.11595394736842106</v>
      </c>
      <c r="H329" s="4">
        <f t="shared" si="9"/>
        <v>-0.36708551190375982</v>
      </c>
    </row>
    <row r="330" spans="1:8" x14ac:dyDescent="0.35">
      <c r="A330">
        <v>329</v>
      </c>
      <c r="B330" s="31">
        <v>18</v>
      </c>
      <c r="C330">
        <v>11</v>
      </c>
      <c r="D330">
        <f>SUMIFS(Sales!D:D,Sales!C:C,"&lt;="&amp;Luck!C330,Sales!B:B,Luck!B330)</f>
        <v>11</v>
      </c>
      <c r="E330">
        <f>SUMIFS(Prizes!D:D,Prizes!C:C,"&lt;="&amp;Luck!C330,Prizes!B:B,Luck!B330)</f>
        <v>1</v>
      </c>
      <c r="F330" s="4">
        <f>SUMIFS(Probabilities!D:D,Probabilities!C:C,"&lt;="&amp;Luck!C330,Probabilities!B:B,Luck!B330)</f>
        <v>0.70284369885433717</v>
      </c>
      <c r="G330" s="4">
        <f>SUMIFS(Probabilities!E:E,Probabilities!C:C,"&lt;="&amp;Luck!C330,Probabilities!B:B,Luck!B330)</f>
        <v>0.60932526183457325</v>
      </c>
      <c r="H330" s="4">
        <f t="shared" si="9"/>
        <v>0.38068025533573507</v>
      </c>
    </row>
    <row r="331" spans="1:8" x14ac:dyDescent="0.35">
      <c r="A331">
        <v>330</v>
      </c>
      <c r="B331" s="31">
        <v>19</v>
      </c>
      <c r="C331">
        <v>11</v>
      </c>
      <c r="D331">
        <f>SUMIFS(Sales!D:D,Sales!C:C,"&lt;="&amp;Luck!C331,Sales!B:B,Luck!B331)</f>
        <v>137</v>
      </c>
      <c r="E331">
        <f>SUMIFS(Prizes!D:D,Prizes!C:C,"&lt;="&amp;Luck!C331,Prizes!B:B,Luck!B331)</f>
        <v>2</v>
      </c>
      <c r="F331" s="4">
        <f>SUMIFS(Probabilities!D:D,Probabilities!C:C,"&lt;="&amp;Luck!C331,Probabilities!B:B,Luck!B331)</f>
        <v>4.9184870398255951</v>
      </c>
      <c r="G331" s="4">
        <f>SUMIFS(Probabilities!E:E,Probabilities!C:C,"&lt;="&amp;Luck!C331,Probabilities!B:B,Luck!B331)</f>
        <v>4.1989203218835041</v>
      </c>
      <c r="H331" s="4">
        <f t="shared" si="9"/>
        <v>-1.424258933727931</v>
      </c>
    </row>
    <row r="332" spans="1:8" x14ac:dyDescent="0.35">
      <c r="A332">
        <v>331</v>
      </c>
      <c r="B332" s="31">
        <v>20</v>
      </c>
      <c r="C332">
        <v>11</v>
      </c>
      <c r="D332">
        <f>SUMIFS(Sales!D:D,Sales!C:C,"&lt;="&amp;Luck!C332,Sales!B:B,Luck!B332)</f>
        <v>39</v>
      </c>
      <c r="E332">
        <f>SUMIFS(Prizes!D:D,Prizes!C:C,"&lt;="&amp;Luck!C332,Prizes!B:B,Luck!B332)</f>
        <v>3</v>
      </c>
      <c r="F332" s="4">
        <f>SUMIFS(Probabilities!D:D,Probabilities!C:C,"&lt;="&amp;Luck!C332,Probabilities!B:B,Luck!B332)</f>
        <v>1.7018584226031959</v>
      </c>
      <c r="G332" s="4">
        <f>SUMIFS(Probabilities!E:E,Probabilities!C:C,"&lt;="&amp;Luck!C332,Probabilities!B:B,Luck!B332)</f>
        <v>1.5531904249999837</v>
      </c>
      <c r="H332" s="4">
        <f t="shared" si="9"/>
        <v>1.0416209533226017</v>
      </c>
    </row>
    <row r="333" spans="1:8" x14ac:dyDescent="0.35">
      <c r="A333">
        <v>332</v>
      </c>
      <c r="B333" s="31">
        <v>21</v>
      </c>
      <c r="C333">
        <v>11</v>
      </c>
      <c r="D333">
        <f>SUMIFS(Sales!D:D,Sales!C:C,"&lt;="&amp;Luck!C333,Sales!B:B,Luck!B333)</f>
        <v>15</v>
      </c>
      <c r="E333">
        <f>SUMIFS(Prizes!D:D,Prizes!C:C,"&lt;="&amp;Luck!C333,Prizes!B:B,Luck!B333)</f>
        <v>1</v>
      </c>
      <c r="F333" s="4">
        <f>SUMIFS(Probabilities!D:D,Probabilities!C:C,"&lt;="&amp;Luck!C333,Probabilities!B:B,Luck!B333)</f>
        <v>0.63164893617021278</v>
      </c>
      <c r="G333" s="4">
        <f>SUMIFS(Probabilities!E:E,Probabilities!C:C,"&lt;="&amp;Luck!C333,Probabilities!B:B,Luck!B333)</f>
        <v>0.57472666253306171</v>
      </c>
      <c r="H333" s="4">
        <f t="shared" si="9"/>
        <v>0.48588249827785779</v>
      </c>
    </row>
    <row r="334" spans="1:8" x14ac:dyDescent="0.35">
      <c r="A334">
        <v>333</v>
      </c>
      <c r="B334" s="31">
        <v>22</v>
      </c>
      <c r="C334">
        <v>11</v>
      </c>
      <c r="D334">
        <f>SUMIFS(Sales!D:D,Sales!C:C,"&lt;="&amp;Luck!C334,Sales!B:B,Luck!B334)</f>
        <v>6</v>
      </c>
      <c r="E334">
        <f>SUMIFS(Prizes!D:D,Prizes!C:C,"&lt;="&amp;Luck!C334,Prizes!B:B,Luck!B334)</f>
        <v>1</v>
      </c>
      <c r="F334" s="4">
        <f>SUMIFS(Probabilities!D:D,Probabilities!C:C,"&lt;="&amp;Luck!C334,Probabilities!B:B,Luck!B334)</f>
        <v>0.54326923076923084</v>
      </c>
      <c r="G334" s="4">
        <f>SUMIFS(Probabilities!E:E,Probabilities!C:C,"&lt;="&amp;Luck!C334,Probabilities!B:B,Luck!B334)</f>
        <v>0.45814801658361881</v>
      </c>
      <c r="H334" s="4">
        <f t="shared" si="9"/>
        <v>0.67477248464120332</v>
      </c>
    </row>
    <row r="335" spans="1:8" x14ac:dyDescent="0.35">
      <c r="A335">
        <v>334</v>
      </c>
      <c r="B335" s="31">
        <v>23</v>
      </c>
      <c r="C335">
        <v>11</v>
      </c>
      <c r="D335">
        <f>SUMIFS(Sales!D:D,Sales!C:C,"&lt;="&amp;Luck!C335,Sales!B:B,Luck!B335)</f>
        <v>65</v>
      </c>
      <c r="E335">
        <f>SUMIFS(Prizes!D:D,Prizes!C:C,"&lt;="&amp;Luck!C335,Prizes!B:B,Luck!B335)</f>
        <v>4</v>
      </c>
      <c r="F335" s="4">
        <f>SUMIFS(Probabilities!D:D,Probabilities!C:C,"&lt;="&amp;Luck!C335,Probabilities!B:B,Luck!B335)</f>
        <v>2.5303521425331783</v>
      </c>
      <c r="G335" s="4">
        <f>SUMIFS(Probabilities!E:E,Probabilities!C:C,"&lt;="&amp;Luck!C335,Probabilities!B:B,Luck!B335)</f>
        <v>2.2770878206967429</v>
      </c>
      <c r="H335" s="4">
        <f t="shared" si="9"/>
        <v>0.9739202494389021</v>
      </c>
    </row>
    <row r="336" spans="1:8" x14ac:dyDescent="0.35">
      <c r="A336">
        <v>335</v>
      </c>
      <c r="B336" s="31">
        <v>24</v>
      </c>
      <c r="C336">
        <v>11</v>
      </c>
      <c r="D336">
        <f>SUMIFS(Sales!D:D,Sales!C:C,"&lt;="&amp;Luck!C336,Sales!B:B,Luck!B336)</f>
        <v>41</v>
      </c>
      <c r="E336">
        <f>SUMIFS(Prizes!D:D,Prizes!C:C,"&lt;="&amp;Luck!C336,Prizes!B:B,Luck!B336)</f>
        <v>1</v>
      </c>
      <c r="F336" s="4">
        <f>SUMIFS(Probabilities!D:D,Probabilities!C:C,"&lt;="&amp;Luck!C336,Probabilities!B:B,Luck!B336)</f>
        <v>1.6592420476675467</v>
      </c>
      <c r="G336" s="4">
        <f>SUMIFS(Probabilities!E:E,Probabilities!C:C,"&lt;="&amp;Luck!C336,Probabilities!B:B,Luck!B336)</f>
        <v>1.4815146687992538</v>
      </c>
      <c r="H336" s="4">
        <f t="shared" si="9"/>
        <v>-0.54161654408396986</v>
      </c>
    </row>
    <row r="337" spans="1:8" x14ac:dyDescent="0.35">
      <c r="A337">
        <v>336</v>
      </c>
      <c r="B337" s="31">
        <v>25</v>
      </c>
      <c r="C337">
        <v>11</v>
      </c>
      <c r="D337">
        <f>SUMIFS(Sales!D:D,Sales!C:C,"&lt;="&amp;Luck!C337,Sales!B:B,Luck!B337)</f>
        <v>2</v>
      </c>
      <c r="E337">
        <f>SUMIFS(Prizes!D:D,Prizes!C:C,"&lt;="&amp;Luck!C337,Prizes!B:B,Luck!B337)</f>
        <v>0</v>
      </c>
      <c r="F337" s="4">
        <f>SUMIFS(Probabilities!D:D,Probabilities!C:C,"&lt;="&amp;Luck!C337,Probabilities!B:B,Luck!B337)</f>
        <v>6.3829787234042548E-2</v>
      </c>
      <c r="G337" s="4">
        <f>SUMIFS(Probabilities!E:E,Probabilities!C:C,"&lt;="&amp;Luck!C337,Probabilities!B:B,Luck!B337)</f>
        <v>6.1462224298748667E-2</v>
      </c>
      <c r="H337" s="4">
        <f t="shared" si="9"/>
        <v>-0.25746562908380199</v>
      </c>
    </row>
    <row r="338" spans="1:8" x14ac:dyDescent="0.35">
      <c r="A338">
        <v>337</v>
      </c>
      <c r="B338" s="31">
        <v>26</v>
      </c>
      <c r="C338">
        <v>11</v>
      </c>
      <c r="D338">
        <f>SUMIFS(Sales!D:D,Sales!C:C,"&lt;="&amp;Luck!C338,Sales!B:B,Luck!B338)</f>
        <v>10</v>
      </c>
      <c r="E338">
        <f>SUMIFS(Prizes!D:D,Prizes!C:C,"&lt;="&amp;Luck!C338,Prizes!B:B,Luck!B338)</f>
        <v>0</v>
      </c>
      <c r="F338" s="4">
        <f>SUMIFS(Probabilities!D:D,Probabilities!C:C,"&lt;="&amp;Luck!C338,Probabilities!B:B,Luck!B338)</f>
        <v>0.31914893617021278</v>
      </c>
      <c r="G338" s="4">
        <f>SUMIFS(Probabilities!E:E,Probabilities!C:C,"&lt;="&amp;Luck!C338,Probabilities!B:B,Luck!B338)</f>
        <v>0.2940934388488512</v>
      </c>
      <c r="H338" s="4">
        <f t="shared" si="9"/>
        <v>-0.58850578094375827</v>
      </c>
    </row>
    <row r="339" spans="1:8" x14ac:dyDescent="0.35">
      <c r="A339">
        <v>338</v>
      </c>
      <c r="B339" s="31">
        <v>27</v>
      </c>
      <c r="C339">
        <v>11</v>
      </c>
      <c r="D339">
        <f>SUMIFS(Sales!D:D,Sales!C:C,"&lt;="&amp;Luck!C339,Sales!B:B,Luck!B339)</f>
        <v>11</v>
      </c>
      <c r="E339">
        <f>SUMIFS(Prizes!D:D,Prizes!C:C,"&lt;="&amp;Luck!C339,Prizes!B:B,Luck!B339)</f>
        <v>0</v>
      </c>
      <c r="F339" s="4">
        <f>SUMIFS(Probabilities!D:D,Probabilities!C:C,"&lt;="&amp;Luck!C339,Probabilities!B:B,Luck!B339)</f>
        <v>0.58616138763197589</v>
      </c>
      <c r="G339" s="4">
        <f>SUMIFS(Probabilities!E:E,Probabilities!C:C,"&lt;="&amp;Luck!C339,Probabilities!B:B,Luck!B339)</f>
        <v>0.50981180774316925</v>
      </c>
      <c r="H339" s="4">
        <f t="shared" si="9"/>
        <v>-0.82094159664369948</v>
      </c>
    </row>
    <row r="340" spans="1:8" x14ac:dyDescent="0.35">
      <c r="A340">
        <v>339</v>
      </c>
      <c r="B340" s="31">
        <v>28</v>
      </c>
      <c r="C340">
        <v>11</v>
      </c>
      <c r="D340">
        <f>SUMIFS(Sales!D:D,Sales!C:C,"&lt;="&amp;Luck!C340,Sales!B:B,Luck!B340)</f>
        <v>24</v>
      </c>
      <c r="E340">
        <f>SUMIFS(Prizes!D:D,Prizes!C:C,"&lt;="&amp;Luck!C340,Prizes!B:B,Luck!B340)</f>
        <v>0</v>
      </c>
      <c r="F340" s="4">
        <f>SUMIFS(Probabilities!D:D,Probabilities!C:C,"&lt;="&amp;Luck!C340,Probabilities!B:B,Luck!B340)</f>
        <v>0.7941427895328429</v>
      </c>
      <c r="G340" s="4">
        <f>SUMIFS(Probabilities!E:E,Probabilities!C:C,"&lt;="&amp;Luck!C340,Probabilities!B:B,Luck!B340)</f>
        <v>0.74063394841795605</v>
      </c>
      <c r="H340" s="4">
        <f t="shared" si="9"/>
        <v>-0.92277706012539296</v>
      </c>
    </row>
    <row r="341" spans="1:8" x14ac:dyDescent="0.35">
      <c r="A341">
        <v>340</v>
      </c>
      <c r="B341" s="31">
        <v>29</v>
      </c>
      <c r="C341">
        <v>11</v>
      </c>
      <c r="D341">
        <f>SUMIFS(Sales!D:D,Sales!C:C,"&lt;="&amp;Luck!C341,Sales!B:B,Luck!B341)</f>
        <v>41</v>
      </c>
      <c r="E341">
        <f>SUMIFS(Prizes!D:D,Prizes!C:C,"&lt;="&amp;Luck!C341,Prizes!B:B,Luck!B341)</f>
        <v>2</v>
      </c>
      <c r="F341" s="4">
        <f>SUMIFS(Probabilities!D:D,Probabilities!C:C,"&lt;="&amp;Luck!C341,Probabilities!B:B,Luck!B341)</f>
        <v>1.6705009129157737</v>
      </c>
      <c r="G341" s="4">
        <f>SUMIFS(Probabilities!E:E,Probabilities!C:C,"&lt;="&amp;Luck!C341,Probabilities!B:B,Luck!B341)</f>
        <v>1.4801889716482941</v>
      </c>
      <c r="H341" s="4">
        <f t="shared" si="9"/>
        <v>0.27082929150314711</v>
      </c>
    </row>
    <row r="342" spans="1:8" x14ac:dyDescent="0.35">
      <c r="A342">
        <v>341</v>
      </c>
      <c r="B342" s="31">
        <v>30</v>
      </c>
      <c r="C342">
        <v>11</v>
      </c>
      <c r="D342">
        <f>SUMIFS(Sales!D:D,Sales!C:C,"&lt;="&amp;Luck!C342,Sales!B:B,Luck!B342)</f>
        <v>5</v>
      </c>
      <c r="E342">
        <f>SUMIFS(Prizes!D:D,Prizes!C:C,"&lt;="&amp;Luck!C342,Prizes!B:B,Luck!B342)</f>
        <v>0</v>
      </c>
      <c r="F342" s="4">
        <f>SUMIFS(Probabilities!D:D,Probabilities!C:C,"&lt;="&amp;Luck!C342,Probabilities!B:B,Luck!B342)</f>
        <v>0.20833333333333334</v>
      </c>
      <c r="G342" s="4">
        <f>SUMIFS(Probabilities!E:E,Probabilities!C:C,"&lt;="&amp;Luck!C342,Probabilities!B:B,Luck!B342)</f>
        <v>0.19294176003734828</v>
      </c>
      <c r="H342" s="4">
        <f t="shared" si="9"/>
        <v>-0.474291831071118</v>
      </c>
    </row>
    <row r="343" spans="1:8" x14ac:dyDescent="0.35">
      <c r="A343">
        <v>342</v>
      </c>
      <c r="B343" s="31">
        <v>31</v>
      </c>
      <c r="C343">
        <v>11</v>
      </c>
      <c r="D343">
        <f>SUMIFS(Sales!D:D,Sales!C:C,"&lt;="&amp;Luck!C343,Sales!B:B,Luck!B343)</f>
        <v>16</v>
      </c>
      <c r="E343">
        <f>SUMIFS(Prizes!D:D,Prizes!C:C,"&lt;="&amp;Luck!C343,Prizes!B:B,Luck!B343)</f>
        <v>1</v>
      </c>
      <c r="F343" s="4">
        <f>SUMIFS(Probabilities!D:D,Probabilities!C:C,"&lt;="&amp;Luck!C343,Probabilities!B:B,Luck!B343)</f>
        <v>0.68315789473684219</v>
      </c>
      <c r="G343" s="4">
        <f>SUMIFS(Probabilities!E:E,Probabilities!C:C,"&lt;="&amp;Luck!C343,Probabilities!B:B,Luck!B343)</f>
        <v>0.63196321395379162</v>
      </c>
      <c r="H343" s="4">
        <f t="shared" si="9"/>
        <v>0.39856301064268529</v>
      </c>
    </row>
    <row r="344" spans="1:8" x14ac:dyDescent="0.35">
      <c r="A344">
        <v>343</v>
      </c>
      <c r="B344" s="31">
        <v>32</v>
      </c>
      <c r="C344">
        <v>11</v>
      </c>
      <c r="D344">
        <f>SUMIFS(Sales!D:D,Sales!C:C,"&lt;="&amp;Luck!C344,Sales!B:B,Luck!B344)</f>
        <v>31</v>
      </c>
      <c r="E344">
        <f>SUMIFS(Prizes!D:D,Prizes!C:C,"&lt;="&amp;Luck!C344,Prizes!B:B,Luck!B344)</f>
        <v>1</v>
      </c>
      <c r="F344" s="4">
        <f>SUMIFS(Probabilities!D:D,Probabilities!C:C,"&lt;="&amp;Luck!C344,Probabilities!B:B,Luck!B344)</f>
        <v>1.282573901682182</v>
      </c>
      <c r="G344" s="4">
        <f>SUMIFS(Probabilities!E:E,Probabilities!C:C,"&lt;="&amp;Luck!C344,Probabilities!B:B,Luck!B344)</f>
        <v>1.1349525892229544</v>
      </c>
      <c r="H344" s="4">
        <f t="shared" si="9"/>
        <v>-0.26524254619002036</v>
      </c>
    </row>
    <row r="345" spans="1:8" x14ac:dyDescent="0.35">
      <c r="A345">
        <v>344</v>
      </c>
      <c r="B345" s="31">
        <v>33</v>
      </c>
      <c r="C345">
        <v>11</v>
      </c>
      <c r="D345">
        <f>SUMIFS(Sales!D:D,Sales!C:C,"&lt;="&amp;Luck!C345,Sales!B:B,Luck!B345)</f>
        <v>41</v>
      </c>
      <c r="E345">
        <f>SUMIFS(Prizes!D:D,Prizes!C:C,"&lt;="&amp;Luck!C345,Prizes!B:B,Luck!B345)</f>
        <v>1</v>
      </c>
      <c r="F345" s="4">
        <f>SUMIFS(Probabilities!D:D,Probabilities!C:C,"&lt;="&amp;Luck!C345,Probabilities!B:B,Luck!B345)</f>
        <v>1.8045037262435855</v>
      </c>
      <c r="G345" s="4">
        <f>SUMIFS(Probabilities!E:E,Probabilities!C:C,"&lt;="&amp;Luck!C345,Probabilities!B:B,Luck!B345)</f>
        <v>1.5959774736546457</v>
      </c>
      <c r="H345" s="4">
        <f t="shared" si="9"/>
        <v>-0.63681704819468532</v>
      </c>
    </row>
    <row r="346" spans="1:8" x14ac:dyDescent="0.35">
      <c r="A346">
        <v>345</v>
      </c>
      <c r="B346" s="31">
        <v>34</v>
      </c>
      <c r="C346">
        <v>11</v>
      </c>
      <c r="D346">
        <f>SUMIFS(Sales!D:D,Sales!C:C,"&lt;="&amp;Luck!C346,Sales!B:B,Luck!B346)</f>
        <v>21</v>
      </c>
      <c r="E346">
        <f>SUMIFS(Prizes!D:D,Prizes!C:C,"&lt;="&amp;Luck!C346,Prizes!B:B,Luck!B346)</f>
        <v>0</v>
      </c>
      <c r="F346" s="4">
        <f>SUMIFS(Probabilities!D:D,Probabilities!C:C,"&lt;="&amp;Luck!C346,Probabilities!B:B,Luck!B346)</f>
        <v>1.017636478506408</v>
      </c>
      <c r="G346" s="4">
        <f>SUMIFS(Probabilities!E:E,Probabilities!C:C,"&lt;="&amp;Luck!C346,Probabilities!B:B,Luck!B346)</f>
        <v>0.91191500752399857</v>
      </c>
      <c r="H346" s="4">
        <f t="shared" si="9"/>
        <v>-1.0656521976948548</v>
      </c>
    </row>
    <row r="347" spans="1:8" x14ac:dyDescent="0.35">
      <c r="A347">
        <v>346</v>
      </c>
      <c r="B347" s="31">
        <v>35</v>
      </c>
      <c r="C347">
        <v>11</v>
      </c>
      <c r="D347">
        <f>SUMIFS(Sales!D:D,Sales!C:C,"&lt;="&amp;Luck!C347,Sales!B:B,Luck!B347)</f>
        <v>16</v>
      </c>
      <c r="E347">
        <f>SUMIFS(Prizes!D:D,Prizes!C:C,"&lt;="&amp;Luck!C347,Prizes!B:B,Luck!B347)</f>
        <v>1</v>
      </c>
      <c r="F347" s="4">
        <f>SUMIFS(Probabilities!D:D,Probabilities!C:C,"&lt;="&amp;Luck!C347,Probabilities!B:B,Luck!B347)</f>
        <v>0.85316279429588171</v>
      </c>
      <c r="G347" s="4">
        <f>SUMIFS(Probabilities!E:E,Probabilities!C:C,"&lt;="&amp;Luck!C347,Probabilities!B:B,Luck!B347)</f>
        <v>0.757065240963121</v>
      </c>
      <c r="H347" s="4">
        <f t="shared" si="9"/>
        <v>0.16875997713424021</v>
      </c>
    </row>
    <row r="348" spans="1:8" x14ac:dyDescent="0.35">
      <c r="A348">
        <v>347</v>
      </c>
      <c r="B348" s="31">
        <v>36</v>
      </c>
      <c r="C348">
        <v>11</v>
      </c>
      <c r="D348">
        <f>SUMIFS(Sales!D:D,Sales!C:C,"&lt;="&amp;Luck!C348,Sales!B:B,Luck!B348)</f>
        <v>21</v>
      </c>
      <c r="E348">
        <f>SUMIFS(Prizes!D:D,Prizes!C:C,"&lt;="&amp;Luck!C348,Prizes!B:B,Luck!B348)</f>
        <v>1</v>
      </c>
      <c r="F348" s="4">
        <f>SUMIFS(Probabilities!D:D,Probabilities!C:C,"&lt;="&amp;Luck!C348,Probabilities!B:B,Luck!B348)</f>
        <v>1.017636478506408</v>
      </c>
      <c r="G348" s="4">
        <f>SUMIFS(Probabilities!E:E,Probabilities!C:C,"&lt;="&amp;Luck!C348,Probabilities!B:B,Luck!B348)</f>
        <v>0.91191500752399857</v>
      </c>
      <c r="H348" s="4">
        <f t="shared" si="9"/>
        <v>-1.8468630475527364E-2</v>
      </c>
    </row>
    <row r="349" spans="1:8" x14ac:dyDescent="0.35">
      <c r="A349">
        <v>348</v>
      </c>
      <c r="B349" s="31">
        <v>37</v>
      </c>
      <c r="C349">
        <v>11</v>
      </c>
      <c r="D349">
        <f>SUMIFS(Sales!D:D,Sales!C:C,"&lt;="&amp;Luck!C349,Sales!B:B,Luck!B349)</f>
        <v>51</v>
      </c>
      <c r="E349">
        <f>SUMIFS(Prizes!D:D,Prizes!C:C,"&lt;="&amp;Luck!C349,Prizes!B:B,Luck!B349)</f>
        <v>2</v>
      </c>
      <c r="F349" s="4">
        <f>SUMIFS(Probabilities!D:D,Probabilities!C:C,"&lt;="&amp;Luck!C349,Probabilities!B:B,Luck!B349)</f>
        <v>2.2045037262435856</v>
      </c>
      <c r="G349" s="4">
        <f>SUMIFS(Probabilities!E:E,Probabilities!C:C,"&lt;="&amp;Luck!C349,Probabilities!B:B,Luck!B349)</f>
        <v>1.9159774736546455</v>
      </c>
      <c r="H349" s="4">
        <f t="shared" si="9"/>
        <v>-0.14774269822967676</v>
      </c>
    </row>
    <row r="350" spans="1:8" x14ac:dyDescent="0.35">
      <c r="A350">
        <v>349</v>
      </c>
      <c r="B350" s="31">
        <v>38</v>
      </c>
      <c r="C350">
        <v>11</v>
      </c>
      <c r="D350">
        <f>SUMIFS(Sales!D:D,Sales!C:C,"&lt;="&amp;Luck!C350,Sales!B:B,Luck!B350)</f>
        <v>21</v>
      </c>
      <c r="E350">
        <f>SUMIFS(Prizes!D:D,Prizes!C:C,"&lt;="&amp;Luck!C350,Prizes!B:B,Luck!B350)</f>
        <v>3</v>
      </c>
      <c r="F350" s="4">
        <f>SUMIFS(Probabilities!D:D,Probabilities!C:C,"&lt;="&amp;Luck!C350,Probabilities!B:B,Luck!B350)</f>
        <v>1.0755563578225329</v>
      </c>
      <c r="G350" s="4">
        <f>SUMIFS(Probabilities!E:E,Probabilities!C:C,"&lt;="&amp;Luck!C350,Probabilities!B:B,Luck!B350)</f>
        <v>0.93267400722363725</v>
      </c>
      <c r="H350" s="4">
        <f t="shared" si="9"/>
        <v>1.9926923815936091</v>
      </c>
    </row>
    <row r="351" spans="1:8" x14ac:dyDescent="0.35">
      <c r="A351">
        <v>350</v>
      </c>
      <c r="B351" s="31">
        <v>39</v>
      </c>
      <c r="C351">
        <v>11</v>
      </c>
      <c r="D351">
        <f>SUMIFS(Sales!D:D,Sales!C:C,"&lt;="&amp;Luck!C351,Sales!B:B,Luck!B351)</f>
        <v>1</v>
      </c>
      <c r="E351">
        <f>SUMIFS(Prizes!D:D,Prizes!C:C,"&lt;="&amp;Luck!C351,Prizes!B:B,Luck!B351)</f>
        <v>0</v>
      </c>
      <c r="F351" s="4">
        <f>SUMIFS(Probabilities!D:D,Probabilities!C:C,"&lt;="&amp;Luck!C351,Probabilities!B:B,Luck!B351)</f>
        <v>0.23076923076923078</v>
      </c>
      <c r="G351" s="4">
        <f>SUMIFS(Probabilities!E:E,Probabilities!C:C,"&lt;="&amp;Luck!C351,Probabilities!B:B,Luck!B351)</f>
        <v>0.17751479289940827</v>
      </c>
      <c r="H351" s="4">
        <f t="shared" si="9"/>
        <v>-0.54772255750516619</v>
      </c>
    </row>
    <row r="352" spans="1:8" x14ac:dyDescent="0.35">
      <c r="A352">
        <v>351</v>
      </c>
      <c r="B352" s="31">
        <v>40</v>
      </c>
      <c r="C352">
        <v>11</v>
      </c>
      <c r="D352">
        <f>SUMIFS(Sales!D:D,Sales!C:C,"&lt;="&amp;Luck!C352,Sales!B:B,Luck!B352)</f>
        <v>1</v>
      </c>
      <c r="E352">
        <f>SUMIFS(Prizes!D:D,Prizes!C:C,"&lt;="&amp;Luck!C352,Prizes!B:B,Luck!B352)</f>
        <v>0</v>
      </c>
      <c r="F352" s="4">
        <f>SUMIFS(Probabilities!D:D,Probabilities!C:C,"&lt;="&amp;Luck!C352,Probabilities!B:B,Luck!B352)</f>
        <v>0.23076923076923078</v>
      </c>
      <c r="G352" s="4">
        <f>SUMIFS(Probabilities!E:E,Probabilities!C:C,"&lt;="&amp;Luck!C352,Probabilities!B:B,Luck!B352)</f>
        <v>0.17751479289940827</v>
      </c>
      <c r="H352" s="4">
        <f t="shared" si="9"/>
        <v>-0.54772255750516619</v>
      </c>
    </row>
    <row r="353" spans="1:8" x14ac:dyDescent="0.35">
      <c r="A353">
        <v>352</v>
      </c>
      <c r="B353" s="31">
        <v>0</v>
      </c>
      <c r="C353">
        <v>12</v>
      </c>
      <c r="D353">
        <f>SUMIFS(Sales!D:D,Sales!C:C,"&lt;="&amp;Luck!C353,Sales!B:B,Luck!B353)</f>
        <v>12</v>
      </c>
      <c r="E353">
        <f>SUMIFS(Prizes!D:D,Prizes!C:C,"&lt;="&amp;Luck!C353,Prizes!B:B,Luck!B353)</f>
        <v>0</v>
      </c>
      <c r="F353" s="4">
        <f>SUMIFS(Probabilities!D:D,Probabilities!C:C,"&lt;="&amp;Luck!C353,Probabilities!B:B,Luck!B353)</f>
        <v>0.98785425101214575</v>
      </c>
      <c r="G353" s="4">
        <f>SUMIFS(Probabilities!E:E,Probabilities!C:C,"&lt;="&amp;Luck!C353,Probabilities!B:B,Luck!B353)</f>
        <v>0.80544688637592965</v>
      </c>
      <c r="H353" s="4">
        <f t="shared" ref="H353:H393" si="10">(E353-F353)/SQRT(G353)</f>
        <v>-1.1007138207383234</v>
      </c>
    </row>
    <row r="354" spans="1:8" x14ac:dyDescent="0.35">
      <c r="A354">
        <v>353</v>
      </c>
      <c r="B354" s="31">
        <v>1</v>
      </c>
      <c r="C354">
        <v>12</v>
      </c>
      <c r="D354">
        <f>SUMIFS(Sales!D:D,Sales!C:C,"&lt;="&amp;Luck!C354,Sales!B:B,Luck!B354)</f>
        <v>77</v>
      </c>
      <c r="E354">
        <f>SUMIFS(Prizes!D:D,Prizes!C:C,"&lt;="&amp;Luck!C354,Prizes!B:B,Luck!B354)</f>
        <v>2</v>
      </c>
      <c r="F354" s="4">
        <f>SUMIFS(Probabilities!D:D,Probabilities!C:C,"&lt;="&amp;Luck!C354,Probabilities!B:B,Luck!B354)</f>
        <v>3.6819603212405072</v>
      </c>
      <c r="G354" s="4">
        <f>SUMIFS(Probabilities!E:E,Probabilities!C:C,"&lt;="&amp;Luck!C354,Probabilities!B:B,Luck!B354)</f>
        <v>3.1975725614145962</v>
      </c>
      <c r="H354" s="4">
        <f t="shared" si="10"/>
        <v>-0.94060122920118272</v>
      </c>
    </row>
    <row r="355" spans="1:8" x14ac:dyDescent="0.35">
      <c r="A355">
        <v>354</v>
      </c>
      <c r="B355" s="31">
        <v>2</v>
      </c>
      <c r="C355">
        <v>12</v>
      </c>
      <c r="D355">
        <f>SUMIFS(Sales!D:D,Sales!C:C,"&lt;="&amp;Luck!C355,Sales!B:B,Luck!B355)</f>
        <v>40</v>
      </c>
      <c r="E355">
        <f>SUMIFS(Prizes!D:D,Prizes!C:C,"&lt;="&amp;Luck!C355,Prizes!B:B,Luck!B355)</f>
        <v>2</v>
      </c>
      <c r="F355" s="4">
        <f>SUMIFS(Probabilities!D:D,Probabilities!C:C,"&lt;="&amp;Luck!C355,Probabilities!B:B,Luck!B355)</f>
        <v>2.1419121823777001</v>
      </c>
      <c r="G355" s="4">
        <f>SUMIFS(Probabilities!E:E,Probabilities!C:C,"&lt;="&amp;Luck!C355,Probabilities!B:B,Luck!B355)</f>
        <v>1.9042453091050728</v>
      </c>
      <c r="H355" s="4">
        <f t="shared" si="10"/>
        <v>-0.10283909156601111</v>
      </c>
    </row>
    <row r="356" spans="1:8" x14ac:dyDescent="0.35">
      <c r="A356">
        <v>355</v>
      </c>
      <c r="B356" s="31">
        <v>3</v>
      </c>
      <c r="C356">
        <v>12</v>
      </c>
      <c r="D356">
        <f>SUMIFS(Sales!D:D,Sales!C:C,"&lt;="&amp;Luck!C356,Sales!B:B,Luck!B356)</f>
        <v>21</v>
      </c>
      <c r="E356">
        <f>SUMIFS(Prizes!D:D,Prizes!C:C,"&lt;="&amp;Luck!C356,Prizes!B:B,Luck!B356)</f>
        <v>2</v>
      </c>
      <c r="F356" s="4">
        <f>SUMIFS(Probabilities!D:D,Probabilities!C:C,"&lt;="&amp;Luck!C356,Probabilities!B:B,Luck!B356)</f>
        <v>1.5568626113838882</v>
      </c>
      <c r="G356" s="4">
        <f>SUMIFS(Probabilities!E:E,Probabilities!C:C,"&lt;="&amp;Luck!C356,Probabilities!B:B,Luck!B356)</f>
        <v>1.3165454895134996</v>
      </c>
      <c r="H356" s="4">
        <f t="shared" si="10"/>
        <v>0.38620728299797702</v>
      </c>
    </row>
    <row r="357" spans="1:8" x14ac:dyDescent="0.35">
      <c r="A357">
        <v>356</v>
      </c>
      <c r="B357" s="31">
        <v>4</v>
      </c>
      <c r="C357">
        <v>12</v>
      </c>
      <c r="D357">
        <f>SUMIFS(Sales!D:D,Sales!C:C,"&lt;="&amp;Luck!C357,Sales!B:B,Luck!B357)</f>
        <v>50</v>
      </c>
      <c r="E357">
        <f>SUMIFS(Prizes!D:D,Prizes!C:C,"&lt;="&amp;Luck!C357,Prizes!B:B,Luck!B357)</f>
        <v>3</v>
      </c>
      <c r="F357" s="4">
        <f>SUMIFS(Probabilities!D:D,Probabilities!C:C,"&lt;="&amp;Luck!C357,Probabilities!B:B,Luck!B357)</f>
        <v>2.1382312781097133</v>
      </c>
      <c r="G357" s="4">
        <f>SUMIFS(Probabilities!E:E,Probabilities!C:C,"&lt;="&amp;Luck!C357,Probabilities!B:B,Luck!B357)</f>
        <v>1.9178287110363545</v>
      </c>
      <c r="H357" s="4">
        <f t="shared" si="10"/>
        <v>0.62227996586862477</v>
      </c>
    </row>
    <row r="358" spans="1:8" x14ac:dyDescent="0.35">
      <c r="A358">
        <v>357</v>
      </c>
      <c r="B358" s="31">
        <v>5</v>
      </c>
      <c r="C358">
        <v>12</v>
      </c>
      <c r="D358">
        <f>SUMIFS(Sales!D:D,Sales!C:C,"&lt;="&amp;Luck!C358,Sales!B:B,Luck!B358)</f>
        <v>59</v>
      </c>
      <c r="E358">
        <f>SUMIFS(Prizes!D:D,Prizes!C:C,"&lt;="&amp;Luck!C358,Prizes!B:B,Luck!B358)</f>
        <v>4</v>
      </c>
      <c r="F358" s="4">
        <f>SUMIFS(Probabilities!D:D,Probabilities!C:C,"&lt;="&amp;Luck!C358,Probabilities!B:B,Luck!B358)</f>
        <v>2.7705159057819557</v>
      </c>
      <c r="G358" s="4">
        <f>SUMIFS(Probabilities!E:E,Probabilities!C:C,"&lt;="&amp;Luck!C358,Probabilities!B:B,Luck!B358)</f>
        <v>2.4685082882535703</v>
      </c>
      <c r="H358" s="4">
        <f t="shared" si="10"/>
        <v>0.78253833108323867</v>
      </c>
    </row>
    <row r="359" spans="1:8" x14ac:dyDescent="0.35">
      <c r="A359">
        <v>358</v>
      </c>
      <c r="B359" s="31">
        <v>6</v>
      </c>
      <c r="C359">
        <v>12</v>
      </c>
      <c r="D359">
        <f>SUMIFS(Sales!D:D,Sales!C:C,"&lt;="&amp;Luck!C359,Sales!B:B,Luck!B359)</f>
        <v>20</v>
      </c>
      <c r="E359">
        <f>SUMIFS(Prizes!D:D,Prizes!C:C,"&lt;="&amp;Luck!C359,Prizes!B:B,Luck!B359)</f>
        <v>1</v>
      </c>
      <c r="F359" s="4">
        <f>SUMIFS(Probabilities!D:D,Probabilities!C:C,"&lt;="&amp;Luck!C359,Probabilities!B:B,Luck!B359)</f>
        <v>1.3260933806146573</v>
      </c>
      <c r="G359" s="4">
        <f>SUMIFS(Probabilities!E:E,Probabilities!C:C,"&lt;="&amp;Luck!C359,Probabilities!B:B,Luck!B359)</f>
        <v>1.1390306966140913</v>
      </c>
      <c r="H359" s="4">
        <f t="shared" si="10"/>
        <v>-0.3055443581670727</v>
      </c>
    </row>
    <row r="360" spans="1:8" x14ac:dyDescent="0.35">
      <c r="A360">
        <v>359</v>
      </c>
      <c r="B360" s="31">
        <v>7</v>
      </c>
      <c r="C360">
        <v>12</v>
      </c>
      <c r="D360">
        <f>SUMIFS(Sales!D:D,Sales!C:C,"&lt;="&amp;Luck!C360,Sales!B:B,Luck!B360)</f>
        <v>60</v>
      </c>
      <c r="E360">
        <f>SUMIFS(Prizes!D:D,Prizes!C:C,"&lt;="&amp;Luck!C360,Prizes!B:B,Luck!B360)</f>
        <v>3</v>
      </c>
      <c r="F360" s="4">
        <f>SUMIFS(Probabilities!D:D,Probabilities!C:C,"&lt;="&amp;Luck!C360,Probabilities!B:B,Luck!B360)</f>
        <v>2.5428490319197654</v>
      </c>
      <c r="G360" s="4">
        <f>SUMIFS(Probabilities!E:E,Probabilities!C:C,"&lt;="&amp;Luck!C360,Probabilities!B:B,Luck!B360)</f>
        <v>2.2262283786501702</v>
      </c>
      <c r="H360" s="4">
        <f t="shared" si="10"/>
        <v>0.30639014100298462</v>
      </c>
    </row>
    <row r="361" spans="1:8" x14ac:dyDescent="0.35">
      <c r="A361">
        <v>360</v>
      </c>
      <c r="B361" s="31">
        <v>8</v>
      </c>
      <c r="C361">
        <v>12</v>
      </c>
      <c r="D361">
        <f>SUMIFS(Sales!D:D,Sales!C:C,"&lt;="&amp;Luck!C361,Sales!B:B,Luck!B361)</f>
        <v>129</v>
      </c>
      <c r="E361">
        <f>SUMIFS(Prizes!D:D,Prizes!C:C,"&lt;="&amp;Luck!C361,Prizes!B:B,Luck!B361)</f>
        <v>7</v>
      </c>
      <c r="F361" s="4">
        <f>SUMIFS(Probabilities!D:D,Probabilities!C:C,"&lt;="&amp;Luck!C361,Probabilities!B:B,Luck!B361)</f>
        <v>6.0943958108303136</v>
      </c>
      <c r="G361" s="4">
        <f>SUMIFS(Probabilities!E:E,Probabilities!C:C,"&lt;="&amp;Luck!C361,Probabilities!B:B,Luck!B361)</f>
        <v>5.1085160453228244</v>
      </c>
      <c r="H361" s="4">
        <f t="shared" si="10"/>
        <v>0.40067388950387184</v>
      </c>
    </row>
    <row r="362" spans="1:8" x14ac:dyDescent="0.35">
      <c r="A362">
        <v>361</v>
      </c>
      <c r="B362" s="31">
        <v>9</v>
      </c>
      <c r="C362">
        <v>12</v>
      </c>
      <c r="D362">
        <f>SUMIFS(Sales!D:D,Sales!C:C,"&lt;="&amp;Luck!C362,Sales!B:B,Luck!B362)</f>
        <v>68</v>
      </c>
      <c r="E362">
        <f>SUMIFS(Prizes!D:D,Prizes!C:C,"&lt;="&amp;Luck!C362,Prizes!B:B,Luck!B362)</f>
        <v>7</v>
      </c>
      <c r="F362" s="4">
        <f>SUMIFS(Probabilities!D:D,Probabilities!C:C,"&lt;="&amp;Luck!C362,Probabilities!B:B,Luck!B362)</f>
        <v>3.2402189600805986</v>
      </c>
      <c r="G362" s="4">
        <f>SUMIFS(Probabilities!E:E,Probabilities!C:C,"&lt;="&amp;Luck!C362,Probabilities!B:B,Luck!B362)</f>
        <v>2.8574411080798878</v>
      </c>
      <c r="H362" s="4">
        <f t="shared" si="10"/>
        <v>2.2242003732213176</v>
      </c>
    </row>
    <row r="363" spans="1:8" x14ac:dyDescent="0.35">
      <c r="A363">
        <v>362</v>
      </c>
      <c r="B363" s="31">
        <v>10</v>
      </c>
      <c r="C363">
        <v>12</v>
      </c>
      <c r="D363">
        <f>SUMIFS(Sales!D:D,Sales!C:C,"&lt;="&amp;Luck!C363,Sales!B:B,Luck!B363)</f>
        <v>90</v>
      </c>
      <c r="E363">
        <f>SUMIFS(Prizes!D:D,Prizes!C:C,"&lt;="&amp;Luck!C363,Prizes!B:B,Luck!B363)</f>
        <v>3</v>
      </c>
      <c r="F363" s="4">
        <f>SUMIFS(Probabilities!D:D,Probabilities!C:C,"&lt;="&amp;Luck!C363,Probabilities!B:B,Luck!B363)</f>
        <v>3.8863797336741515</v>
      </c>
      <c r="G363" s="4">
        <f>SUMIFS(Probabilities!E:E,Probabilities!C:C,"&lt;="&amp;Luck!C363,Probabilities!B:B,Luck!B363)</f>
        <v>3.4501206978370806</v>
      </c>
      <c r="H363" s="4">
        <f t="shared" si="10"/>
        <v>-0.47720245959883995</v>
      </c>
    </row>
    <row r="364" spans="1:8" x14ac:dyDescent="0.35">
      <c r="A364">
        <v>363</v>
      </c>
      <c r="B364" s="31">
        <v>11</v>
      </c>
      <c r="C364">
        <v>12</v>
      </c>
      <c r="D364">
        <f>SUMIFS(Sales!D:D,Sales!C:C,"&lt;="&amp;Luck!C364,Sales!B:B,Luck!B364)</f>
        <v>29</v>
      </c>
      <c r="E364">
        <f>SUMIFS(Prizes!D:D,Prizes!C:C,"&lt;="&amp;Luck!C364,Prizes!B:B,Luck!B364)</f>
        <v>0</v>
      </c>
      <c r="F364" s="4">
        <f>SUMIFS(Probabilities!D:D,Probabilities!C:C,"&lt;="&amp;Luck!C364,Probabilities!B:B,Luck!B364)</f>
        <v>1.6102251844833035</v>
      </c>
      <c r="G364" s="4">
        <f>SUMIFS(Probabilities!E:E,Probabilities!C:C,"&lt;="&amp;Luck!C364,Probabilities!B:B,Luck!B364)</f>
        <v>1.4125665609772886</v>
      </c>
      <c r="H364" s="4">
        <f t="shared" si="10"/>
        <v>-1.3548217318724662</v>
      </c>
    </row>
    <row r="365" spans="1:8" x14ac:dyDescent="0.35">
      <c r="A365">
        <v>364</v>
      </c>
      <c r="B365" s="31">
        <v>12</v>
      </c>
      <c r="C365">
        <v>12</v>
      </c>
      <c r="D365">
        <f>SUMIFS(Sales!D:D,Sales!C:C,"&lt;="&amp;Luck!C365,Sales!B:B,Luck!B365)</f>
        <v>48</v>
      </c>
      <c r="E365">
        <f>SUMIFS(Prizes!D:D,Prizes!C:C,"&lt;="&amp;Luck!C365,Prizes!B:B,Luck!B365)</f>
        <v>3</v>
      </c>
      <c r="F365" s="4">
        <f>SUMIFS(Probabilities!D:D,Probabilities!C:C,"&lt;="&amp;Luck!C365,Probabilities!B:B,Luck!B365)</f>
        <v>2.1645166106756251</v>
      </c>
      <c r="G365" s="4">
        <f>SUMIFS(Probabilities!E:E,Probabilities!C:C,"&lt;="&amp;Luck!C365,Probabilities!B:B,Luck!B365)</f>
        <v>1.9505675531744411</v>
      </c>
      <c r="H365" s="4">
        <f t="shared" si="10"/>
        <v>0.59821503232865181</v>
      </c>
    </row>
    <row r="366" spans="1:8" x14ac:dyDescent="0.35">
      <c r="A366">
        <v>365</v>
      </c>
      <c r="B366" s="31">
        <v>13</v>
      </c>
      <c r="C366">
        <v>12</v>
      </c>
      <c r="D366">
        <f>SUMIFS(Sales!D:D,Sales!C:C,"&lt;="&amp;Luck!C366,Sales!B:B,Luck!B366)</f>
        <v>38</v>
      </c>
      <c r="E366">
        <f>SUMIFS(Prizes!D:D,Prizes!C:C,"&lt;="&amp;Luck!C366,Prizes!B:B,Luck!B366)</f>
        <v>1</v>
      </c>
      <c r="F366" s="4">
        <f>SUMIFS(Probabilities!D:D,Probabilities!C:C,"&lt;="&amp;Luck!C366,Probabilities!B:B,Luck!B366)</f>
        <v>2.1292839623966007</v>
      </c>
      <c r="G366" s="4">
        <f>SUMIFS(Probabilities!E:E,Probabilities!C:C,"&lt;="&amp;Luck!C366,Probabilities!B:B,Luck!B366)</f>
        <v>1.8374415933816806</v>
      </c>
      <c r="H366" s="4">
        <f t="shared" si="10"/>
        <v>-0.83309856993406151</v>
      </c>
    </row>
    <row r="367" spans="1:8" x14ac:dyDescent="0.35">
      <c r="A367">
        <v>366</v>
      </c>
      <c r="B367" s="31">
        <v>14</v>
      </c>
      <c r="C367">
        <v>12</v>
      </c>
      <c r="D367">
        <f>SUMIFS(Sales!D:D,Sales!C:C,"&lt;="&amp;Luck!C367,Sales!B:B,Luck!B367)</f>
        <v>53</v>
      </c>
      <c r="E367">
        <f>SUMIFS(Prizes!D:D,Prizes!C:C,"&lt;="&amp;Luck!C367,Prizes!B:B,Luck!B367)</f>
        <v>4</v>
      </c>
      <c r="F367" s="4">
        <f>SUMIFS(Probabilities!D:D,Probabilities!C:C,"&lt;="&amp;Luck!C367,Probabilities!B:B,Luck!B367)</f>
        <v>2.5585105732001936</v>
      </c>
      <c r="G367" s="4">
        <f>SUMIFS(Probabilities!E:E,Probabilities!C:C,"&lt;="&amp;Luck!C367,Probabilities!B:B,Luck!B367)</f>
        <v>2.2343063757371446</v>
      </c>
      <c r="H367" s="4">
        <f t="shared" si="10"/>
        <v>0.96436202185510134</v>
      </c>
    </row>
    <row r="368" spans="1:8" x14ac:dyDescent="0.35">
      <c r="A368">
        <v>367</v>
      </c>
      <c r="B368" s="31">
        <v>15</v>
      </c>
      <c r="C368">
        <v>12</v>
      </c>
      <c r="D368">
        <f>SUMIFS(Sales!D:D,Sales!C:C,"&lt;="&amp;Luck!C368,Sales!B:B,Luck!B368)</f>
        <v>53</v>
      </c>
      <c r="E368">
        <f>SUMIFS(Prizes!D:D,Prizes!C:C,"&lt;="&amp;Luck!C368,Prizes!B:B,Luck!B368)</f>
        <v>3</v>
      </c>
      <c r="F368" s="4">
        <f>SUMIFS(Probabilities!D:D,Probabilities!C:C,"&lt;="&amp;Luck!C368,Probabilities!B:B,Luck!B368)</f>
        <v>3.028643384068185</v>
      </c>
      <c r="G368" s="4">
        <f>SUMIFS(Probabilities!E:E,Probabilities!C:C,"&lt;="&amp;Luck!C368,Probabilities!B:B,Luck!B368)</f>
        <v>2.634322977392666</v>
      </c>
      <c r="H368" s="4">
        <f t="shared" si="10"/>
        <v>-1.7647769239867352E-2</v>
      </c>
    </row>
    <row r="369" spans="1:8" x14ac:dyDescent="0.35">
      <c r="A369">
        <v>368</v>
      </c>
      <c r="B369" s="31">
        <v>16</v>
      </c>
      <c r="C369">
        <v>12</v>
      </c>
      <c r="D369">
        <f>SUMIFS(Sales!D:D,Sales!C:C,"&lt;="&amp;Luck!C369,Sales!B:B,Luck!B369)</f>
        <v>8</v>
      </c>
      <c r="E369">
        <f>SUMIFS(Prizes!D:D,Prizes!C:C,"&lt;="&amp;Luck!C369,Prizes!B:B,Luck!B369)</f>
        <v>0</v>
      </c>
      <c r="F369" s="4">
        <f>SUMIFS(Probabilities!D:D,Probabilities!C:C,"&lt;="&amp;Luck!C369,Probabilities!B:B,Luck!B369)</f>
        <v>0.39583333333333337</v>
      </c>
      <c r="G369" s="4">
        <f>SUMIFS(Probabilities!E:E,Probabilities!C:C,"&lt;="&amp;Luck!C369,Probabilities!B:B,Luck!B369)</f>
        <v>0.36502235214261147</v>
      </c>
      <c r="H369" s="4">
        <f t="shared" si="10"/>
        <v>-0.65516793461900069</v>
      </c>
    </row>
    <row r="370" spans="1:8" x14ac:dyDescent="0.35">
      <c r="A370">
        <v>369</v>
      </c>
      <c r="B370" s="31">
        <v>17</v>
      </c>
      <c r="C370">
        <v>12</v>
      </c>
      <c r="D370">
        <f>SUMIFS(Sales!D:D,Sales!C:C,"&lt;="&amp;Luck!C370,Sales!B:B,Luck!B370)</f>
        <v>2</v>
      </c>
      <c r="E370">
        <f>SUMIFS(Prizes!D:D,Prizes!C:C,"&lt;="&amp;Luck!C370,Prizes!B:B,Luck!B370)</f>
        <v>0</v>
      </c>
      <c r="F370" s="4">
        <f>SUMIFS(Probabilities!D:D,Probabilities!C:C,"&lt;="&amp;Luck!C370,Probabilities!B:B,Luck!B370)</f>
        <v>0.125</v>
      </c>
      <c r="G370" s="4">
        <f>SUMIFS(Probabilities!E:E,Probabilities!C:C,"&lt;="&amp;Luck!C370,Probabilities!B:B,Luck!B370)</f>
        <v>0.11595394736842106</v>
      </c>
      <c r="H370" s="4">
        <f t="shared" si="10"/>
        <v>-0.36708551190375982</v>
      </c>
    </row>
    <row r="371" spans="1:8" x14ac:dyDescent="0.35">
      <c r="A371">
        <v>370</v>
      </c>
      <c r="B371" s="31">
        <v>18</v>
      </c>
      <c r="C371">
        <v>12</v>
      </c>
      <c r="D371">
        <f>SUMIFS(Sales!D:D,Sales!C:C,"&lt;="&amp;Luck!C371,Sales!B:B,Luck!B371)</f>
        <v>11</v>
      </c>
      <c r="E371">
        <f>SUMIFS(Prizes!D:D,Prizes!C:C,"&lt;="&amp;Luck!C371,Prizes!B:B,Luck!B371)</f>
        <v>1</v>
      </c>
      <c r="F371" s="4">
        <f>SUMIFS(Probabilities!D:D,Probabilities!C:C,"&lt;="&amp;Luck!C371,Probabilities!B:B,Luck!B371)</f>
        <v>0.70284369885433717</v>
      </c>
      <c r="G371" s="4">
        <f>SUMIFS(Probabilities!E:E,Probabilities!C:C,"&lt;="&amp;Luck!C371,Probabilities!B:B,Luck!B371)</f>
        <v>0.60932526183457325</v>
      </c>
      <c r="H371" s="4">
        <f t="shared" si="10"/>
        <v>0.38068025533573507</v>
      </c>
    </row>
    <row r="372" spans="1:8" x14ac:dyDescent="0.35">
      <c r="A372">
        <v>371</v>
      </c>
      <c r="B372" s="31">
        <v>19</v>
      </c>
      <c r="C372">
        <v>12</v>
      </c>
      <c r="D372">
        <f>SUMIFS(Sales!D:D,Sales!C:C,"&lt;="&amp;Luck!C372,Sales!B:B,Luck!B372)</f>
        <v>147</v>
      </c>
      <c r="E372">
        <f>SUMIFS(Prizes!D:D,Prizes!C:C,"&lt;="&amp;Luck!C372,Prizes!B:B,Luck!B372)</f>
        <v>4</v>
      </c>
      <c r="F372" s="4">
        <f>SUMIFS(Probabilities!D:D,Probabilities!C:C,"&lt;="&amp;Luck!C372,Probabilities!B:B,Luck!B372)</f>
        <v>5.3872370398255951</v>
      </c>
      <c r="G372" s="4">
        <f>SUMIFS(Probabilities!E:E,Probabilities!C:C,"&lt;="&amp;Luck!C372,Probabilities!B:B,Luck!B372)</f>
        <v>4.614036279068543</v>
      </c>
      <c r="H372" s="4">
        <f t="shared" si="10"/>
        <v>-0.64581804210642324</v>
      </c>
    </row>
    <row r="373" spans="1:8" x14ac:dyDescent="0.35">
      <c r="A373">
        <v>372</v>
      </c>
      <c r="B373" s="31">
        <v>20</v>
      </c>
      <c r="C373">
        <v>12</v>
      </c>
      <c r="D373">
        <f>SUMIFS(Sales!D:D,Sales!C:C,"&lt;="&amp;Luck!C373,Sales!B:B,Luck!B373)</f>
        <v>42</v>
      </c>
      <c r="E373">
        <f>SUMIFS(Prizes!D:D,Prizes!C:C,"&lt;="&amp;Luck!C373,Prizes!B:B,Luck!B373)</f>
        <v>3</v>
      </c>
      <c r="F373" s="4">
        <f>SUMIFS(Probabilities!D:D,Probabilities!C:C,"&lt;="&amp;Luck!C373,Probabilities!B:B,Luck!B373)</f>
        <v>1.8424834226031959</v>
      </c>
      <c r="G373" s="4">
        <f>SUMIFS(Probabilities!E:E,Probabilities!C:C,"&lt;="&amp;Luck!C373,Probabilities!B:B,Luck!B373)</f>
        <v>1.6851128690206529</v>
      </c>
      <c r="H373" s="4">
        <f t="shared" si="10"/>
        <v>0.89168758884456167</v>
      </c>
    </row>
    <row r="374" spans="1:8" x14ac:dyDescent="0.35">
      <c r="A374">
        <v>373</v>
      </c>
      <c r="B374" s="31">
        <v>21</v>
      </c>
      <c r="C374">
        <v>12</v>
      </c>
      <c r="D374">
        <f>SUMIFS(Sales!D:D,Sales!C:C,"&lt;="&amp;Luck!C374,Sales!B:B,Luck!B374)</f>
        <v>15</v>
      </c>
      <c r="E374">
        <f>SUMIFS(Prizes!D:D,Prizes!C:C,"&lt;="&amp;Luck!C374,Prizes!B:B,Luck!B374)</f>
        <v>1</v>
      </c>
      <c r="F374" s="4">
        <f>SUMIFS(Probabilities!D:D,Probabilities!C:C,"&lt;="&amp;Luck!C374,Probabilities!B:B,Luck!B374)</f>
        <v>0.63164893617021278</v>
      </c>
      <c r="G374" s="4">
        <f>SUMIFS(Probabilities!E:E,Probabilities!C:C,"&lt;="&amp;Luck!C374,Probabilities!B:B,Luck!B374)</f>
        <v>0.57472666253306171</v>
      </c>
      <c r="H374" s="4">
        <f t="shared" si="10"/>
        <v>0.48588249827785779</v>
      </c>
    </row>
    <row r="375" spans="1:8" x14ac:dyDescent="0.35">
      <c r="A375">
        <v>374</v>
      </c>
      <c r="B375" s="31">
        <v>22</v>
      </c>
      <c r="C375">
        <v>12</v>
      </c>
      <c r="D375">
        <f>SUMIFS(Sales!D:D,Sales!C:C,"&lt;="&amp;Luck!C375,Sales!B:B,Luck!B375)</f>
        <v>6</v>
      </c>
      <c r="E375">
        <f>SUMIFS(Prizes!D:D,Prizes!C:C,"&lt;="&amp;Luck!C375,Prizes!B:B,Luck!B375)</f>
        <v>1</v>
      </c>
      <c r="F375" s="4">
        <f>SUMIFS(Probabilities!D:D,Probabilities!C:C,"&lt;="&amp;Luck!C375,Probabilities!B:B,Luck!B375)</f>
        <v>0.54326923076923084</v>
      </c>
      <c r="G375" s="4">
        <f>SUMIFS(Probabilities!E:E,Probabilities!C:C,"&lt;="&amp;Luck!C375,Probabilities!B:B,Luck!B375)</f>
        <v>0.45814801658361881</v>
      </c>
      <c r="H375" s="4">
        <f t="shared" si="10"/>
        <v>0.67477248464120332</v>
      </c>
    </row>
    <row r="376" spans="1:8" x14ac:dyDescent="0.35">
      <c r="A376">
        <v>375</v>
      </c>
      <c r="B376" s="31">
        <v>23</v>
      </c>
      <c r="C376">
        <v>12</v>
      </c>
      <c r="D376">
        <f>SUMIFS(Sales!D:D,Sales!C:C,"&lt;="&amp;Luck!C376,Sales!B:B,Luck!B376)</f>
        <v>75</v>
      </c>
      <c r="E376">
        <f>SUMIFS(Prizes!D:D,Prizes!C:C,"&lt;="&amp;Luck!C376,Prizes!B:B,Luck!B376)</f>
        <v>4</v>
      </c>
      <c r="F376" s="4">
        <f>SUMIFS(Probabilities!D:D,Probabilities!C:C,"&lt;="&amp;Luck!C376,Probabilities!B:B,Luck!B376)</f>
        <v>2.9991021425331783</v>
      </c>
      <c r="G376" s="4">
        <f>SUMIFS(Probabilities!E:E,Probabilities!C:C,"&lt;="&amp;Luck!C376,Probabilities!B:B,Luck!B376)</f>
        <v>2.6922037778817822</v>
      </c>
      <c r="H376" s="4">
        <f t="shared" si="10"/>
        <v>0.61000837120979057</v>
      </c>
    </row>
    <row r="377" spans="1:8" x14ac:dyDescent="0.35">
      <c r="A377">
        <v>376</v>
      </c>
      <c r="B377" s="31">
        <v>24</v>
      </c>
      <c r="C377">
        <v>12</v>
      </c>
      <c r="D377">
        <f>SUMIFS(Sales!D:D,Sales!C:C,"&lt;="&amp;Luck!C377,Sales!B:B,Luck!B377)</f>
        <v>46</v>
      </c>
      <c r="E377">
        <f>SUMIFS(Prizes!D:D,Prizes!C:C,"&lt;="&amp;Luck!C377,Prizes!B:B,Luck!B377)</f>
        <v>1</v>
      </c>
      <c r="F377" s="4">
        <f>SUMIFS(Probabilities!D:D,Probabilities!C:C,"&lt;="&amp;Luck!C377,Probabilities!B:B,Luck!B377)</f>
        <v>1.8936170476675467</v>
      </c>
      <c r="G377" s="4">
        <f>SUMIFS(Probabilities!E:E,Probabilities!C:C,"&lt;="&amp;Luck!C377,Probabilities!B:B,Luck!B377)</f>
        <v>1.6978674769931514</v>
      </c>
      <c r="H377" s="4">
        <f t="shared" si="10"/>
        <v>-0.68580326846362194</v>
      </c>
    </row>
    <row r="378" spans="1:8" x14ac:dyDescent="0.35">
      <c r="A378">
        <v>377</v>
      </c>
      <c r="B378" s="31">
        <v>25</v>
      </c>
      <c r="C378">
        <v>12</v>
      </c>
      <c r="D378">
        <f>SUMIFS(Sales!D:D,Sales!C:C,"&lt;="&amp;Luck!C378,Sales!B:B,Luck!B378)</f>
        <v>2</v>
      </c>
      <c r="E378">
        <f>SUMIFS(Prizes!D:D,Prizes!C:C,"&lt;="&amp;Luck!C378,Prizes!B:B,Luck!B378)</f>
        <v>0</v>
      </c>
      <c r="F378" s="4">
        <f>SUMIFS(Probabilities!D:D,Probabilities!C:C,"&lt;="&amp;Luck!C378,Probabilities!B:B,Luck!B378)</f>
        <v>6.3829787234042548E-2</v>
      </c>
      <c r="G378" s="4">
        <f>SUMIFS(Probabilities!E:E,Probabilities!C:C,"&lt;="&amp;Luck!C378,Probabilities!B:B,Luck!B378)</f>
        <v>6.1462224298748667E-2</v>
      </c>
      <c r="H378" s="4">
        <f t="shared" si="10"/>
        <v>-0.25746562908380199</v>
      </c>
    </row>
    <row r="379" spans="1:8" x14ac:dyDescent="0.35">
      <c r="A379">
        <v>378</v>
      </c>
      <c r="B379" s="31">
        <v>26</v>
      </c>
      <c r="C379">
        <v>12</v>
      </c>
      <c r="D379">
        <f>SUMIFS(Sales!D:D,Sales!C:C,"&lt;="&amp;Luck!C379,Sales!B:B,Luck!B379)</f>
        <v>10</v>
      </c>
      <c r="E379">
        <f>SUMIFS(Prizes!D:D,Prizes!C:C,"&lt;="&amp;Luck!C379,Prizes!B:B,Luck!B379)</f>
        <v>0</v>
      </c>
      <c r="F379" s="4">
        <f>SUMIFS(Probabilities!D:D,Probabilities!C:C,"&lt;="&amp;Luck!C379,Probabilities!B:B,Luck!B379)</f>
        <v>0.31914893617021278</v>
      </c>
      <c r="G379" s="4">
        <f>SUMIFS(Probabilities!E:E,Probabilities!C:C,"&lt;="&amp;Luck!C379,Probabilities!B:B,Luck!B379)</f>
        <v>0.2940934388488512</v>
      </c>
      <c r="H379" s="4">
        <f t="shared" si="10"/>
        <v>-0.58850578094375827</v>
      </c>
    </row>
    <row r="380" spans="1:8" x14ac:dyDescent="0.35">
      <c r="A380">
        <v>379</v>
      </c>
      <c r="B380" s="31">
        <v>27</v>
      </c>
      <c r="C380">
        <v>12</v>
      </c>
      <c r="D380">
        <f>SUMIFS(Sales!D:D,Sales!C:C,"&lt;="&amp;Luck!C380,Sales!B:B,Luck!B380)</f>
        <v>11</v>
      </c>
      <c r="E380">
        <f>SUMIFS(Prizes!D:D,Prizes!C:C,"&lt;="&amp;Luck!C380,Prizes!B:B,Luck!B380)</f>
        <v>0</v>
      </c>
      <c r="F380" s="4">
        <f>SUMIFS(Probabilities!D:D,Probabilities!C:C,"&lt;="&amp;Luck!C380,Probabilities!B:B,Luck!B380)</f>
        <v>0.58616138763197589</v>
      </c>
      <c r="G380" s="4">
        <f>SUMIFS(Probabilities!E:E,Probabilities!C:C,"&lt;="&amp;Luck!C380,Probabilities!B:B,Luck!B380)</f>
        <v>0.50981180774316925</v>
      </c>
      <c r="H380" s="4">
        <f t="shared" si="10"/>
        <v>-0.82094159664369948</v>
      </c>
    </row>
    <row r="381" spans="1:8" x14ac:dyDescent="0.35">
      <c r="A381">
        <v>380</v>
      </c>
      <c r="B381" s="31">
        <v>28</v>
      </c>
      <c r="C381">
        <v>12</v>
      </c>
      <c r="D381">
        <f>SUMIFS(Sales!D:D,Sales!C:C,"&lt;="&amp;Luck!C381,Sales!B:B,Luck!B381)</f>
        <v>24</v>
      </c>
      <c r="E381">
        <f>SUMIFS(Prizes!D:D,Prizes!C:C,"&lt;="&amp;Luck!C381,Prizes!B:B,Luck!B381)</f>
        <v>0</v>
      </c>
      <c r="F381" s="4">
        <f>SUMIFS(Probabilities!D:D,Probabilities!C:C,"&lt;="&amp;Luck!C381,Probabilities!B:B,Luck!B381)</f>
        <v>0.7941427895328429</v>
      </c>
      <c r="G381" s="4">
        <f>SUMIFS(Probabilities!E:E,Probabilities!C:C,"&lt;="&amp;Luck!C381,Probabilities!B:B,Luck!B381)</f>
        <v>0.74063394841795605</v>
      </c>
      <c r="H381" s="4">
        <f t="shared" si="10"/>
        <v>-0.92277706012539296</v>
      </c>
    </row>
    <row r="382" spans="1:8" x14ac:dyDescent="0.35">
      <c r="A382">
        <v>381</v>
      </c>
      <c r="B382" s="31">
        <v>29</v>
      </c>
      <c r="C382">
        <v>12</v>
      </c>
      <c r="D382">
        <f>SUMIFS(Sales!D:D,Sales!C:C,"&lt;="&amp;Luck!C382,Sales!B:B,Luck!B382)</f>
        <v>51</v>
      </c>
      <c r="E382">
        <f>SUMIFS(Prizes!D:D,Prizes!C:C,"&lt;="&amp;Luck!C382,Prizes!B:B,Luck!B382)</f>
        <v>2</v>
      </c>
      <c r="F382" s="4">
        <f>SUMIFS(Probabilities!D:D,Probabilities!C:C,"&lt;="&amp;Luck!C382,Probabilities!B:B,Luck!B382)</f>
        <v>2.1392509129157737</v>
      </c>
      <c r="G382" s="4">
        <f>SUMIFS(Probabilities!E:E,Probabilities!C:C,"&lt;="&amp;Luck!C382,Probabilities!B:B,Luck!B382)</f>
        <v>1.8953049288333335</v>
      </c>
      <c r="H382" s="4">
        <f t="shared" si="10"/>
        <v>-0.10114828068400734</v>
      </c>
    </row>
    <row r="383" spans="1:8" x14ac:dyDescent="0.35">
      <c r="A383">
        <v>382</v>
      </c>
      <c r="B383" s="31">
        <v>30</v>
      </c>
      <c r="C383">
        <v>12</v>
      </c>
      <c r="D383">
        <f>SUMIFS(Sales!D:D,Sales!C:C,"&lt;="&amp;Luck!C383,Sales!B:B,Luck!B383)</f>
        <v>5</v>
      </c>
      <c r="E383">
        <f>SUMIFS(Prizes!D:D,Prizes!C:C,"&lt;="&amp;Luck!C383,Prizes!B:B,Luck!B383)</f>
        <v>0</v>
      </c>
      <c r="F383" s="4">
        <f>SUMIFS(Probabilities!D:D,Probabilities!C:C,"&lt;="&amp;Luck!C383,Probabilities!B:B,Luck!B383)</f>
        <v>0.20833333333333334</v>
      </c>
      <c r="G383" s="4">
        <f>SUMIFS(Probabilities!E:E,Probabilities!C:C,"&lt;="&amp;Luck!C383,Probabilities!B:B,Luck!B383)</f>
        <v>0.19294176003734828</v>
      </c>
      <c r="H383" s="4">
        <f t="shared" si="10"/>
        <v>-0.474291831071118</v>
      </c>
    </row>
    <row r="384" spans="1:8" x14ac:dyDescent="0.35">
      <c r="A384">
        <v>383</v>
      </c>
      <c r="B384" s="31">
        <v>31</v>
      </c>
      <c r="C384">
        <v>12</v>
      </c>
      <c r="D384">
        <f>SUMIFS(Sales!D:D,Sales!C:C,"&lt;="&amp;Luck!C384,Sales!B:B,Luck!B384)</f>
        <v>16</v>
      </c>
      <c r="E384">
        <f>SUMIFS(Prizes!D:D,Prizes!C:C,"&lt;="&amp;Luck!C384,Prizes!B:B,Luck!B384)</f>
        <v>1</v>
      </c>
      <c r="F384" s="4">
        <f>SUMIFS(Probabilities!D:D,Probabilities!C:C,"&lt;="&amp;Luck!C384,Probabilities!B:B,Luck!B384)</f>
        <v>0.68315789473684219</v>
      </c>
      <c r="G384" s="4">
        <f>SUMIFS(Probabilities!E:E,Probabilities!C:C,"&lt;="&amp;Luck!C384,Probabilities!B:B,Luck!B384)</f>
        <v>0.63196321395379162</v>
      </c>
      <c r="H384" s="4">
        <f t="shared" si="10"/>
        <v>0.39856301064268529</v>
      </c>
    </row>
    <row r="385" spans="1:8" x14ac:dyDescent="0.35">
      <c r="A385">
        <v>384</v>
      </c>
      <c r="B385" s="31">
        <v>32</v>
      </c>
      <c r="C385">
        <v>12</v>
      </c>
      <c r="D385">
        <f>SUMIFS(Sales!D:D,Sales!C:C,"&lt;="&amp;Luck!C385,Sales!B:B,Luck!B385)</f>
        <v>41</v>
      </c>
      <c r="E385">
        <f>SUMIFS(Prizes!D:D,Prizes!C:C,"&lt;="&amp;Luck!C385,Prizes!B:B,Luck!B385)</f>
        <v>2</v>
      </c>
      <c r="F385" s="4">
        <f>SUMIFS(Probabilities!D:D,Probabilities!C:C,"&lt;="&amp;Luck!C385,Probabilities!B:B,Luck!B385)</f>
        <v>1.751323901682182</v>
      </c>
      <c r="G385" s="4">
        <f>SUMIFS(Probabilities!E:E,Probabilities!C:C,"&lt;="&amp;Luck!C385,Probabilities!B:B,Luck!B385)</f>
        <v>1.5500685464079937</v>
      </c>
      <c r="H385" s="4">
        <f t="shared" si="10"/>
        <v>0.19973703231952852</v>
      </c>
    </row>
    <row r="386" spans="1:8" x14ac:dyDescent="0.35">
      <c r="A386">
        <v>385</v>
      </c>
      <c r="B386" s="31">
        <v>33</v>
      </c>
      <c r="C386">
        <v>12</v>
      </c>
      <c r="D386">
        <f>SUMIFS(Sales!D:D,Sales!C:C,"&lt;="&amp;Luck!C386,Sales!B:B,Luck!B386)</f>
        <v>51</v>
      </c>
      <c r="E386">
        <f>SUMIFS(Prizes!D:D,Prizes!C:C,"&lt;="&amp;Luck!C386,Prizes!B:B,Luck!B386)</f>
        <v>1</v>
      </c>
      <c r="F386" s="4">
        <f>SUMIFS(Probabilities!D:D,Probabilities!C:C,"&lt;="&amp;Luck!C386,Probabilities!B:B,Luck!B386)</f>
        <v>2.2732537262435857</v>
      </c>
      <c r="G386" s="4">
        <f>SUMIFS(Probabilities!E:E,Probabilities!C:C,"&lt;="&amp;Luck!C386,Probabilities!B:B,Luck!B386)</f>
        <v>2.0110934308396851</v>
      </c>
      <c r="H386" s="4">
        <f t="shared" si="10"/>
        <v>-0.89783975651695991</v>
      </c>
    </row>
    <row r="387" spans="1:8" x14ac:dyDescent="0.35">
      <c r="A387">
        <v>386</v>
      </c>
      <c r="B387" s="31">
        <v>34</v>
      </c>
      <c r="C387">
        <v>12</v>
      </c>
      <c r="D387">
        <f>SUMIFS(Sales!D:D,Sales!C:C,"&lt;="&amp;Luck!C387,Sales!B:B,Luck!B387)</f>
        <v>26</v>
      </c>
      <c r="E387">
        <f>SUMIFS(Prizes!D:D,Prizes!C:C,"&lt;="&amp;Luck!C387,Prizes!B:B,Luck!B387)</f>
        <v>0</v>
      </c>
      <c r="F387" s="4">
        <f>SUMIFS(Probabilities!D:D,Probabilities!C:C,"&lt;="&amp;Luck!C387,Probabilities!B:B,Luck!B387)</f>
        <v>1.252011478506408</v>
      </c>
      <c r="G387" s="4">
        <f>SUMIFS(Probabilities!E:E,Probabilities!C:C,"&lt;="&amp;Luck!C387,Probabilities!B:B,Luck!B387)</f>
        <v>1.1282678157178962</v>
      </c>
      <c r="H387" s="4">
        <f t="shared" si="10"/>
        <v>-1.1786970879465306</v>
      </c>
    </row>
    <row r="388" spans="1:8" x14ac:dyDescent="0.35">
      <c r="A388">
        <v>387</v>
      </c>
      <c r="B388" s="31">
        <v>35</v>
      </c>
      <c r="C388">
        <v>12</v>
      </c>
      <c r="D388">
        <f>SUMIFS(Sales!D:D,Sales!C:C,"&lt;="&amp;Luck!C388,Sales!B:B,Luck!B388)</f>
        <v>21</v>
      </c>
      <c r="E388">
        <f>SUMIFS(Prizes!D:D,Prizes!C:C,"&lt;="&amp;Luck!C388,Prizes!B:B,Luck!B388)</f>
        <v>1</v>
      </c>
      <c r="F388" s="4">
        <f>SUMIFS(Probabilities!D:D,Probabilities!C:C,"&lt;="&amp;Luck!C388,Probabilities!B:B,Luck!B388)</f>
        <v>1.0875377942958817</v>
      </c>
      <c r="G388" s="4">
        <f>SUMIFS(Probabilities!E:E,Probabilities!C:C,"&lt;="&amp;Luck!C388,Probabilities!B:B,Luck!B388)</f>
        <v>0.97341804915701857</v>
      </c>
      <c r="H388" s="4">
        <f t="shared" si="10"/>
        <v>-8.87249783572443E-2</v>
      </c>
    </row>
    <row r="389" spans="1:8" x14ac:dyDescent="0.35">
      <c r="A389">
        <v>388</v>
      </c>
      <c r="B389" s="31">
        <v>36</v>
      </c>
      <c r="C389">
        <v>12</v>
      </c>
      <c r="D389">
        <f>SUMIFS(Sales!D:D,Sales!C:C,"&lt;="&amp;Luck!C389,Sales!B:B,Luck!B389)</f>
        <v>26</v>
      </c>
      <c r="E389">
        <f>SUMIFS(Prizes!D:D,Prizes!C:C,"&lt;="&amp;Luck!C389,Prizes!B:B,Luck!B389)</f>
        <v>1</v>
      </c>
      <c r="F389" s="4">
        <f>SUMIFS(Probabilities!D:D,Probabilities!C:C,"&lt;="&amp;Luck!C389,Probabilities!B:B,Luck!B389)</f>
        <v>1.252011478506408</v>
      </c>
      <c r="G389" s="4">
        <f>SUMIFS(Probabilities!E:E,Probabilities!C:C,"&lt;="&amp;Luck!C389,Probabilities!B:B,Luck!B389)</f>
        <v>1.1282678157178962</v>
      </c>
      <c r="H389" s="4">
        <f t="shared" si="10"/>
        <v>-0.23725437102139357</v>
      </c>
    </row>
    <row r="390" spans="1:8" x14ac:dyDescent="0.35">
      <c r="A390">
        <v>389</v>
      </c>
      <c r="B390" s="31">
        <v>37</v>
      </c>
      <c r="C390">
        <v>12</v>
      </c>
      <c r="D390">
        <f>SUMIFS(Sales!D:D,Sales!C:C,"&lt;="&amp;Luck!C390,Sales!B:B,Luck!B390)</f>
        <v>61</v>
      </c>
      <c r="E390">
        <f>SUMIFS(Prizes!D:D,Prizes!C:C,"&lt;="&amp;Luck!C390,Prizes!B:B,Luck!B390)</f>
        <v>2</v>
      </c>
      <c r="F390" s="4">
        <f>SUMIFS(Probabilities!D:D,Probabilities!C:C,"&lt;="&amp;Luck!C390,Probabilities!B:B,Luck!B390)</f>
        <v>2.6732537262435856</v>
      </c>
      <c r="G390" s="4">
        <f>SUMIFS(Probabilities!E:E,Probabilities!C:C,"&lt;="&amp;Luck!C390,Probabilities!B:B,Luck!B390)</f>
        <v>2.3310934308396849</v>
      </c>
      <c r="H390" s="4">
        <f t="shared" si="10"/>
        <v>-0.44095972547643958</v>
      </c>
    </row>
    <row r="391" spans="1:8" x14ac:dyDescent="0.35">
      <c r="A391">
        <v>390</v>
      </c>
      <c r="B391" s="31">
        <v>38</v>
      </c>
      <c r="C391">
        <v>12</v>
      </c>
      <c r="D391">
        <f>SUMIFS(Sales!D:D,Sales!C:C,"&lt;="&amp;Luck!C391,Sales!B:B,Luck!B391)</f>
        <v>21</v>
      </c>
      <c r="E391">
        <f>SUMIFS(Prizes!D:D,Prizes!C:C,"&lt;="&amp;Luck!C391,Prizes!B:B,Luck!B391)</f>
        <v>3</v>
      </c>
      <c r="F391" s="4">
        <f>SUMIFS(Probabilities!D:D,Probabilities!C:C,"&lt;="&amp;Luck!C391,Probabilities!B:B,Luck!B391)</f>
        <v>1.0755563578225329</v>
      </c>
      <c r="G391" s="4">
        <f>SUMIFS(Probabilities!E:E,Probabilities!C:C,"&lt;="&amp;Luck!C391,Probabilities!B:B,Luck!B391)</f>
        <v>0.93267400722363725</v>
      </c>
      <c r="H391" s="4">
        <f t="shared" si="10"/>
        <v>1.9926923815936091</v>
      </c>
    </row>
    <row r="392" spans="1:8" x14ac:dyDescent="0.35">
      <c r="A392">
        <v>391</v>
      </c>
      <c r="B392" s="31">
        <v>39</v>
      </c>
      <c r="C392">
        <v>12</v>
      </c>
      <c r="D392">
        <f>SUMIFS(Sales!D:D,Sales!C:C,"&lt;="&amp;Luck!C392,Sales!B:B,Luck!B392)</f>
        <v>1</v>
      </c>
      <c r="E392">
        <f>SUMIFS(Prizes!D:D,Prizes!C:C,"&lt;="&amp;Luck!C392,Prizes!B:B,Luck!B392)</f>
        <v>0</v>
      </c>
      <c r="F392" s="4">
        <f>SUMIFS(Probabilities!D:D,Probabilities!C:C,"&lt;="&amp;Luck!C392,Probabilities!B:B,Luck!B392)</f>
        <v>0.23076923076923078</v>
      </c>
      <c r="G392" s="4">
        <f>SUMIFS(Probabilities!E:E,Probabilities!C:C,"&lt;="&amp;Luck!C392,Probabilities!B:B,Luck!B392)</f>
        <v>0.17751479289940827</v>
      </c>
      <c r="H392" s="4">
        <f t="shared" si="10"/>
        <v>-0.54772255750516619</v>
      </c>
    </row>
    <row r="393" spans="1:8" x14ac:dyDescent="0.35">
      <c r="A393">
        <v>392</v>
      </c>
      <c r="B393" s="31">
        <v>40</v>
      </c>
      <c r="C393">
        <v>12</v>
      </c>
      <c r="D393">
        <f>SUMIFS(Sales!D:D,Sales!C:C,"&lt;="&amp;Luck!C393,Sales!B:B,Luck!B393)</f>
        <v>1</v>
      </c>
      <c r="E393">
        <f>SUMIFS(Prizes!D:D,Prizes!C:C,"&lt;="&amp;Luck!C393,Prizes!B:B,Luck!B393)</f>
        <v>0</v>
      </c>
      <c r="F393" s="4">
        <f>SUMIFS(Probabilities!D:D,Probabilities!C:C,"&lt;="&amp;Luck!C393,Probabilities!B:B,Luck!B393)</f>
        <v>0.23076923076923078</v>
      </c>
      <c r="G393" s="4">
        <f>SUMIFS(Probabilities!E:E,Probabilities!C:C,"&lt;="&amp;Luck!C393,Probabilities!B:B,Luck!B393)</f>
        <v>0.17751479289940827</v>
      </c>
      <c r="H393" s="4">
        <f t="shared" si="10"/>
        <v>-0.54772255750516619</v>
      </c>
    </row>
    <row r="394" spans="1:8" x14ac:dyDescent="0.35">
      <c r="A394">
        <v>393</v>
      </c>
      <c r="B394" s="31">
        <v>0</v>
      </c>
      <c r="C394">
        <v>13</v>
      </c>
      <c r="D394">
        <f>SUMIFS(Sales!D:D,Sales!C:C,"&lt;="&amp;Luck!C394,Sales!B:B,Luck!B394)</f>
        <v>12</v>
      </c>
      <c r="E394">
        <f>SUMIFS(Prizes!D:D,Prizes!C:C,"&lt;="&amp;Luck!C394,Prizes!B:B,Luck!B394)</f>
        <v>0</v>
      </c>
      <c r="F394" s="4">
        <f>SUMIFS(Probabilities!D:D,Probabilities!C:C,"&lt;="&amp;Luck!C394,Probabilities!B:B,Luck!B394)</f>
        <v>0.98785425101214575</v>
      </c>
      <c r="G394" s="4">
        <f>SUMIFS(Probabilities!E:E,Probabilities!C:C,"&lt;="&amp;Luck!C394,Probabilities!B:B,Luck!B394)</f>
        <v>0.80544688637592965</v>
      </c>
      <c r="H394" s="4">
        <f t="shared" ref="H394:H435" si="11">(E394-F394)/SQRT(G394)</f>
        <v>-1.1007138207383234</v>
      </c>
    </row>
    <row r="395" spans="1:8" x14ac:dyDescent="0.35">
      <c r="A395">
        <v>394</v>
      </c>
      <c r="B395" s="31">
        <v>1</v>
      </c>
      <c r="C395">
        <v>13</v>
      </c>
      <c r="D395">
        <f>SUMIFS(Sales!D:D,Sales!C:C,"&lt;="&amp;Luck!C395,Sales!B:B,Luck!B395)</f>
        <v>77</v>
      </c>
      <c r="E395">
        <f>SUMIFS(Prizes!D:D,Prizes!C:C,"&lt;="&amp;Luck!C395,Prizes!B:B,Luck!B395)</f>
        <v>2</v>
      </c>
      <c r="F395" s="4">
        <f>SUMIFS(Probabilities!D:D,Probabilities!C:C,"&lt;="&amp;Luck!C395,Probabilities!B:B,Luck!B395)</f>
        <v>3.6819603212405072</v>
      </c>
      <c r="G395" s="4">
        <f>SUMIFS(Probabilities!E:E,Probabilities!C:C,"&lt;="&amp;Luck!C395,Probabilities!B:B,Luck!B395)</f>
        <v>3.1975725614145962</v>
      </c>
      <c r="H395" s="4">
        <f t="shared" si="11"/>
        <v>-0.94060122920118272</v>
      </c>
    </row>
    <row r="396" spans="1:8" x14ac:dyDescent="0.35">
      <c r="A396">
        <v>395</v>
      </c>
      <c r="B396" s="31">
        <v>2</v>
      </c>
      <c r="C396">
        <v>13</v>
      </c>
      <c r="D396">
        <f>SUMIFS(Sales!D:D,Sales!C:C,"&lt;="&amp;Luck!C396,Sales!B:B,Luck!B396)</f>
        <v>40</v>
      </c>
      <c r="E396">
        <f>SUMIFS(Prizes!D:D,Prizes!C:C,"&lt;="&amp;Luck!C396,Prizes!B:B,Luck!B396)</f>
        <v>2</v>
      </c>
      <c r="F396" s="4">
        <f>SUMIFS(Probabilities!D:D,Probabilities!C:C,"&lt;="&amp;Luck!C396,Probabilities!B:B,Luck!B396)</f>
        <v>2.1419121823777001</v>
      </c>
      <c r="G396" s="4">
        <f>SUMIFS(Probabilities!E:E,Probabilities!C:C,"&lt;="&amp;Luck!C396,Probabilities!B:B,Luck!B396)</f>
        <v>1.9042453091050728</v>
      </c>
      <c r="H396" s="4">
        <f t="shared" si="11"/>
        <v>-0.10283909156601111</v>
      </c>
    </row>
    <row r="397" spans="1:8" x14ac:dyDescent="0.35">
      <c r="A397">
        <v>396</v>
      </c>
      <c r="B397" s="31">
        <v>3</v>
      </c>
      <c r="C397">
        <v>13</v>
      </c>
      <c r="D397">
        <f>SUMIFS(Sales!D:D,Sales!C:C,"&lt;="&amp;Luck!C397,Sales!B:B,Luck!B397)</f>
        <v>21</v>
      </c>
      <c r="E397">
        <f>SUMIFS(Prizes!D:D,Prizes!C:C,"&lt;="&amp;Luck!C397,Prizes!B:B,Luck!B397)</f>
        <v>2</v>
      </c>
      <c r="F397" s="4">
        <f>SUMIFS(Probabilities!D:D,Probabilities!C:C,"&lt;="&amp;Luck!C397,Probabilities!B:B,Luck!B397)</f>
        <v>1.5568626113838882</v>
      </c>
      <c r="G397" s="4">
        <f>SUMIFS(Probabilities!E:E,Probabilities!C:C,"&lt;="&amp;Luck!C397,Probabilities!B:B,Luck!B397)</f>
        <v>1.3165454895134996</v>
      </c>
      <c r="H397" s="4">
        <f t="shared" si="11"/>
        <v>0.38620728299797702</v>
      </c>
    </row>
    <row r="398" spans="1:8" x14ac:dyDescent="0.35">
      <c r="A398">
        <v>397</v>
      </c>
      <c r="B398" s="31">
        <v>4</v>
      </c>
      <c r="C398">
        <v>13</v>
      </c>
      <c r="D398">
        <f>SUMIFS(Sales!D:D,Sales!C:C,"&lt;="&amp;Luck!C398,Sales!B:B,Luck!B398)</f>
        <v>55</v>
      </c>
      <c r="E398">
        <f>SUMIFS(Prizes!D:D,Prizes!C:C,"&lt;="&amp;Luck!C398,Prizes!B:B,Luck!B398)</f>
        <v>3</v>
      </c>
      <c r="F398" s="4">
        <f>SUMIFS(Probabilities!D:D,Probabilities!C:C,"&lt;="&amp;Luck!C398,Probabilities!B:B,Luck!B398)</f>
        <v>2.3740803347134869</v>
      </c>
      <c r="G398" s="4">
        <f>SUMIFS(Probabilities!E:E,Probabilities!C:C,"&lt;="&amp;Luck!C398,Probabilities!B:B,Luck!B398)</f>
        <v>2.1339918940026701</v>
      </c>
      <c r="H398" s="4">
        <f t="shared" si="11"/>
        <v>0.42847177024759042</v>
      </c>
    </row>
    <row r="399" spans="1:8" x14ac:dyDescent="0.35">
      <c r="A399">
        <v>398</v>
      </c>
      <c r="B399" s="31">
        <v>5</v>
      </c>
      <c r="C399">
        <v>13</v>
      </c>
      <c r="D399">
        <f>SUMIFS(Sales!D:D,Sales!C:C,"&lt;="&amp;Luck!C399,Sales!B:B,Luck!B399)</f>
        <v>59</v>
      </c>
      <c r="E399">
        <f>SUMIFS(Prizes!D:D,Prizes!C:C,"&lt;="&amp;Luck!C399,Prizes!B:B,Luck!B399)</f>
        <v>4</v>
      </c>
      <c r="F399" s="4">
        <f>SUMIFS(Probabilities!D:D,Probabilities!C:C,"&lt;="&amp;Luck!C399,Probabilities!B:B,Luck!B399)</f>
        <v>2.7705159057819557</v>
      </c>
      <c r="G399" s="4">
        <f>SUMIFS(Probabilities!E:E,Probabilities!C:C,"&lt;="&amp;Luck!C399,Probabilities!B:B,Luck!B399)</f>
        <v>2.4685082882535703</v>
      </c>
      <c r="H399" s="4">
        <f t="shared" si="11"/>
        <v>0.78253833108323867</v>
      </c>
    </row>
    <row r="400" spans="1:8" x14ac:dyDescent="0.35">
      <c r="A400">
        <v>399</v>
      </c>
      <c r="B400" s="31">
        <v>6</v>
      </c>
      <c r="C400">
        <v>13</v>
      </c>
      <c r="D400">
        <f>SUMIFS(Sales!D:D,Sales!C:C,"&lt;="&amp;Luck!C400,Sales!B:B,Luck!B400)</f>
        <v>20</v>
      </c>
      <c r="E400">
        <f>SUMIFS(Prizes!D:D,Prizes!C:C,"&lt;="&amp;Luck!C400,Prizes!B:B,Luck!B400)</f>
        <v>1</v>
      </c>
      <c r="F400" s="4">
        <f>SUMIFS(Probabilities!D:D,Probabilities!C:C,"&lt;="&amp;Luck!C400,Probabilities!B:B,Luck!B400)</f>
        <v>1.3260933806146573</v>
      </c>
      <c r="G400" s="4">
        <f>SUMIFS(Probabilities!E:E,Probabilities!C:C,"&lt;="&amp;Luck!C400,Probabilities!B:B,Luck!B400)</f>
        <v>1.1390306966140913</v>
      </c>
      <c r="H400" s="4">
        <f t="shared" si="11"/>
        <v>-0.3055443581670727</v>
      </c>
    </row>
    <row r="401" spans="1:8" x14ac:dyDescent="0.35">
      <c r="A401">
        <v>400</v>
      </c>
      <c r="B401" s="31">
        <v>7</v>
      </c>
      <c r="C401">
        <v>13</v>
      </c>
      <c r="D401">
        <f>SUMIFS(Sales!D:D,Sales!C:C,"&lt;="&amp;Luck!C401,Sales!B:B,Luck!B401)</f>
        <v>60</v>
      </c>
      <c r="E401">
        <f>SUMIFS(Prizes!D:D,Prizes!C:C,"&lt;="&amp;Luck!C401,Prizes!B:B,Luck!B401)</f>
        <v>3</v>
      </c>
      <c r="F401" s="4">
        <f>SUMIFS(Probabilities!D:D,Probabilities!C:C,"&lt;="&amp;Luck!C401,Probabilities!B:B,Luck!B401)</f>
        <v>2.5428490319197654</v>
      </c>
      <c r="G401" s="4">
        <f>SUMIFS(Probabilities!E:E,Probabilities!C:C,"&lt;="&amp;Luck!C401,Probabilities!B:B,Luck!B401)</f>
        <v>2.2262283786501702</v>
      </c>
      <c r="H401" s="4">
        <f t="shared" si="11"/>
        <v>0.30639014100298462</v>
      </c>
    </row>
    <row r="402" spans="1:8" x14ac:dyDescent="0.35">
      <c r="A402">
        <v>401</v>
      </c>
      <c r="B402" s="31">
        <v>8</v>
      </c>
      <c r="C402">
        <v>13</v>
      </c>
      <c r="D402">
        <f>SUMIFS(Sales!D:D,Sales!C:C,"&lt;="&amp;Luck!C402,Sales!B:B,Luck!B402)</f>
        <v>142</v>
      </c>
      <c r="E402">
        <f>SUMIFS(Prizes!D:D,Prizes!C:C,"&lt;="&amp;Luck!C402,Prizes!B:B,Luck!B402)</f>
        <v>8</v>
      </c>
      <c r="F402" s="4">
        <f>SUMIFS(Probabilities!D:D,Probabilities!C:C,"&lt;="&amp;Luck!C402,Probabilities!B:B,Luck!B402)</f>
        <v>6.7076033580001244</v>
      </c>
      <c r="G402" s="4">
        <f>SUMIFS(Probabilities!E:E,Probabilities!C:C,"&lt;="&amp;Luck!C402,Probabilities!B:B,Luck!B402)</f>
        <v>5.6260235467213899</v>
      </c>
      <c r="H402" s="4">
        <f t="shared" si="11"/>
        <v>0.54487269922777881</v>
      </c>
    </row>
    <row r="403" spans="1:8" x14ac:dyDescent="0.35">
      <c r="A403">
        <v>402</v>
      </c>
      <c r="B403" s="31">
        <v>9</v>
      </c>
      <c r="C403">
        <v>13</v>
      </c>
      <c r="D403">
        <f>SUMIFS(Sales!D:D,Sales!C:C,"&lt;="&amp;Luck!C403,Sales!B:B,Luck!B403)</f>
        <v>68</v>
      </c>
      <c r="E403">
        <f>SUMIFS(Prizes!D:D,Prizes!C:C,"&lt;="&amp;Luck!C403,Prizes!B:B,Luck!B403)</f>
        <v>7</v>
      </c>
      <c r="F403" s="4">
        <f>SUMIFS(Probabilities!D:D,Probabilities!C:C,"&lt;="&amp;Luck!C403,Probabilities!B:B,Luck!B403)</f>
        <v>3.2402189600805986</v>
      </c>
      <c r="G403" s="4">
        <f>SUMIFS(Probabilities!E:E,Probabilities!C:C,"&lt;="&amp;Luck!C403,Probabilities!B:B,Luck!B403)</f>
        <v>2.8574411080798878</v>
      </c>
      <c r="H403" s="4">
        <f t="shared" si="11"/>
        <v>2.2242003732213176</v>
      </c>
    </row>
    <row r="404" spans="1:8" x14ac:dyDescent="0.35">
      <c r="A404">
        <v>403</v>
      </c>
      <c r="B404" s="31">
        <v>10</v>
      </c>
      <c r="C404">
        <v>13</v>
      </c>
      <c r="D404">
        <f>SUMIFS(Sales!D:D,Sales!C:C,"&lt;="&amp;Luck!C404,Sales!B:B,Luck!B404)</f>
        <v>100</v>
      </c>
      <c r="E404">
        <f>SUMIFS(Prizes!D:D,Prizes!C:C,"&lt;="&amp;Luck!C404,Prizes!B:B,Luck!B404)</f>
        <v>3</v>
      </c>
      <c r="F404" s="4">
        <f>SUMIFS(Probabilities!D:D,Probabilities!C:C,"&lt;="&amp;Luck!C404,Probabilities!B:B,Luck!B404)</f>
        <v>4.3580778468816987</v>
      </c>
      <c r="G404" s="4">
        <f>SUMIFS(Probabilities!E:E,Probabilities!C:C,"&lt;="&amp;Luck!C404,Probabilities!B:B,Luck!B404)</f>
        <v>3.8610447684265123</v>
      </c>
      <c r="H404" s="4">
        <f t="shared" si="11"/>
        <v>-0.69114989501153357</v>
      </c>
    </row>
    <row r="405" spans="1:8" x14ac:dyDescent="0.35">
      <c r="A405">
        <v>404</v>
      </c>
      <c r="B405" s="31">
        <v>11</v>
      </c>
      <c r="C405">
        <v>13</v>
      </c>
      <c r="D405">
        <f>SUMIFS(Sales!D:D,Sales!C:C,"&lt;="&amp;Luck!C405,Sales!B:B,Luck!B405)</f>
        <v>34</v>
      </c>
      <c r="E405">
        <f>SUMIFS(Prizes!D:D,Prizes!C:C,"&lt;="&amp;Luck!C405,Prizes!B:B,Luck!B405)</f>
        <v>0</v>
      </c>
      <c r="F405" s="4">
        <f>SUMIFS(Probabilities!D:D,Probabilities!C:C,"&lt;="&amp;Luck!C405,Probabilities!B:B,Luck!B405)</f>
        <v>1.8460742410870772</v>
      </c>
      <c r="G405" s="4">
        <f>SUMIFS(Probabilities!E:E,Probabilities!C:C,"&lt;="&amp;Luck!C405,Probabilities!B:B,Luck!B405)</f>
        <v>1.6287297439436044</v>
      </c>
      <c r="H405" s="4">
        <f t="shared" si="11"/>
        <v>-1.4465206861170923</v>
      </c>
    </row>
    <row r="406" spans="1:8" x14ac:dyDescent="0.35">
      <c r="A406">
        <v>405</v>
      </c>
      <c r="B406" s="31">
        <v>12</v>
      </c>
      <c r="C406">
        <v>13</v>
      </c>
      <c r="D406">
        <f>SUMIFS(Sales!D:D,Sales!C:C,"&lt;="&amp;Luck!C406,Sales!B:B,Luck!B406)</f>
        <v>48</v>
      </c>
      <c r="E406">
        <f>SUMIFS(Prizes!D:D,Prizes!C:C,"&lt;="&amp;Luck!C406,Prizes!B:B,Luck!B406)</f>
        <v>3</v>
      </c>
      <c r="F406" s="4">
        <f>SUMIFS(Probabilities!D:D,Probabilities!C:C,"&lt;="&amp;Luck!C406,Probabilities!B:B,Luck!B406)</f>
        <v>2.1645166106756251</v>
      </c>
      <c r="G406" s="4">
        <f>SUMIFS(Probabilities!E:E,Probabilities!C:C,"&lt;="&amp;Luck!C406,Probabilities!B:B,Luck!B406)</f>
        <v>1.9505675531744411</v>
      </c>
      <c r="H406" s="4">
        <f t="shared" si="11"/>
        <v>0.59821503232865181</v>
      </c>
    </row>
    <row r="407" spans="1:8" x14ac:dyDescent="0.35">
      <c r="A407">
        <v>406</v>
      </c>
      <c r="B407" s="31">
        <v>13</v>
      </c>
      <c r="C407">
        <v>13</v>
      </c>
      <c r="D407">
        <f>SUMIFS(Sales!D:D,Sales!C:C,"&lt;="&amp;Luck!C407,Sales!B:B,Luck!B407)</f>
        <v>38</v>
      </c>
      <c r="E407">
        <f>SUMIFS(Prizes!D:D,Prizes!C:C,"&lt;="&amp;Luck!C407,Prizes!B:B,Luck!B407)</f>
        <v>1</v>
      </c>
      <c r="F407" s="4">
        <f>SUMIFS(Probabilities!D:D,Probabilities!C:C,"&lt;="&amp;Luck!C407,Probabilities!B:B,Luck!B407)</f>
        <v>2.1292839623966007</v>
      </c>
      <c r="G407" s="4">
        <f>SUMIFS(Probabilities!E:E,Probabilities!C:C,"&lt;="&amp;Luck!C407,Probabilities!B:B,Luck!B407)</f>
        <v>1.8374415933816806</v>
      </c>
      <c r="H407" s="4">
        <f t="shared" si="11"/>
        <v>-0.83309856993406151</v>
      </c>
    </row>
    <row r="408" spans="1:8" x14ac:dyDescent="0.35">
      <c r="A408">
        <v>407</v>
      </c>
      <c r="B408" s="31">
        <v>14</v>
      </c>
      <c r="C408">
        <v>13</v>
      </c>
      <c r="D408">
        <f>SUMIFS(Sales!D:D,Sales!C:C,"&lt;="&amp;Luck!C408,Sales!B:B,Luck!B408)</f>
        <v>58</v>
      </c>
      <c r="E408">
        <f>SUMIFS(Prizes!D:D,Prizes!C:C,"&lt;="&amp;Luck!C408,Prizes!B:B,Luck!B408)</f>
        <v>5</v>
      </c>
      <c r="F408" s="4">
        <f>SUMIFS(Probabilities!D:D,Probabilities!C:C,"&lt;="&amp;Luck!C408,Probabilities!B:B,Luck!B408)</f>
        <v>2.7943596298039672</v>
      </c>
      <c r="G408" s="4">
        <f>SUMIFS(Probabilities!E:E,Probabilities!C:C,"&lt;="&amp;Luck!C408,Probabilities!B:B,Luck!B408)</f>
        <v>2.4504695587034604</v>
      </c>
      <c r="H408" s="4">
        <f t="shared" si="11"/>
        <v>1.4089969280149337</v>
      </c>
    </row>
    <row r="409" spans="1:8" x14ac:dyDescent="0.35">
      <c r="A409">
        <v>408</v>
      </c>
      <c r="B409" s="31">
        <v>15</v>
      </c>
      <c r="C409">
        <v>13</v>
      </c>
      <c r="D409">
        <f>SUMIFS(Sales!D:D,Sales!C:C,"&lt;="&amp;Luck!C409,Sales!B:B,Luck!B409)</f>
        <v>53</v>
      </c>
      <c r="E409">
        <f>SUMIFS(Prizes!D:D,Prizes!C:C,"&lt;="&amp;Luck!C409,Prizes!B:B,Luck!B409)</f>
        <v>3</v>
      </c>
      <c r="F409" s="4">
        <f>SUMIFS(Probabilities!D:D,Probabilities!C:C,"&lt;="&amp;Luck!C409,Probabilities!B:B,Luck!B409)</f>
        <v>3.028643384068185</v>
      </c>
      <c r="G409" s="4">
        <f>SUMIFS(Probabilities!E:E,Probabilities!C:C,"&lt;="&amp;Luck!C409,Probabilities!B:B,Luck!B409)</f>
        <v>2.634322977392666</v>
      </c>
      <c r="H409" s="4">
        <f t="shared" si="11"/>
        <v>-1.7647769239867352E-2</v>
      </c>
    </row>
    <row r="410" spans="1:8" x14ac:dyDescent="0.35">
      <c r="A410">
        <v>409</v>
      </c>
      <c r="B410" s="31">
        <v>16</v>
      </c>
      <c r="C410">
        <v>13</v>
      </c>
      <c r="D410">
        <f>SUMIFS(Sales!D:D,Sales!C:C,"&lt;="&amp;Luck!C410,Sales!B:B,Luck!B410)</f>
        <v>11</v>
      </c>
      <c r="E410">
        <f>SUMIFS(Prizes!D:D,Prizes!C:C,"&lt;="&amp;Luck!C410,Prizes!B:B,Luck!B410)</f>
        <v>0</v>
      </c>
      <c r="F410" s="4">
        <f>SUMIFS(Probabilities!D:D,Probabilities!C:C,"&lt;="&amp;Luck!C410,Probabilities!B:B,Luck!B410)</f>
        <v>0.53734276729559749</v>
      </c>
      <c r="G410" s="4">
        <f>SUMIFS(Probabilities!E:E,Probabilities!C:C,"&lt;="&amp;Luck!C410,Probabilities!B:B,Luck!B410)</f>
        <v>0.49728853736358486</v>
      </c>
      <c r="H410" s="4">
        <f t="shared" si="11"/>
        <v>-0.76198633532411619</v>
      </c>
    </row>
    <row r="411" spans="1:8" x14ac:dyDescent="0.35">
      <c r="A411">
        <v>410</v>
      </c>
      <c r="B411" s="31">
        <v>17</v>
      </c>
      <c r="C411">
        <v>13</v>
      </c>
      <c r="D411">
        <f>SUMIFS(Sales!D:D,Sales!C:C,"&lt;="&amp;Luck!C411,Sales!B:B,Luck!B411)</f>
        <v>2</v>
      </c>
      <c r="E411">
        <f>SUMIFS(Prizes!D:D,Prizes!C:C,"&lt;="&amp;Luck!C411,Prizes!B:B,Luck!B411)</f>
        <v>0</v>
      </c>
      <c r="F411" s="4">
        <f>SUMIFS(Probabilities!D:D,Probabilities!C:C,"&lt;="&amp;Luck!C411,Probabilities!B:B,Luck!B411)</f>
        <v>0.125</v>
      </c>
      <c r="G411" s="4">
        <f>SUMIFS(Probabilities!E:E,Probabilities!C:C,"&lt;="&amp;Luck!C411,Probabilities!B:B,Luck!B411)</f>
        <v>0.11595394736842106</v>
      </c>
      <c r="H411" s="4">
        <f t="shared" si="11"/>
        <v>-0.36708551190375982</v>
      </c>
    </row>
    <row r="412" spans="1:8" x14ac:dyDescent="0.35">
      <c r="A412">
        <v>411</v>
      </c>
      <c r="B412" s="31">
        <v>18</v>
      </c>
      <c r="C412">
        <v>13</v>
      </c>
      <c r="D412">
        <f>SUMIFS(Sales!D:D,Sales!C:C,"&lt;="&amp;Luck!C412,Sales!B:B,Luck!B412)</f>
        <v>11</v>
      </c>
      <c r="E412">
        <f>SUMIFS(Prizes!D:D,Prizes!C:C,"&lt;="&amp;Luck!C412,Prizes!B:B,Luck!B412)</f>
        <v>1</v>
      </c>
      <c r="F412" s="4">
        <f>SUMIFS(Probabilities!D:D,Probabilities!C:C,"&lt;="&amp;Luck!C412,Probabilities!B:B,Luck!B412)</f>
        <v>0.70284369885433717</v>
      </c>
      <c r="G412" s="4">
        <f>SUMIFS(Probabilities!E:E,Probabilities!C:C,"&lt;="&amp;Luck!C412,Probabilities!B:B,Luck!B412)</f>
        <v>0.60932526183457325</v>
      </c>
      <c r="H412" s="4">
        <f t="shared" si="11"/>
        <v>0.38068025533573507</v>
      </c>
    </row>
    <row r="413" spans="1:8" x14ac:dyDescent="0.35">
      <c r="A413">
        <v>412</v>
      </c>
      <c r="B413" s="31">
        <v>19</v>
      </c>
      <c r="C413">
        <v>13</v>
      </c>
      <c r="D413">
        <f>SUMIFS(Sales!D:D,Sales!C:C,"&lt;="&amp;Luck!C413,Sales!B:B,Luck!B413)</f>
        <v>147</v>
      </c>
      <c r="E413">
        <f>SUMIFS(Prizes!D:D,Prizes!C:C,"&lt;="&amp;Luck!C413,Prizes!B:B,Luck!B413)</f>
        <v>4</v>
      </c>
      <c r="F413" s="4">
        <f>SUMIFS(Probabilities!D:D,Probabilities!C:C,"&lt;="&amp;Luck!C413,Probabilities!B:B,Luck!B413)</f>
        <v>5.3872370398255951</v>
      </c>
      <c r="G413" s="4">
        <f>SUMIFS(Probabilities!E:E,Probabilities!C:C,"&lt;="&amp;Luck!C413,Probabilities!B:B,Luck!B413)</f>
        <v>4.614036279068543</v>
      </c>
      <c r="H413" s="4">
        <f t="shared" si="11"/>
        <v>-0.64581804210642324</v>
      </c>
    </row>
    <row r="414" spans="1:8" x14ac:dyDescent="0.35">
      <c r="A414">
        <v>413</v>
      </c>
      <c r="B414" s="31">
        <v>20</v>
      </c>
      <c r="C414">
        <v>13</v>
      </c>
      <c r="D414">
        <f>SUMIFS(Sales!D:D,Sales!C:C,"&lt;="&amp;Luck!C414,Sales!B:B,Luck!B414)</f>
        <v>47</v>
      </c>
      <c r="E414">
        <f>SUMIFS(Prizes!D:D,Prizes!C:C,"&lt;="&amp;Luck!C414,Prizes!B:B,Luck!B414)</f>
        <v>3</v>
      </c>
      <c r="F414" s="4">
        <f>SUMIFS(Probabilities!D:D,Probabilities!C:C,"&lt;="&amp;Luck!C414,Probabilities!B:B,Luck!B414)</f>
        <v>2.0783324792069693</v>
      </c>
      <c r="G414" s="4">
        <f>SUMIFS(Probabilities!E:E,Probabilities!C:C,"&lt;="&amp;Luck!C414,Probabilities!B:B,Luck!B414)</f>
        <v>1.9012760519869687</v>
      </c>
      <c r="H414" s="4">
        <f t="shared" si="11"/>
        <v>0.66842347579574979</v>
      </c>
    </row>
    <row r="415" spans="1:8" x14ac:dyDescent="0.35">
      <c r="A415">
        <v>414</v>
      </c>
      <c r="B415" s="31">
        <v>21</v>
      </c>
      <c r="C415">
        <v>13</v>
      </c>
      <c r="D415">
        <f>SUMIFS(Sales!D:D,Sales!C:C,"&lt;="&amp;Luck!C415,Sales!B:B,Luck!B415)</f>
        <v>15</v>
      </c>
      <c r="E415">
        <f>SUMIFS(Prizes!D:D,Prizes!C:C,"&lt;="&amp;Luck!C415,Prizes!B:B,Luck!B415)</f>
        <v>1</v>
      </c>
      <c r="F415" s="4">
        <f>SUMIFS(Probabilities!D:D,Probabilities!C:C,"&lt;="&amp;Luck!C415,Probabilities!B:B,Luck!B415)</f>
        <v>0.63164893617021278</v>
      </c>
      <c r="G415" s="4">
        <f>SUMIFS(Probabilities!E:E,Probabilities!C:C,"&lt;="&amp;Luck!C415,Probabilities!B:B,Luck!B415)</f>
        <v>0.57472666253306171</v>
      </c>
      <c r="H415" s="4">
        <f t="shared" si="11"/>
        <v>0.48588249827785779</v>
      </c>
    </row>
    <row r="416" spans="1:8" x14ac:dyDescent="0.35">
      <c r="A416">
        <v>415</v>
      </c>
      <c r="B416" s="31">
        <v>22</v>
      </c>
      <c r="C416">
        <v>13</v>
      </c>
      <c r="D416">
        <f>SUMIFS(Sales!D:D,Sales!C:C,"&lt;="&amp;Luck!C416,Sales!B:B,Luck!B416)</f>
        <v>6</v>
      </c>
      <c r="E416">
        <f>SUMIFS(Prizes!D:D,Prizes!C:C,"&lt;="&amp;Luck!C416,Prizes!B:B,Luck!B416)</f>
        <v>1</v>
      </c>
      <c r="F416" s="4">
        <f>SUMIFS(Probabilities!D:D,Probabilities!C:C,"&lt;="&amp;Luck!C416,Probabilities!B:B,Luck!B416)</f>
        <v>0.54326923076923084</v>
      </c>
      <c r="G416" s="4">
        <f>SUMIFS(Probabilities!E:E,Probabilities!C:C,"&lt;="&amp;Luck!C416,Probabilities!B:B,Luck!B416)</f>
        <v>0.45814801658361881</v>
      </c>
      <c r="H416" s="4">
        <f t="shared" si="11"/>
        <v>0.67477248464120332</v>
      </c>
    </row>
    <row r="417" spans="1:8" x14ac:dyDescent="0.35">
      <c r="A417">
        <v>416</v>
      </c>
      <c r="B417" s="31">
        <v>23</v>
      </c>
      <c r="C417">
        <v>13</v>
      </c>
      <c r="D417">
        <f>SUMIFS(Sales!D:D,Sales!C:C,"&lt;="&amp;Luck!C417,Sales!B:B,Luck!B417)</f>
        <v>75</v>
      </c>
      <c r="E417">
        <f>SUMIFS(Prizes!D:D,Prizes!C:C,"&lt;="&amp;Luck!C417,Prizes!B:B,Luck!B417)</f>
        <v>4</v>
      </c>
      <c r="F417" s="4">
        <f>SUMIFS(Probabilities!D:D,Probabilities!C:C,"&lt;="&amp;Luck!C417,Probabilities!B:B,Luck!B417)</f>
        <v>2.9991021425331783</v>
      </c>
      <c r="G417" s="4">
        <f>SUMIFS(Probabilities!E:E,Probabilities!C:C,"&lt;="&amp;Luck!C417,Probabilities!B:B,Luck!B417)</f>
        <v>2.6922037778817822</v>
      </c>
      <c r="H417" s="4">
        <f t="shared" si="11"/>
        <v>0.61000837120979057</v>
      </c>
    </row>
    <row r="418" spans="1:8" x14ac:dyDescent="0.35">
      <c r="A418">
        <v>417</v>
      </c>
      <c r="B418" s="31">
        <v>24</v>
      </c>
      <c r="C418">
        <v>13</v>
      </c>
      <c r="D418">
        <f>SUMIFS(Sales!D:D,Sales!C:C,"&lt;="&amp;Luck!C418,Sales!B:B,Luck!B418)</f>
        <v>56</v>
      </c>
      <c r="E418">
        <f>SUMIFS(Prizes!D:D,Prizes!C:C,"&lt;="&amp;Luck!C418,Prizes!B:B,Luck!B418)</f>
        <v>1</v>
      </c>
      <c r="F418" s="4">
        <f>SUMIFS(Probabilities!D:D,Probabilities!C:C,"&lt;="&amp;Luck!C418,Probabilities!B:B,Luck!B418)</f>
        <v>2.365315160875094</v>
      </c>
      <c r="G418" s="4">
        <f>SUMIFS(Probabilities!E:E,Probabilities!C:C,"&lt;="&amp;Luck!C418,Probabilities!B:B,Luck!B418)</f>
        <v>2.1087915475825834</v>
      </c>
      <c r="H418" s="4">
        <f t="shared" si="11"/>
        <v>-0.94019099376387472</v>
      </c>
    </row>
    <row r="419" spans="1:8" x14ac:dyDescent="0.35">
      <c r="A419">
        <v>418</v>
      </c>
      <c r="B419" s="31">
        <v>25</v>
      </c>
      <c r="C419">
        <v>13</v>
      </c>
      <c r="D419">
        <f>SUMIFS(Sales!D:D,Sales!C:C,"&lt;="&amp;Luck!C419,Sales!B:B,Luck!B419)</f>
        <v>2</v>
      </c>
      <c r="E419">
        <f>SUMIFS(Prizes!D:D,Prizes!C:C,"&lt;="&amp;Luck!C419,Prizes!B:B,Luck!B419)</f>
        <v>0</v>
      </c>
      <c r="F419" s="4">
        <f>SUMIFS(Probabilities!D:D,Probabilities!C:C,"&lt;="&amp;Luck!C419,Probabilities!B:B,Luck!B419)</f>
        <v>6.3829787234042548E-2</v>
      </c>
      <c r="G419" s="4">
        <f>SUMIFS(Probabilities!E:E,Probabilities!C:C,"&lt;="&amp;Luck!C419,Probabilities!B:B,Luck!B419)</f>
        <v>6.1462224298748667E-2</v>
      </c>
      <c r="H419" s="4">
        <f t="shared" si="11"/>
        <v>-0.25746562908380199</v>
      </c>
    </row>
    <row r="420" spans="1:8" x14ac:dyDescent="0.35">
      <c r="A420">
        <v>419</v>
      </c>
      <c r="B420" s="31">
        <v>26</v>
      </c>
      <c r="C420">
        <v>13</v>
      </c>
      <c r="D420">
        <f>SUMIFS(Sales!D:D,Sales!C:C,"&lt;="&amp;Luck!C420,Sales!B:B,Luck!B420)</f>
        <v>10</v>
      </c>
      <c r="E420">
        <f>SUMIFS(Prizes!D:D,Prizes!C:C,"&lt;="&amp;Luck!C420,Prizes!B:B,Luck!B420)</f>
        <v>0</v>
      </c>
      <c r="F420" s="4">
        <f>SUMIFS(Probabilities!D:D,Probabilities!C:C,"&lt;="&amp;Luck!C420,Probabilities!B:B,Luck!B420)</f>
        <v>0.31914893617021278</v>
      </c>
      <c r="G420" s="4">
        <f>SUMIFS(Probabilities!E:E,Probabilities!C:C,"&lt;="&amp;Luck!C420,Probabilities!B:B,Luck!B420)</f>
        <v>0.2940934388488512</v>
      </c>
      <c r="H420" s="4">
        <f t="shared" si="11"/>
        <v>-0.58850578094375827</v>
      </c>
    </row>
    <row r="421" spans="1:8" x14ac:dyDescent="0.35">
      <c r="A421">
        <v>420</v>
      </c>
      <c r="B421" s="31">
        <v>27</v>
      </c>
      <c r="C421">
        <v>13</v>
      </c>
      <c r="D421">
        <f>SUMIFS(Sales!D:D,Sales!C:C,"&lt;="&amp;Luck!C421,Sales!B:B,Luck!B421)</f>
        <v>11</v>
      </c>
      <c r="E421">
        <f>SUMIFS(Prizes!D:D,Prizes!C:C,"&lt;="&amp;Luck!C421,Prizes!B:B,Luck!B421)</f>
        <v>0</v>
      </c>
      <c r="F421" s="4">
        <f>SUMIFS(Probabilities!D:D,Probabilities!C:C,"&lt;="&amp;Luck!C421,Probabilities!B:B,Luck!B421)</f>
        <v>0.58616138763197589</v>
      </c>
      <c r="G421" s="4">
        <f>SUMIFS(Probabilities!E:E,Probabilities!C:C,"&lt;="&amp;Luck!C421,Probabilities!B:B,Luck!B421)</f>
        <v>0.50981180774316925</v>
      </c>
      <c r="H421" s="4">
        <f t="shared" si="11"/>
        <v>-0.82094159664369948</v>
      </c>
    </row>
    <row r="422" spans="1:8" x14ac:dyDescent="0.35">
      <c r="A422">
        <v>421</v>
      </c>
      <c r="B422" s="31">
        <v>28</v>
      </c>
      <c r="C422">
        <v>13</v>
      </c>
      <c r="D422">
        <f>SUMIFS(Sales!D:D,Sales!C:C,"&lt;="&amp;Luck!C422,Sales!B:B,Luck!B422)</f>
        <v>24</v>
      </c>
      <c r="E422">
        <f>SUMIFS(Prizes!D:D,Prizes!C:C,"&lt;="&amp;Luck!C422,Prizes!B:B,Luck!B422)</f>
        <v>0</v>
      </c>
      <c r="F422" s="4">
        <f>SUMIFS(Probabilities!D:D,Probabilities!C:C,"&lt;="&amp;Luck!C422,Probabilities!B:B,Luck!B422)</f>
        <v>0.7941427895328429</v>
      </c>
      <c r="G422" s="4">
        <f>SUMIFS(Probabilities!E:E,Probabilities!C:C,"&lt;="&amp;Luck!C422,Probabilities!B:B,Luck!B422)</f>
        <v>0.74063394841795605</v>
      </c>
      <c r="H422" s="4">
        <f t="shared" si="11"/>
        <v>-0.92277706012539296</v>
      </c>
    </row>
    <row r="423" spans="1:8" x14ac:dyDescent="0.35">
      <c r="A423">
        <v>422</v>
      </c>
      <c r="B423" s="31">
        <v>29</v>
      </c>
      <c r="C423">
        <v>13</v>
      </c>
      <c r="D423">
        <f>SUMIFS(Sales!D:D,Sales!C:C,"&lt;="&amp;Luck!C423,Sales!B:B,Luck!B423)</f>
        <v>51</v>
      </c>
      <c r="E423">
        <f>SUMIFS(Prizes!D:D,Prizes!C:C,"&lt;="&amp;Luck!C423,Prizes!B:B,Luck!B423)</f>
        <v>2</v>
      </c>
      <c r="F423" s="4">
        <f>SUMIFS(Probabilities!D:D,Probabilities!C:C,"&lt;="&amp;Luck!C423,Probabilities!B:B,Luck!B423)</f>
        <v>2.1392509129157737</v>
      </c>
      <c r="G423" s="4">
        <f>SUMIFS(Probabilities!E:E,Probabilities!C:C,"&lt;="&amp;Luck!C423,Probabilities!B:B,Luck!B423)</f>
        <v>1.8953049288333335</v>
      </c>
      <c r="H423" s="4">
        <f t="shared" si="11"/>
        <v>-0.10114828068400734</v>
      </c>
    </row>
    <row r="424" spans="1:8" x14ac:dyDescent="0.35">
      <c r="A424">
        <v>423</v>
      </c>
      <c r="B424" s="31">
        <v>30</v>
      </c>
      <c r="C424">
        <v>13</v>
      </c>
      <c r="D424">
        <f>SUMIFS(Sales!D:D,Sales!C:C,"&lt;="&amp;Luck!C424,Sales!B:B,Luck!B424)</f>
        <v>5</v>
      </c>
      <c r="E424">
        <f>SUMIFS(Prizes!D:D,Prizes!C:C,"&lt;="&amp;Luck!C424,Prizes!B:B,Luck!B424)</f>
        <v>0</v>
      </c>
      <c r="F424" s="4">
        <f>SUMIFS(Probabilities!D:D,Probabilities!C:C,"&lt;="&amp;Luck!C424,Probabilities!B:B,Luck!B424)</f>
        <v>0.20833333333333334</v>
      </c>
      <c r="G424" s="4">
        <f>SUMIFS(Probabilities!E:E,Probabilities!C:C,"&lt;="&amp;Luck!C424,Probabilities!B:B,Luck!B424)</f>
        <v>0.19294176003734828</v>
      </c>
      <c r="H424" s="4">
        <f t="shared" si="11"/>
        <v>-0.474291831071118</v>
      </c>
    </row>
    <row r="425" spans="1:8" x14ac:dyDescent="0.35">
      <c r="A425">
        <v>424</v>
      </c>
      <c r="B425" s="31">
        <v>31</v>
      </c>
      <c r="C425">
        <v>13</v>
      </c>
      <c r="D425">
        <f>SUMIFS(Sales!D:D,Sales!C:C,"&lt;="&amp;Luck!C425,Sales!B:B,Luck!B425)</f>
        <v>16</v>
      </c>
      <c r="E425">
        <f>SUMIFS(Prizes!D:D,Prizes!C:C,"&lt;="&amp;Luck!C425,Prizes!B:B,Luck!B425)</f>
        <v>1</v>
      </c>
      <c r="F425" s="4">
        <f>SUMIFS(Probabilities!D:D,Probabilities!C:C,"&lt;="&amp;Luck!C425,Probabilities!B:B,Luck!B425)</f>
        <v>0.68315789473684219</v>
      </c>
      <c r="G425" s="4">
        <f>SUMIFS(Probabilities!E:E,Probabilities!C:C,"&lt;="&amp;Luck!C425,Probabilities!B:B,Luck!B425)</f>
        <v>0.63196321395379162</v>
      </c>
      <c r="H425" s="4">
        <f t="shared" si="11"/>
        <v>0.39856301064268529</v>
      </c>
    </row>
    <row r="426" spans="1:8" x14ac:dyDescent="0.35">
      <c r="A426">
        <v>425</v>
      </c>
      <c r="B426" s="31">
        <v>32</v>
      </c>
      <c r="C426">
        <v>13</v>
      </c>
      <c r="D426">
        <f>SUMIFS(Sales!D:D,Sales!C:C,"&lt;="&amp;Luck!C426,Sales!B:B,Luck!B426)</f>
        <v>41</v>
      </c>
      <c r="E426">
        <f>SUMIFS(Prizes!D:D,Prizes!C:C,"&lt;="&amp;Luck!C426,Prizes!B:B,Luck!B426)</f>
        <v>2</v>
      </c>
      <c r="F426" s="4">
        <f>SUMIFS(Probabilities!D:D,Probabilities!C:C,"&lt;="&amp;Luck!C426,Probabilities!B:B,Luck!B426)</f>
        <v>1.751323901682182</v>
      </c>
      <c r="G426" s="4">
        <f>SUMIFS(Probabilities!E:E,Probabilities!C:C,"&lt;="&amp;Luck!C426,Probabilities!B:B,Luck!B426)</f>
        <v>1.5500685464079937</v>
      </c>
      <c r="H426" s="4">
        <f t="shared" si="11"/>
        <v>0.19973703231952852</v>
      </c>
    </row>
    <row r="427" spans="1:8" x14ac:dyDescent="0.35">
      <c r="A427">
        <v>426</v>
      </c>
      <c r="B427" s="31">
        <v>33</v>
      </c>
      <c r="C427">
        <v>13</v>
      </c>
      <c r="D427">
        <f>SUMIFS(Sales!D:D,Sales!C:C,"&lt;="&amp;Luck!C427,Sales!B:B,Luck!B427)</f>
        <v>61</v>
      </c>
      <c r="E427">
        <f>SUMIFS(Prizes!D:D,Prizes!C:C,"&lt;="&amp;Luck!C427,Prizes!B:B,Luck!B427)</f>
        <v>2</v>
      </c>
      <c r="F427" s="4">
        <f>SUMIFS(Probabilities!D:D,Probabilities!C:C,"&lt;="&amp;Luck!C427,Probabilities!B:B,Luck!B427)</f>
        <v>2.744951839451133</v>
      </c>
      <c r="G427" s="4">
        <f>SUMIFS(Probabilities!E:E,Probabilities!C:C,"&lt;="&amp;Luck!C427,Probabilities!B:B,Luck!B427)</f>
        <v>2.4220175014291172</v>
      </c>
      <c r="H427" s="4">
        <f t="shared" si="11"/>
        <v>-0.47867369103364255</v>
      </c>
    </row>
    <row r="428" spans="1:8" x14ac:dyDescent="0.35">
      <c r="A428">
        <v>427</v>
      </c>
      <c r="B428" s="31">
        <v>34</v>
      </c>
      <c r="C428">
        <v>13</v>
      </c>
      <c r="D428">
        <f>SUMIFS(Sales!D:D,Sales!C:C,"&lt;="&amp;Luck!C428,Sales!B:B,Luck!B428)</f>
        <v>31</v>
      </c>
      <c r="E428">
        <f>SUMIFS(Prizes!D:D,Prizes!C:C,"&lt;="&amp;Luck!C428,Prizes!B:B,Luck!B428)</f>
        <v>0</v>
      </c>
      <c r="F428" s="4">
        <f>SUMIFS(Probabilities!D:D,Probabilities!C:C,"&lt;="&amp;Luck!C428,Probabilities!B:B,Luck!B428)</f>
        <v>1.4878605351101817</v>
      </c>
      <c r="G428" s="4">
        <f>SUMIFS(Probabilities!E:E,Probabilities!C:C,"&lt;="&amp;Luck!C428,Probabilities!B:B,Luck!B428)</f>
        <v>1.344430998684212</v>
      </c>
      <c r="H428" s="4">
        <f t="shared" si="11"/>
        <v>-1.2831959070667096</v>
      </c>
    </row>
    <row r="429" spans="1:8" x14ac:dyDescent="0.35">
      <c r="A429">
        <v>428</v>
      </c>
      <c r="B429" s="31">
        <v>35</v>
      </c>
      <c r="C429">
        <v>13</v>
      </c>
      <c r="D429">
        <f>SUMIFS(Sales!D:D,Sales!C:C,"&lt;="&amp;Luck!C429,Sales!B:B,Luck!B429)</f>
        <v>26</v>
      </c>
      <c r="E429">
        <f>SUMIFS(Prizes!D:D,Prizes!C:C,"&lt;="&amp;Luck!C429,Prizes!B:B,Luck!B429)</f>
        <v>2</v>
      </c>
      <c r="F429" s="4">
        <f>SUMIFS(Probabilities!D:D,Probabilities!C:C,"&lt;="&amp;Luck!C429,Probabilities!B:B,Luck!B429)</f>
        <v>1.3233868508996554</v>
      </c>
      <c r="G429" s="4">
        <f>SUMIFS(Probabilities!E:E,Probabilities!C:C,"&lt;="&amp;Luck!C429,Probabilities!B:B,Luck!B429)</f>
        <v>1.1895812321233343</v>
      </c>
      <c r="H429" s="4">
        <f t="shared" si="11"/>
        <v>0.62035942048695814</v>
      </c>
    </row>
    <row r="430" spans="1:8" x14ac:dyDescent="0.35">
      <c r="A430">
        <v>429</v>
      </c>
      <c r="B430" s="31">
        <v>36</v>
      </c>
      <c r="C430">
        <v>13</v>
      </c>
      <c r="D430">
        <f>SUMIFS(Sales!D:D,Sales!C:C,"&lt;="&amp;Luck!C430,Sales!B:B,Luck!B430)</f>
        <v>31</v>
      </c>
      <c r="E430">
        <f>SUMIFS(Prizes!D:D,Prizes!C:C,"&lt;="&amp;Luck!C430,Prizes!B:B,Luck!B430)</f>
        <v>1</v>
      </c>
      <c r="F430" s="4">
        <f>SUMIFS(Probabilities!D:D,Probabilities!C:C,"&lt;="&amp;Luck!C430,Probabilities!B:B,Luck!B430)</f>
        <v>1.4878605351101817</v>
      </c>
      <c r="G430" s="4">
        <f>SUMIFS(Probabilities!E:E,Probabilities!C:C,"&lt;="&amp;Luck!C430,Probabilities!B:B,Luck!B430)</f>
        <v>1.344430998684212</v>
      </c>
      <c r="H430" s="4">
        <f t="shared" si="11"/>
        <v>-0.42075223255142041</v>
      </c>
    </row>
    <row r="431" spans="1:8" x14ac:dyDescent="0.35">
      <c r="A431">
        <v>430</v>
      </c>
      <c r="B431" s="31">
        <v>37</v>
      </c>
      <c r="C431">
        <v>13</v>
      </c>
      <c r="D431">
        <f>SUMIFS(Sales!D:D,Sales!C:C,"&lt;="&amp;Luck!C431,Sales!B:B,Luck!B431)</f>
        <v>71</v>
      </c>
      <c r="E431">
        <f>SUMIFS(Prizes!D:D,Prizes!C:C,"&lt;="&amp;Luck!C431,Prizes!B:B,Luck!B431)</f>
        <v>2</v>
      </c>
      <c r="F431" s="4">
        <f>SUMIFS(Probabilities!D:D,Probabilities!C:C,"&lt;="&amp;Luck!C431,Probabilities!B:B,Luck!B431)</f>
        <v>3.1449518394511329</v>
      </c>
      <c r="G431" s="4">
        <f>SUMIFS(Probabilities!E:E,Probabilities!C:C,"&lt;="&amp;Luck!C431,Probabilities!B:B,Luck!B431)</f>
        <v>2.7420175014291166</v>
      </c>
      <c r="H431" s="4">
        <f t="shared" si="11"/>
        <v>-0.6914361916438434</v>
      </c>
    </row>
    <row r="432" spans="1:8" x14ac:dyDescent="0.35">
      <c r="A432">
        <v>431</v>
      </c>
      <c r="B432" s="31">
        <v>38</v>
      </c>
      <c r="C432">
        <v>13</v>
      </c>
      <c r="D432">
        <f>SUMIFS(Sales!D:D,Sales!C:C,"&lt;="&amp;Luck!C432,Sales!B:B,Luck!B432)</f>
        <v>31</v>
      </c>
      <c r="E432">
        <f>SUMIFS(Prizes!D:D,Prizes!C:C,"&lt;="&amp;Luck!C432,Prizes!B:B,Luck!B432)</f>
        <v>4</v>
      </c>
      <c r="F432" s="4">
        <f>SUMIFS(Probabilities!D:D,Probabilities!C:C,"&lt;="&amp;Luck!C432,Probabilities!B:B,Luck!B432)</f>
        <v>1.54725447103008</v>
      </c>
      <c r="G432" s="4">
        <f>SUMIFS(Probabilities!E:E,Probabilities!C:C,"&lt;="&amp;Luck!C432,Probabilities!B:B,Luck!B432)</f>
        <v>1.3435980778130692</v>
      </c>
      <c r="H432" s="4">
        <f t="shared" si="11"/>
        <v>2.1160104385376943</v>
      </c>
    </row>
    <row r="433" spans="1:8" x14ac:dyDescent="0.35">
      <c r="A433">
        <v>432</v>
      </c>
      <c r="B433" s="31">
        <v>39</v>
      </c>
      <c r="C433">
        <v>13</v>
      </c>
      <c r="D433">
        <f>SUMIFS(Sales!D:D,Sales!C:C,"&lt;="&amp;Luck!C433,Sales!B:B,Luck!B433)</f>
        <v>1</v>
      </c>
      <c r="E433">
        <f>SUMIFS(Prizes!D:D,Prizes!C:C,"&lt;="&amp;Luck!C433,Prizes!B:B,Luck!B433)</f>
        <v>0</v>
      </c>
      <c r="F433" s="4">
        <f>SUMIFS(Probabilities!D:D,Probabilities!C:C,"&lt;="&amp;Luck!C433,Probabilities!B:B,Luck!B433)</f>
        <v>0.23076923076923078</v>
      </c>
      <c r="G433" s="4">
        <f>SUMIFS(Probabilities!E:E,Probabilities!C:C,"&lt;="&amp;Luck!C433,Probabilities!B:B,Luck!B433)</f>
        <v>0.17751479289940827</v>
      </c>
      <c r="H433" s="4">
        <f t="shared" si="11"/>
        <v>-0.54772255750516619</v>
      </c>
    </row>
    <row r="434" spans="1:8" x14ac:dyDescent="0.35">
      <c r="A434">
        <v>433</v>
      </c>
      <c r="B434" s="31">
        <v>40</v>
      </c>
      <c r="C434">
        <v>13</v>
      </c>
      <c r="D434">
        <f>SUMIFS(Sales!D:D,Sales!C:C,"&lt;="&amp;Luck!C434,Sales!B:B,Luck!B434)</f>
        <v>1</v>
      </c>
      <c r="E434">
        <f>SUMIFS(Prizes!D:D,Prizes!C:C,"&lt;="&amp;Luck!C434,Prizes!B:B,Luck!B434)</f>
        <v>0</v>
      </c>
      <c r="F434" s="4">
        <f>SUMIFS(Probabilities!D:D,Probabilities!C:C,"&lt;="&amp;Luck!C434,Probabilities!B:B,Luck!B434)</f>
        <v>0.23076923076923078</v>
      </c>
      <c r="G434" s="4">
        <f>SUMIFS(Probabilities!E:E,Probabilities!C:C,"&lt;="&amp;Luck!C434,Probabilities!B:B,Luck!B434)</f>
        <v>0.17751479289940827</v>
      </c>
      <c r="H434" s="4">
        <f t="shared" si="11"/>
        <v>-0.54772255750516619</v>
      </c>
    </row>
    <row r="435" spans="1:8" x14ac:dyDescent="0.35">
      <c r="A435">
        <v>434</v>
      </c>
      <c r="B435" s="31">
        <v>41</v>
      </c>
      <c r="C435">
        <v>13</v>
      </c>
      <c r="D435">
        <f>SUMIFS(Sales!D:D,Sales!C:C,"&lt;="&amp;Luck!C435,Sales!B:B,Luck!B435)</f>
        <v>5</v>
      </c>
      <c r="E435">
        <f>SUMIFS(Prizes!D:D,Prizes!C:C,"&lt;="&amp;Luck!C435,Prizes!B:B,Luck!B435)</f>
        <v>0</v>
      </c>
      <c r="F435" s="4">
        <f>SUMIFS(Probabilities!D:D,Probabilities!C:C,"&lt;="&amp;Luck!C435,Probabilities!B:B,Luck!B435)</f>
        <v>0.23584905660377359</v>
      </c>
      <c r="G435" s="4">
        <f>SUMIFS(Probabilities!E:E,Probabilities!C:C,"&lt;="&amp;Luck!C435,Probabilities!B:B,Luck!B435)</f>
        <v>0.21616318296631576</v>
      </c>
      <c r="H435" s="4">
        <f t="shared" si="11"/>
        <v>-0.50727479039403955</v>
      </c>
    </row>
    <row r="436" spans="1:8" x14ac:dyDescent="0.35">
      <c r="A436">
        <v>435</v>
      </c>
      <c r="B436" s="31">
        <v>0</v>
      </c>
      <c r="C436">
        <v>14</v>
      </c>
      <c r="D436">
        <f>SUMIFS(Sales!D:D,Sales!C:C,"&lt;="&amp;Luck!C436,Sales!B:B,Luck!B436)</f>
        <v>12</v>
      </c>
      <c r="E436">
        <f>SUMIFS(Prizes!D:D,Prizes!C:C,"&lt;="&amp;Luck!C436,Prizes!B:B,Luck!B436)</f>
        <v>0</v>
      </c>
      <c r="F436" s="4">
        <f>SUMIFS(Probabilities!D:D,Probabilities!C:C,"&lt;="&amp;Luck!C436,Probabilities!B:B,Luck!B436)</f>
        <v>0.98785425101214575</v>
      </c>
      <c r="G436" s="4">
        <f>SUMIFS(Probabilities!E:E,Probabilities!C:C,"&lt;="&amp;Luck!C436,Probabilities!B:B,Luck!B436)</f>
        <v>0.80544688637592965</v>
      </c>
      <c r="H436" s="4">
        <f t="shared" ref="H436:H479" si="12">(E436-F436)/SQRT(G436)</f>
        <v>-1.1007138207383234</v>
      </c>
    </row>
    <row r="437" spans="1:8" x14ac:dyDescent="0.35">
      <c r="A437">
        <v>436</v>
      </c>
      <c r="B437" s="31">
        <v>1</v>
      </c>
      <c r="C437">
        <v>14</v>
      </c>
      <c r="D437">
        <f>SUMIFS(Sales!D:D,Sales!C:C,"&lt;="&amp;Luck!C437,Sales!B:B,Luck!B437)</f>
        <v>87</v>
      </c>
      <c r="E437">
        <f>SUMIFS(Prizes!D:D,Prizes!C:C,"&lt;="&amp;Luck!C437,Prizes!B:B,Luck!B437)</f>
        <v>3</v>
      </c>
      <c r="F437" s="4">
        <f>SUMIFS(Probabilities!D:D,Probabilities!C:C,"&lt;="&amp;Luck!C437,Probabilities!B:B,Luck!B437)</f>
        <v>4.0455966848768705</v>
      </c>
      <c r="G437" s="4">
        <f>SUMIFS(Probabilities!E:E,Probabilities!C:C,"&lt;="&amp;Luck!C437,Probabilities!B:B,Luck!B437)</f>
        <v>3.52875579060226</v>
      </c>
      <c r="H437" s="4">
        <f t="shared" si="12"/>
        <v>-0.55661306460490778</v>
      </c>
    </row>
    <row r="438" spans="1:8" x14ac:dyDescent="0.35">
      <c r="A438">
        <v>437</v>
      </c>
      <c r="B438" s="31">
        <v>2</v>
      </c>
      <c r="C438">
        <v>14</v>
      </c>
      <c r="D438">
        <f>SUMIFS(Sales!D:D,Sales!C:C,"&lt;="&amp;Luck!C438,Sales!B:B,Luck!B438)</f>
        <v>45</v>
      </c>
      <c r="E438">
        <f>SUMIFS(Prizes!D:D,Prizes!C:C,"&lt;="&amp;Luck!C438,Prizes!B:B,Luck!B438)</f>
        <v>2</v>
      </c>
      <c r="F438" s="4">
        <f>SUMIFS(Probabilities!D:D,Probabilities!C:C,"&lt;="&amp;Luck!C438,Probabilities!B:B,Luck!B438)</f>
        <v>2.3237303641958817</v>
      </c>
      <c r="G438" s="4">
        <f>SUMIFS(Probabilities!E:E,Probabilities!C:C,"&lt;="&amp;Luck!C438,Probabilities!B:B,Luck!B438)</f>
        <v>2.0751785886858025</v>
      </c>
      <c r="H438" s="4">
        <f t="shared" si="12"/>
        <v>-0.2247272290975878</v>
      </c>
    </row>
    <row r="439" spans="1:8" x14ac:dyDescent="0.35">
      <c r="A439">
        <v>438</v>
      </c>
      <c r="B439" s="31">
        <v>3</v>
      </c>
      <c r="C439">
        <v>14</v>
      </c>
      <c r="D439">
        <f>SUMIFS(Sales!D:D,Sales!C:C,"&lt;="&amp;Luck!C439,Sales!B:B,Luck!B439)</f>
        <v>26</v>
      </c>
      <c r="E439">
        <f>SUMIFS(Prizes!D:D,Prizes!C:C,"&lt;="&amp;Luck!C439,Prizes!B:B,Luck!B439)</f>
        <v>2</v>
      </c>
      <c r="F439" s="4">
        <f>SUMIFS(Probabilities!D:D,Probabilities!C:C,"&lt;="&amp;Luck!C439,Probabilities!B:B,Luck!B439)</f>
        <v>1.73868079320207</v>
      </c>
      <c r="G439" s="4">
        <f>SUMIFS(Probabilities!E:E,Probabilities!C:C,"&lt;="&amp;Luck!C439,Probabilities!B:B,Luck!B439)</f>
        <v>1.4874787690942293</v>
      </c>
      <c r="H439" s="4">
        <f t="shared" si="12"/>
        <v>0.21426238923465504</v>
      </c>
    </row>
    <row r="440" spans="1:8" x14ac:dyDescent="0.35">
      <c r="A440">
        <v>439</v>
      </c>
      <c r="B440" s="31">
        <v>4</v>
      </c>
      <c r="C440">
        <v>14</v>
      </c>
      <c r="D440">
        <f>SUMIFS(Sales!D:D,Sales!C:C,"&lt;="&amp;Luck!C440,Sales!B:B,Luck!B440)</f>
        <v>55</v>
      </c>
      <c r="E440">
        <f>SUMIFS(Prizes!D:D,Prizes!C:C,"&lt;="&amp;Luck!C440,Prizes!B:B,Luck!B440)</f>
        <v>3</v>
      </c>
      <c r="F440" s="4">
        <f>SUMIFS(Probabilities!D:D,Probabilities!C:C,"&lt;="&amp;Luck!C440,Probabilities!B:B,Luck!B440)</f>
        <v>2.3740803347134869</v>
      </c>
      <c r="G440" s="4">
        <f>SUMIFS(Probabilities!E:E,Probabilities!C:C,"&lt;="&amp;Luck!C440,Probabilities!B:B,Luck!B440)</f>
        <v>2.1339918940026701</v>
      </c>
      <c r="H440" s="4">
        <f t="shared" si="12"/>
        <v>0.42847177024759042</v>
      </c>
    </row>
    <row r="441" spans="1:8" x14ac:dyDescent="0.35">
      <c r="A441">
        <v>440</v>
      </c>
      <c r="B441" s="31">
        <v>5</v>
      </c>
      <c r="C441">
        <v>14</v>
      </c>
      <c r="D441">
        <f>SUMIFS(Sales!D:D,Sales!C:C,"&lt;="&amp;Luck!C441,Sales!B:B,Luck!B441)</f>
        <v>64</v>
      </c>
      <c r="E441">
        <f>SUMIFS(Prizes!D:D,Prizes!C:C,"&lt;="&amp;Luck!C441,Prizes!B:B,Luck!B441)</f>
        <v>4</v>
      </c>
      <c r="F441" s="4">
        <f>SUMIFS(Probabilities!D:D,Probabilities!C:C,"&lt;="&amp;Luck!C441,Probabilities!B:B,Luck!B441)</f>
        <v>2.9523340876001374</v>
      </c>
      <c r="G441" s="4">
        <f>SUMIFS(Probabilities!E:E,Probabilities!C:C,"&lt;="&amp;Luck!C441,Probabilities!B:B,Luck!B441)</f>
        <v>2.6394415678343002</v>
      </c>
      <c r="H441" s="4">
        <f t="shared" si="12"/>
        <v>0.64486200260527571</v>
      </c>
    </row>
    <row r="442" spans="1:8" x14ac:dyDescent="0.35">
      <c r="A442">
        <v>441</v>
      </c>
      <c r="B442" s="31">
        <v>6</v>
      </c>
      <c r="C442">
        <v>14</v>
      </c>
      <c r="D442">
        <f>SUMIFS(Sales!D:D,Sales!C:C,"&lt;="&amp;Luck!C442,Sales!B:B,Luck!B442)</f>
        <v>20</v>
      </c>
      <c r="E442">
        <f>SUMIFS(Prizes!D:D,Prizes!C:C,"&lt;="&amp;Luck!C442,Prizes!B:B,Luck!B442)</f>
        <v>1</v>
      </c>
      <c r="F442" s="4">
        <f>SUMIFS(Probabilities!D:D,Probabilities!C:C,"&lt;="&amp;Luck!C442,Probabilities!B:B,Luck!B442)</f>
        <v>1.3260933806146573</v>
      </c>
      <c r="G442" s="4">
        <f>SUMIFS(Probabilities!E:E,Probabilities!C:C,"&lt;="&amp;Luck!C442,Probabilities!B:B,Luck!B442)</f>
        <v>1.1390306966140913</v>
      </c>
      <c r="H442" s="4">
        <f t="shared" si="12"/>
        <v>-0.3055443581670727</v>
      </c>
    </row>
    <row r="443" spans="1:8" x14ac:dyDescent="0.35">
      <c r="A443">
        <v>442</v>
      </c>
      <c r="B443" s="31">
        <v>7</v>
      </c>
      <c r="C443">
        <v>14</v>
      </c>
      <c r="D443">
        <f>SUMIFS(Sales!D:D,Sales!C:C,"&lt;="&amp;Luck!C443,Sales!B:B,Luck!B443)</f>
        <v>75</v>
      </c>
      <c r="E443">
        <f>SUMIFS(Prizes!D:D,Prizes!C:C,"&lt;="&amp;Luck!C443,Prizes!B:B,Luck!B443)</f>
        <v>4</v>
      </c>
      <c r="F443" s="4">
        <f>SUMIFS(Probabilities!D:D,Probabilities!C:C,"&lt;="&amp;Luck!C443,Probabilities!B:B,Luck!B443)</f>
        <v>3.0883035773743108</v>
      </c>
      <c r="G443" s="4">
        <f>SUMIFS(Probabilities!E:E,Probabilities!C:C,"&lt;="&amp;Luck!C443,Probabilities!B:B,Luck!B443)</f>
        <v>2.7069782274709726</v>
      </c>
      <c r="H443" s="4">
        <f t="shared" si="12"/>
        <v>0.55412515952783825</v>
      </c>
    </row>
    <row r="444" spans="1:8" x14ac:dyDescent="0.35">
      <c r="A444">
        <v>443</v>
      </c>
      <c r="B444" s="31">
        <v>8</v>
      </c>
      <c r="C444">
        <v>14</v>
      </c>
      <c r="D444">
        <f>SUMIFS(Sales!D:D,Sales!C:C,"&lt;="&amp;Luck!C444,Sales!B:B,Luck!B444)</f>
        <v>157</v>
      </c>
      <c r="E444">
        <f>SUMIFS(Prizes!D:D,Prizes!C:C,"&lt;="&amp;Luck!C444,Prizes!B:B,Luck!B444)</f>
        <v>8</v>
      </c>
      <c r="F444" s="4">
        <f>SUMIFS(Probabilities!D:D,Probabilities!C:C,"&lt;="&amp;Luck!C444,Probabilities!B:B,Luck!B444)</f>
        <v>7.2530579034546694</v>
      </c>
      <c r="G444" s="4">
        <f>SUMIFS(Probabilities!E:E,Probabilities!C:C,"&lt;="&amp;Luck!C444,Probabilities!B:B,Luck!B444)</f>
        <v>6.1067733955421923</v>
      </c>
      <c r="H444" s="4">
        <f t="shared" si="12"/>
        <v>0.30226024766922305</v>
      </c>
    </row>
    <row r="445" spans="1:8" x14ac:dyDescent="0.35">
      <c r="A445">
        <v>444</v>
      </c>
      <c r="B445" s="31">
        <v>9</v>
      </c>
      <c r="C445">
        <v>14</v>
      </c>
      <c r="D445">
        <f>SUMIFS(Sales!D:D,Sales!C:C,"&lt;="&amp;Luck!C445,Sales!B:B,Luck!B445)</f>
        <v>68</v>
      </c>
      <c r="E445">
        <f>SUMIFS(Prizes!D:D,Prizes!C:C,"&lt;="&amp;Luck!C445,Prizes!B:B,Luck!B445)</f>
        <v>7</v>
      </c>
      <c r="F445" s="4">
        <f>SUMIFS(Probabilities!D:D,Probabilities!C:C,"&lt;="&amp;Luck!C445,Probabilities!B:B,Luck!B445)</f>
        <v>3.2402189600805986</v>
      </c>
      <c r="G445" s="4">
        <f>SUMIFS(Probabilities!E:E,Probabilities!C:C,"&lt;="&amp;Luck!C445,Probabilities!B:B,Luck!B445)</f>
        <v>2.8574411080798878</v>
      </c>
      <c r="H445" s="4">
        <f t="shared" si="12"/>
        <v>2.2242003732213176</v>
      </c>
    </row>
    <row r="446" spans="1:8" x14ac:dyDescent="0.35">
      <c r="A446">
        <v>445</v>
      </c>
      <c r="B446" s="31">
        <v>10</v>
      </c>
      <c r="C446">
        <v>14</v>
      </c>
      <c r="D446">
        <f>SUMIFS(Sales!D:D,Sales!C:C,"&lt;="&amp;Luck!C446,Sales!B:B,Luck!B446)</f>
        <v>110</v>
      </c>
      <c r="E446">
        <f>SUMIFS(Prizes!D:D,Prizes!C:C,"&lt;="&amp;Luck!C446,Prizes!B:B,Luck!B446)</f>
        <v>3</v>
      </c>
      <c r="F446" s="4">
        <f>SUMIFS(Probabilities!D:D,Probabilities!C:C,"&lt;="&amp;Luck!C446,Probabilities!B:B,Luck!B446)</f>
        <v>4.7217142105180621</v>
      </c>
      <c r="G446" s="4">
        <f>SUMIFS(Probabilities!E:E,Probabilities!C:C,"&lt;="&amp;Luck!C446,Probabilities!B:B,Luck!B446)</f>
        <v>4.1922279976141761</v>
      </c>
      <c r="H446" s="4">
        <f t="shared" si="12"/>
        <v>-0.84088889476030715</v>
      </c>
    </row>
    <row r="447" spans="1:8" x14ac:dyDescent="0.35">
      <c r="A447">
        <v>446</v>
      </c>
      <c r="B447" s="31">
        <v>11</v>
      </c>
      <c r="C447">
        <v>14</v>
      </c>
      <c r="D447">
        <f>SUMIFS(Sales!D:D,Sales!C:C,"&lt;="&amp;Luck!C447,Sales!B:B,Luck!B447)</f>
        <v>39</v>
      </c>
      <c r="E447">
        <f>SUMIFS(Prizes!D:D,Prizes!C:C,"&lt;="&amp;Luck!C447,Prizes!B:B,Luck!B447)</f>
        <v>0</v>
      </c>
      <c r="F447" s="4">
        <f>SUMIFS(Probabilities!D:D,Probabilities!C:C,"&lt;="&amp;Luck!C447,Probabilities!B:B,Luck!B447)</f>
        <v>2.0278924229052588</v>
      </c>
      <c r="G447" s="4">
        <f>SUMIFS(Probabilities!E:E,Probabilities!C:C,"&lt;="&amp;Luck!C447,Probabilities!B:B,Luck!B447)</f>
        <v>1.799663023524334</v>
      </c>
      <c r="H447" s="4">
        <f t="shared" si="12"/>
        <v>-1.5116432729091189</v>
      </c>
    </row>
    <row r="448" spans="1:8" x14ac:dyDescent="0.35">
      <c r="A448">
        <v>447</v>
      </c>
      <c r="B448" s="31">
        <v>12</v>
      </c>
      <c r="C448">
        <v>14</v>
      </c>
      <c r="D448">
        <f>SUMIFS(Sales!D:D,Sales!C:C,"&lt;="&amp;Luck!C448,Sales!B:B,Luck!B448)</f>
        <v>48</v>
      </c>
      <c r="E448">
        <f>SUMIFS(Prizes!D:D,Prizes!C:C,"&lt;="&amp;Luck!C448,Prizes!B:B,Luck!B448)</f>
        <v>3</v>
      </c>
      <c r="F448" s="4">
        <f>SUMIFS(Probabilities!D:D,Probabilities!C:C,"&lt;="&amp;Luck!C448,Probabilities!B:B,Luck!B448)</f>
        <v>2.1645166106756251</v>
      </c>
      <c r="G448" s="4">
        <f>SUMIFS(Probabilities!E:E,Probabilities!C:C,"&lt;="&amp;Luck!C448,Probabilities!B:B,Luck!B448)</f>
        <v>1.9505675531744411</v>
      </c>
      <c r="H448" s="4">
        <f t="shared" si="12"/>
        <v>0.59821503232865181</v>
      </c>
    </row>
    <row r="449" spans="1:8" x14ac:dyDescent="0.35">
      <c r="A449">
        <v>448</v>
      </c>
      <c r="B449" s="31">
        <v>13</v>
      </c>
      <c r="C449">
        <v>14</v>
      </c>
      <c r="D449">
        <f>SUMIFS(Sales!D:D,Sales!C:C,"&lt;="&amp;Luck!C449,Sales!B:B,Luck!B449)</f>
        <v>38</v>
      </c>
      <c r="E449">
        <f>SUMIFS(Prizes!D:D,Prizes!C:C,"&lt;="&amp;Luck!C449,Prizes!B:B,Luck!B449)</f>
        <v>1</v>
      </c>
      <c r="F449" s="4">
        <f>SUMIFS(Probabilities!D:D,Probabilities!C:C,"&lt;="&amp;Luck!C449,Probabilities!B:B,Luck!B449)</f>
        <v>2.1292839623966007</v>
      </c>
      <c r="G449" s="4">
        <f>SUMIFS(Probabilities!E:E,Probabilities!C:C,"&lt;="&amp;Luck!C449,Probabilities!B:B,Luck!B449)</f>
        <v>1.8374415933816806</v>
      </c>
      <c r="H449" s="4">
        <f t="shared" si="12"/>
        <v>-0.83309856993406151</v>
      </c>
    </row>
    <row r="450" spans="1:8" x14ac:dyDescent="0.35">
      <c r="A450">
        <v>449</v>
      </c>
      <c r="B450" s="31">
        <v>14</v>
      </c>
      <c r="C450">
        <v>14</v>
      </c>
      <c r="D450">
        <f>SUMIFS(Sales!D:D,Sales!C:C,"&lt;="&amp;Luck!C450,Sales!B:B,Luck!B450)</f>
        <v>68</v>
      </c>
      <c r="E450">
        <f>SUMIFS(Prizes!D:D,Prizes!C:C,"&lt;="&amp;Luck!C450,Prizes!B:B,Luck!B450)</f>
        <v>5</v>
      </c>
      <c r="F450" s="4">
        <f>SUMIFS(Probabilities!D:D,Probabilities!C:C,"&lt;="&amp;Luck!C450,Probabilities!B:B,Luck!B450)</f>
        <v>3.157995993440331</v>
      </c>
      <c r="G450" s="4">
        <f>SUMIFS(Probabilities!E:E,Probabilities!C:C,"&lt;="&amp;Luck!C450,Probabilities!B:B,Luck!B450)</f>
        <v>2.7816527878911241</v>
      </c>
      <c r="H450" s="4">
        <f t="shared" si="12"/>
        <v>1.1044323288467111</v>
      </c>
    </row>
    <row r="451" spans="1:8" x14ac:dyDescent="0.35">
      <c r="A451">
        <v>450</v>
      </c>
      <c r="B451" s="31">
        <v>15</v>
      </c>
      <c r="C451">
        <v>14</v>
      </c>
      <c r="D451">
        <f>SUMIFS(Sales!D:D,Sales!C:C,"&lt;="&amp;Luck!C451,Sales!B:B,Luck!B451)</f>
        <v>59</v>
      </c>
      <c r="E451">
        <f>SUMIFS(Prizes!D:D,Prizes!C:C,"&lt;="&amp;Luck!C451,Prizes!B:B,Luck!B451)</f>
        <v>3</v>
      </c>
      <c r="F451" s="4">
        <f>SUMIFS(Probabilities!D:D,Probabilities!C:C,"&lt;="&amp;Luck!C451,Probabilities!B:B,Luck!B451)</f>
        <v>3.2468252022500033</v>
      </c>
      <c r="G451" s="4">
        <f>SUMIFS(Probabilities!E:E,Probabilities!C:C,"&lt;="&amp;Luck!C451,Probabilities!B:B,Luck!B451)</f>
        <v>2.8381609132926862</v>
      </c>
      <c r="H451" s="4">
        <f t="shared" si="12"/>
        <v>-0.14651125692281405</v>
      </c>
    </row>
    <row r="452" spans="1:8" x14ac:dyDescent="0.35">
      <c r="A452">
        <v>451</v>
      </c>
      <c r="B452" s="31">
        <v>16</v>
      </c>
      <c r="C452">
        <v>14</v>
      </c>
      <c r="D452">
        <f>SUMIFS(Sales!D:D,Sales!C:C,"&lt;="&amp;Luck!C452,Sales!B:B,Luck!B452)</f>
        <v>11</v>
      </c>
      <c r="E452">
        <f>SUMIFS(Prizes!D:D,Prizes!C:C,"&lt;="&amp;Luck!C452,Prizes!B:B,Luck!B452)</f>
        <v>0</v>
      </c>
      <c r="F452" s="4">
        <f>SUMIFS(Probabilities!D:D,Probabilities!C:C,"&lt;="&amp;Luck!C452,Probabilities!B:B,Luck!B452)</f>
        <v>0.53734276729559749</v>
      </c>
      <c r="G452" s="4">
        <f>SUMIFS(Probabilities!E:E,Probabilities!C:C,"&lt;="&amp;Luck!C452,Probabilities!B:B,Luck!B452)</f>
        <v>0.49728853736358486</v>
      </c>
      <c r="H452" s="4">
        <f t="shared" si="12"/>
        <v>-0.76198633532411619</v>
      </c>
    </row>
    <row r="453" spans="1:8" x14ac:dyDescent="0.35">
      <c r="A453">
        <v>452</v>
      </c>
      <c r="B453" s="31">
        <v>17</v>
      </c>
      <c r="C453">
        <v>14</v>
      </c>
      <c r="D453">
        <f>SUMIFS(Sales!D:D,Sales!C:C,"&lt;="&amp;Luck!C453,Sales!B:B,Luck!B453)</f>
        <v>7</v>
      </c>
      <c r="E453">
        <f>SUMIFS(Prizes!D:D,Prizes!C:C,"&lt;="&amp;Luck!C453,Prizes!B:B,Luck!B453)</f>
        <v>0</v>
      </c>
      <c r="F453" s="4">
        <f>SUMIFS(Probabilities!D:D,Probabilities!C:C,"&lt;="&amp;Luck!C453,Probabilities!B:B,Luck!B453)</f>
        <v>0.30681818181818182</v>
      </c>
      <c r="G453" s="4">
        <f>SUMIFS(Probabilities!E:E,Probabilities!C:C,"&lt;="&amp;Luck!C453,Probabilities!B:B,Luck!B453)</f>
        <v>0.28688722694915075</v>
      </c>
      <c r="H453" s="4">
        <f t="shared" si="12"/>
        <v>-0.57282964535113001</v>
      </c>
    </row>
    <row r="454" spans="1:8" x14ac:dyDescent="0.35">
      <c r="A454">
        <v>453</v>
      </c>
      <c r="B454" s="31">
        <v>18</v>
      </c>
      <c r="C454">
        <v>14</v>
      </c>
      <c r="D454">
        <f>SUMIFS(Sales!D:D,Sales!C:C,"&lt;="&amp;Luck!C454,Sales!B:B,Luck!B454)</f>
        <v>11</v>
      </c>
      <c r="E454">
        <f>SUMIFS(Prizes!D:D,Prizes!C:C,"&lt;="&amp;Luck!C454,Prizes!B:B,Luck!B454)</f>
        <v>1</v>
      </c>
      <c r="F454" s="4">
        <f>SUMIFS(Probabilities!D:D,Probabilities!C:C,"&lt;="&amp;Luck!C454,Probabilities!B:B,Luck!B454)</f>
        <v>0.70284369885433717</v>
      </c>
      <c r="G454" s="4">
        <f>SUMIFS(Probabilities!E:E,Probabilities!C:C,"&lt;="&amp;Luck!C454,Probabilities!B:B,Luck!B454)</f>
        <v>0.60932526183457325</v>
      </c>
      <c r="H454" s="4">
        <f t="shared" si="12"/>
        <v>0.38068025533573507</v>
      </c>
    </row>
    <row r="455" spans="1:8" x14ac:dyDescent="0.35">
      <c r="A455">
        <v>454</v>
      </c>
      <c r="B455" s="31">
        <v>19</v>
      </c>
      <c r="C455">
        <v>14</v>
      </c>
      <c r="D455">
        <f>SUMIFS(Sales!D:D,Sales!C:C,"&lt;="&amp;Luck!C455,Sales!B:B,Luck!B455)</f>
        <v>147</v>
      </c>
      <c r="E455">
        <f>SUMIFS(Prizes!D:D,Prizes!C:C,"&lt;="&amp;Luck!C455,Prizes!B:B,Luck!B455)</f>
        <v>4</v>
      </c>
      <c r="F455" s="4">
        <f>SUMIFS(Probabilities!D:D,Probabilities!C:C,"&lt;="&amp;Luck!C455,Probabilities!B:B,Luck!B455)</f>
        <v>5.3872370398255951</v>
      </c>
      <c r="G455" s="4">
        <f>SUMIFS(Probabilities!E:E,Probabilities!C:C,"&lt;="&amp;Luck!C455,Probabilities!B:B,Luck!B455)</f>
        <v>4.614036279068543</v>
      </c>
      <c r="H455" s="4">
        <f t="shared" si="12"/>
        <v>-0.64581804210642324</v>
      </c>
    </row>
    <row r="456" spans="1:8" x14ac:dyDescent="0.35">
      <c r="A456">
        <v>455</v>
      </c>
      <c r="B456" s="31">
        <v>20</v>
      </c>
      <c r="C456">
        <v>14</v>
      </c>
      <c r="D456">
        <f>SUMIFS(Sales!D:D,Sales!C:C,"&lt;="&amp;Luck!C456,Sales!B:B,Luck!B456)</f>
        <v>50</v>
      </c>
      <c r="E456">
        <f>SUMIFS(Prizes!D:D,Prizes!C:C,"&lt;="&amp;Luck!C456,Prizes!B:B,Luck!B456)</f>
        <v>3</v>
      </c>
      <c r="F456" s="4">
        <f>SUMIFS(Probabilities!D:D,Probabilities!C:C,"&lt;="&amp;Luck!C456,Probabilities!B:B,Luck!B456)</f>
        <v>2.1874233882978782</v>
      </c>
      <c r="G456" s="4">
        <f>SUMIFS(Probabilities!E:E,Probabilities!C:C,"&lt;="&amp;Luck!C456,Probabilities!B:B,Luck!B456)</f>
        <v>2.005118019332262</v>
      </c>
      <c r="H456" s="4">
        <f t="shared" si="12"/>
        <v>0.57384466447637883</v>
      </c>
    </row>
    <row r="457" spans="1:8" x14ac:dyDescent="0.35">
      <c r="A457">
        <v>456</v>
      </c>
      <c r="B457" s="31">
        <v>21</v>
      </c>
      <c r="C457">
        <v>14</v>
      </c>
      <c r="D457">
        <f>SUMIFS(Sales!D:D,Sales!C:C,"&lt;="&amp;Luck!C457,Sales!B:B,Luck!B457)</f>
        <v>15</v>
      </c>
      <c r="E457">
        <f>SUMIFS(Prizes!D:D,Prizes!C:C,"&lt;="&amp;Luck!C457,Prizes!B:B,Luck!B457)</f>
        <v>1</v>
      </c>
      <c r="F457" s="4">
        <f>SUMIFS(Probabilities!D:D,Probabilities!C:C,"&lt;="&amp;Luck!C457,Probabilities!B:B,Luck!B457)</f>
        <v>0.63164893617021278</v>
      </c>
      <c r="G457" s="4">
        <f>SUMIFS(Probabilities!E:E,Probabilities!C:C,"&lt;="&amp;Luck!C457,Probabilities!B:B,Luck!B457)</f>
        <v>0.57472666253306171</v>
      </c>
      <c r="H457" s="4">
        <f t="shared" si="12"/>
        <v>0.48588249827785779</v>
      </c>
    </row>
    <row r="458" spans="1:8" x14ac:dyDescent="0.35">
      <c r="A458">
        <v>457</v>
      </c>
      <c r="B458" s="31">
        <v>22</v>
      </c>
      <c r="C458">
        <v>14</v>
      </c>
      <c r="D458">
        <f>SUMIFS(Sales!D:D,Sales!C:C,"&lt;="&amp;Luck!C458,Sales!B:B,Luck!B458)</f>
        <v>6</v>
      </c>
      <c r="E458">
        <f>SUMIFS(Prizes!D:D,Prizes!C:C,"&lt;="&amp;Luck!C458,Prizes!B:B,Luck!B458)</f>
        <v>1</v>
      </c>
      <c r="F458" s="4">
        <f>SUMIFS(Probabilities!D:D,Probabilities!C:C,"&lt;="&amp;Luck!C458,Probabilities!B:B,Luck!B458)</f>
        <v>0.54326923076923084</v>
      </c>
      <c r="G458" s="4">
        <f>SUMIFS(Probabilities!E:E,Probabilities!C:C,"&lt;="&amp;Luck!C458,Probabilities!B:B,Luck!B458)</f>
        <v>0.45814801658361881</v>
      </c>
      <c r="H458" s="4">
        <f t="shared" si="12"/>
        <v>0.67477248464120332</v>
      </c>
    </row>
    <row r="459" spans="1:8" x14ac:dyDescent="0.35">
      <c r="A459">
        <v>458</v>
      </c>
      <c r="B459" s="31">
        <v>23</v>
      </c>
      <c r="C459">
        <v>14</v>
      </c>
      <c r="D459">
        <f>SUMIFS(Sales!D:D,Sales!C:C,"&lt;="&amp;Luck!C459,Sales!B:B,Luck!B459)</f>
        <v>75</v>
      </c>
      <c r="E459">
        <f>SUMIFS(Prizes!D:D,Prizes!C:C,"&lt;="&amp;Luck!C459,Prizes!B:B,Luck!B459)</f>
        <v>4</v>
      </c>
      <c r="F459" s="4">
        <f>SUMIFS(Probabilities!D:D,Probabilities!C:C,"&lt;="&amp;Luck!C459,Probabilities!B:B,Luck!B459)</f>
        <v>2.9991021425331783</v>
      </c>
      <c r="G459" s="4">
        <f>SUMIFS(Probabilities!E:E,Probabilities!C:C,"&lt;="&amp;Luck!C459,Probabilities!B:B,Luck!B459)</f>
        <v>2.6922037778817822</v>
      </c>
      <c r="H459" s="4">
        <f t="shared" si="12"/>
        <v>0.61000837120979057</v>
      </c>
    </row>
    <row r="460" spans="1:8" x14ac:dyDescent="0.35">
      <c r="A460">
        <v>459</v>
      </c>
      <c r="B460" s="31">
        <v>24</v>
      </c>
      <c r="C460">
        <v>14</v>
      </c>
      <c r="D460">
        <f>SUMIFS(Sales!D:D,Sales!C:C,"&lt;="&amp;Luck!C460,Sales!B:B,Luck!B460)</f>
        <v>66</v>
      </c>
      <c r="E460">
        <f>SUMIFS(Prizes!D:D,Prizes!C:C,"&lt;="&amp;Luck!C460,Prizes!B:B,Luck!B460)</f>
        <v>1</v>
      </c>
      <c r="F460" s="4">
        <f>SUMIFS(Probabilities!D:D,Probabilities!C:C,"&lt;="&amp;Luck!C460,Probabilities!B:B,Luck!B460)</f>
        <v>2.7289515245114577</v>
      </c>
      <c r="G460" s="4">
        <f>SUMIFS(Probabilities!E:E,Probabilities!C:C,"&lt;="&amp;Luck!C460,Probabilities!B:B,Luck!B460)</f>
        <v>2.4399747767702471</v>
      </c>
      <c r="H460" s="4">
        <f t="shared" si="12"/>
        <v>-1.1068535147709484</v>
      </c>
    </row>
    <row r="461" spans="1:8" x14ac:dyDescent="0.35">
      <c r="A461">
        <v>460</v>
      </c>
      <c r="B461" s="31">
        <v>25</v>
      </c>
      <c r="C461">
        <v>14</v>
      </c>
      <c r="D461">
        <f>SUMIFS(Sales!D:D,Sales!C:C,"&lt;="&amp;Luck!C461,Sales!B:B,Luck!B461)</f>
        <v>2</v>
      </c>
      <c r="E461">
        <f>SUMIFS(Prizes!D:D,Prizes!C:C,"&lt;="&amp;Luck!C461,Prizes!B:B,Luck!B461)</f>
        <v>0</v>
      </c>
      <c r="F461" s="4">
        <f>SUMIFS(Probabilities!D:D,Probabilities!C:C,"&lt;="&amp;Luck!C461,Probabilities!B:B,Luck!B461)</f>
        <v>6.3829787234042548E-2</v>
      </c>
      <c r="G461" s="4">
        <f>SUMIFS(Probabilities!E:E,Probabilities!C:C,"&lt;="&amp;Luck!C461,Probabilities!B:B,Luck!B461)</f>
        <v>6.1462224298748667E-2</v>
      </c>
      <c r="H461" s="4">
        <f t="shared" si="12"/>
        <v>-0.25746562908380199</v>
      </c>
    </row>
    <row r="462" spans="1:8" x14ac:dyDescent="0.35">
      <c r="A462">
        <v>461</v>
      </c>
      <c r="B462" s="31">
        <v>26</v>
      </c>
      <c r="C462">
        <v>14</v>
      </c>
      <c r="D462">
        <f>SUMIFS(Sales!D:D,Sales!C:C,"&lt;="&amp;Luck!C462,Sales!B:B,Luck!B462)</f>
        <v>10</v>
      </c>
      <c r="E462">
        <f>SUMIFS(Prizes!D:D,Prizes!C:C,"&lt;="&amp;Luck!C462,Prizes!B:B,Luck!B462)</f>
        <v>0</v>
      </c>
      <c r="F462" s="4">
        <f>SUMIFS(Probabilities!D:D,Probabilities!C:C,"&lt;="&amp;Luck!C462,Probabilities!B:B,Luck!B462)</f>
        <v>0.31914893617021278</v>
      </c>
      <c r="G462" s="4">
        <f>SUMIFS(Probabilities!E:E,Probabilities!C:C,"&lt;="&amp;Luck!C462,Probabilities!B:B,Luck!B462)</f>
        <v>0.2940934388488512</v>
      </c>
      <c r="H462" s="4">
        <f t="shared" si="12"/>
        <v>-0.58850578094375827</v>
      </c>
    </row>
    <row r="463" spans="1:8" x14ac:dyDescent="0.35">
      <c r="A463">
        <v>462</v>
      </c>
      <c r="B463" s="31">
        <v>27</v>
      </c>
      <c r="C463">
        <v>14</v>
      </c>
      <c r="D463">
        <f>SUMIFS(Sales!D:D,Sales!C:C,"&lt;="&amp;Luck!C463,Sales!B:B,Luck!B463)</f>
        <v>11</v>
      </c>
      <c r="E463">
        <f>SUMIFS(Prizes!D:D,Prizes!C:C,"&lt;="&amp;Luck!C463,Prizes!B:B,Luck!B463)</f>
        <v>0</v>
      </c>
      <c r="F463" s="4">
        <f>SUMIFS(Probabilities!D:D,Probabilities!C:C,"&lt;="&amp;Luck!C463,Probabilities!B:B,Luck!B463)</f>
        <v>0.58616138763197589</v>
      </c>
      <c r="G463" s="4">
        <f>SUMIFS(Probabilities!E:E,Probabilities!C:C,"&lt;="&amp;Luck!C463,Probabilities!B:B,Luck!B463)</f>
        <v>0.50981180774316925</v>
      </c>
      <c r="H463" s="4">
        <f t="shared" si="12"/>
        <v>-0.82094159664369948</v>
      </c>
    </row>
    <row r="464" spans="1:8" x14ac:dyDescent="0.35">
      <c r="A464">
        <v>463</v>
      </c>
      <c r="B464" s="31">
        <v>28</v>
      </c>
      <c r="C464">
        <v>14</v>
      </c>
      <c r="D464">
        <f>SUMIFS(Sales!D:D,Sales!C:C,"&lt;="&amp;Luck!C464,Sales!B:B,Luck!B464)</f>
        <v>24</v>
      </c>
      <c r="E464">
        <f>SUMIFS(Prizes!D:D,Prizes!C:C,"&lt;="&amp;Luck!C464,Prizes!B:B,Luck!B464)</f>
        <v>0</v>
      </c>
      <c r="F464" s="4">
        <f>SUMIFS(Probabilities!D:D,Probabilities!C:C,"&lt;="&amp;Luck!C464,Probabilities!B:B,Luck!B464)</f>
        <v>0.7941427895328429</v>
      </c>
      <c r="G464" s="4">
        <f>SUMIFS(Probabilities!E:E,Probabilities!C:C,"&lt;="&amp;Luck!C464,Probabilities!B:B,Luck!B464)</f>
        <v>0.74063394841795605</v>
      </c>
      <c r="H464" s="4">
        <f t="shared" si="12"/>
        <v>-0.92277706012539296</v>
      </c>
    </row>
    <row r="465" spans="1:8" x14ac:dyDescent="0.35">
      <c r="A465">
        <v>464</v>
      </c>
      <c r="B465" s="31">
        <v>29</v>
      </c>
      <c r="C465">
        <v>14</v>
      </c>
      <c r="D465">
        <f>SUMIFS(Sales!D:D,Sales!C:C,"&lt;="&amp;Luck!C465,Sales!B:B,Luck!B465)</f>
        <v>51</v>
      </c>
      <c r="E465">
        <f>SUMIFS(Prizes!D:D,Prizes!C:C,"&lt;="&amp;Luck!C465,Prizes!B:B,Luck!B465)</f>
        <v>2</v>
      </c>
      <c r="F465" s="4">
        <f>SUMIFS(Probabilities!D:D,Probabilities!C:C,"&lt;="&amp;Luck!C465,Probabilities!B:B,Luck!B465)</f>
        <v>2.1392509129157737</v>
      </c>
      <c r="G465" s="4">
        <f>SUMIFS(Probabilities!E:E,Probabilities!C:C,"&lt;="&amp;Luck!C465,Probabilities!B:B,Luck!B465)</f>
        <v>1.8953049288333335</v>
      </c>
      <c r="H465" s="4">
        <f t="shared" si="12"/>
        <v>-0.10114828068400734</v>
      </c>
    </row>
    <row r="466" spans="1:8" x14ac:dyDescent="0.35">
      <c r="A466">
        <v>465</v>
      </c>
      <c r="B466" s="31">
        <v>30</v>
      </c>
      <c r="C466">
        <v>14</v>
      </c>
      <c r="D466">
        <f>SUMIFS(Sales!D:D,Sales!C:C,"&lt;="&amp;Luck!C466,Sales!B:B,Luck!B466)</f>
        <v>5</v>
      </c>
      <c r="E466">
        <f>SUMIFS(Prizes!D:D,Prizes!C:C,"&lt;="&amp;Luck!C466,Prizes!B:B,Luck!B466)</f>
        <v>0</v>
      </c>
      <c r="F466" s="4">
        <f>SUMIFS(Probabilities!D:D,Probabilities!C:C,"&lt;="&amp;Luck!C466,Probabilities!B:B,Luck!B466)</f>
        <v>0.20833333333333334</v>
      </c>
      <c r="G466" s="4">
        <f>SUMIFS(Probabilities!E:E,Probabilities!C:C,"&lt;="&amp;Luck!C466,Probabilities!B:B,Luck!B466)</f>
        <v>0.19294176003734828</v>
      </c>
      <c r="H466" s="4">
        <f t="shared" si="12"/>
        <v>-0.474291831071118</v>
      </c>
    </row>
    <row r="467" spans="1:8" x14ac:dyDescent="0.35">
      <c r="A467">
        <v>466</v>
      </c>
      <c r="B467" s="31">
        <v>31</v>
      </c>
      <c r="C467">
        <v>14</v>
      </c>
      <c r="D467">
        <f>SUMIFS(Sales!D:D,Sales!C:C,"&lt;="&amp;Luck!C467,Sales!B:B,Luck!B467)</f>
        <v>16</v>
      </c>
      <c r="E467">
        <f>SUMIFS(Prizes!D:D,Prizes!C:C,"&lt;="&amp;Luck!C467,Prizes!B:B,Luck!B467)</f>
        <v>1</v>
      </c>
      <c r="F467" s="4">
        <f>SUMIFS(Probabilities!D:D,Probabilities!C:C,"&lt;="&amp;Luck!C467,Probabilities!B:B,Luck!B467)</f>
        <v>0.68315789473684219</v>
      </c>
      <c r="G467" s="4">
        <f>SUMIFS(Probabilities!E:E,Probabilities!C:C,"&lt;="&amp;Luck!C467,Probabilities!B:B,Luck!B467)</f>
        <v>0.63196321395379162</v>
      </c>
      <c r="H467" s="4">
        <f t="shared" si="12"/>
        <v>0.39856301064268529</v>
      </c>
    </row>
    <row r="468" spans="1:8" x14ac:dyDescent="0.35">
      <c r="A468">
        <v>467</v>
      </c>
      <c r="B468" s="31">
        <v>32</v>
      </c>
      <c r="C468">
        <v>14</v>
      </c>
      <c r="D468">
        <f>SUMIFS(Sales!D:D,Sales!C:C,"&lt;="&amp;Luck!C468,Sales!B:B,Luck!B468)</f>
        <v>41</v>
      </c>
      <c r="E468">
        <f>SUMIFS(Prizes!D:D,Prizes!C:C,"&lt;="&amp;Luck!C468,Prizes!B:B,Luck!B468)</f>
        <v>2</v>
      </c>
      <c r="F468" s="4">
        <f>SUMIFS(Probabilities!D:D,Probabilities!C:C,"&lt;="&amp;Luck!C468,Probabilities!B:B,Luck!B468)</f>
        <v>1.751323901682182</v>
      </c>
      <c r="G468" s="4">
        <f>SUMIFS(Probabilities!E:E,Probabilities!C:C,"&lt;="&amp;Luck!C468,Probabilities!B:B,Luck!B468)</f>
        <v>1.5500685464079937</v>
      </c>
      <c r="H468" s="4">
        <f t="shared" si="12"/>
        <v>0.19973703231952852</v>
      </c>
    </row>
    <row r="469" spans="1:8" x14ac:dyDescent="0.35">
      <c r="A469">
        <v>468</v>
      </c>
      <c r="B469" s="31">
        <v>33</v>
      </c>
      <c r="C469">
        <v>14</v>
      </c>
      <c r="D469">
        <f>SUMIFS(Sales!D:D,Sales!C:C,"&lt;="&amp;Luck!C469,Sales!B:B,Luck!B469)</f>
        <v>72</v>
      </c>
      <c r="E469">
        <f>SUMIFS(Prizes!D:D,Prizes!C:C,"&lt;="&amp;Luck!C469,Prizes!B:B,Luck!B469)</f>
        <v>2</v>
      </c>
      <c r="F469" s="4">
        <f>SUMIFS(Probabilities!D:D,Probabilities!C:C,"&lt;="&amp;Luck!C469,Probabilities!B:B,Luck!B469)</f>
        <v>3.1449518394511329</v>
      </c>
      <c r="G469" s="4">
        <f>SUMIFS(Probabilities!E:E,Probabilities!C:C,"&lt;="&amp;Luck!C469,Probabilities!B:B,Luck!B469)</f>
        <v>2.7839687209413122</v>
      </c>
      <c r="H469" s="4">
        <f t="shared" si="12"/>
        <v>-0.68620684110990826</v>
      </c>
    </row>
    <row r="470" spans="1:8" x14ac:dyDescent="0.35">
      <c r="A470">
        <v>469</v>
      </c>
      <c r="B470" s="31">
        <v>34</v>
      </c>
      <c r="C470">
        <v>14</v>
      </c>
      <c r="D470">
        <f>SUMIFS(Sales!D:D,Sales!C:C,"&lt;="&amp;Luck!C470,Sales!B:B,Luck!B470)</f>
        <v>36</v>
      </c>
      <c r="E470">
        <f>SUMIFS(Prizes!D:D,Prizes!C:C,"&lt;="&amp;Luck!C470,Prizes!B:B,Luck!B470)</f>
        <v>0</v>
      </c>
      <c r="F470" s="4">
        <f>SUMIFS(Probabilities!D:D,Probabilities!C:C,"&lt;="&amp;Luck!C470,Probabilities!B:B,Luck!B470)</f>
        <v>1.6696787169283636</v>
      </c>
      <c r="G470" s="4">
        <f>SUMIFS(Probabilities!E:E,Probabilities!C:C,"&lt;="&amp;Luck!C470,Probabilities!B:B,Luck!B470)</f>
        <v>1.5153642782649417</v>
      </c>
      <c r="H470" s="4">
        <f t="shared" si="12"/>
        <v>-1.3563581729299452</v>
      </c>
    </row>
    <row r="471" spans="1:8" x14ac:dyDescent="0.35">
      <c r="A471">
        <v>470</v>
      </c>
      <c r="B471" s="31">
        <v>35</v>
      </c>
      <c r="C471">
        <v>14</v>
      </c>
      <c r="D471">
        <f>SUMIFS(Sales!D:D,Sales!C:C,"&lt;="&amp;Luck!C471,Sales!B:B,Luck!B471)</f>
        <v>31</v>
      </c>
      <c r="E471">
        <f>SUMIFS(Prizes!D:D,Prizes!C:C,"&lt;="&amp;Luck!C471,Prizes!B:B,Luck!B471)</f>
        <v>2</v>
      </c>
      <c r="F471" s="4">
        <f>SUMIFS(Probabilities!D:D,Probabilities!C:C,"&lt;="&amp;Luck!C471,Probabilities!B:B,Luck!B471)</f>
        <v>1.5052050327178372</v>
      </c>
      <c r="G471" s="4">
        <f>SUMIFS(Probabilities!E:E,Probabilities!C:C,"&lt;="&amp;Luck!C471,Probabilities!B:B,Luck!B471)</f>
        <v>1.360514511704064</v>
      </c>
      <c r="H471" s="4">
        <f t="shared" si="12"/>
        <v>0.42420295002558478</v>
      </c>
    </row>
    <row r="472" spans="1:8" x14ac:dyDescent="0.35">
      <c r="A472">
        <v>471</v>
      </c>
      <c r="B472" s="31">
        <v>36</v>
      </c>
      <c r="C472">
        <v>14</v>
      </c>
      <c r="D472">
        <f>SUMIFS(Sales!D:D,Sales!C:C,"&lt;="&amp;Luck!C472,Sales!B:B,Luck!B472)</f>
        <v>36</v>
      </c>
      <c r="E472">
        <f>SUMIFS(Prizes!D:D,Prizes!C:C,"&lt;="&amp;Luck!C472,Prizes!B:B,Luck!B472)</f>
        <v>2</v>
      </c>
      <c r="F472" s="4">
        <f>SUMIFS(Probabilities!D:D,Probabilities!C:C,"&lt;="&amp;Luck!C472,Probabilities!B:B,Luck!B472)</f>
        <v>1.6696787169283636</v>
      </c>
      <c r="G472" s="4">
        <f>SUMIFS(Probabilities!E:E,Probabilities!C:C,"&lt;="&amp;Luck!C472,Probabilities!B:B,Luck!B472)</f>
        <v>1.5153642782649417</v>
      </c>
      <c r="H472" s="4">
        <f t="shared" si="12"/>
        <v>0.26833543929406306</v>
      </c>
    </row>
    <row r="473" spans="1:8" x14ac:dyDescent="0.35">
      <c r="A473">
        <v>472</v>
      </c>
      <c r="B473" s="31">
        <v>37</v>
      </c>
      <c r="C473">
        <v>14</v>
      </c>
      <c r="D473">
        <f>SUMIFS(Sales!D:D,Sales!C:C,"&lt;="&amp;Luck!C473,Sales!B:B,Luck!B473)</f>
        <v>81</v>
      </c>
      <c r="E473">
        <f>SUMIFS(Prizes!D:D,Prizes!C:C,"&lt;="&amp;Luck!C473,Prizes!B:B,Luck!B473)</f>
        <v>2</v>
      </c>
      <c r="F473" s="4">
        <f>SUMIFS(Probabilities!D:D,Probabilities!C:C,"&lt;="&amp;Luck!C473,Probabilities!B:B,Luck!B473)</f>
        <v>3.5085882030874966</v>
      </c>
      <c r="G473" s="4">
        <f>SUMIFS(Probabilities!E:E,Probabilities!C:C,"&lt;="&amp;Luck!C473,Probabilities!B:B,Luck!B473)</f>
        <v>3.0732007306167803</v>
      </c>
      <c r="H473" s="4">
        <f t="shared" si="12"/>
        <v>-0.86054828494560243</v>
      </c>
    </row>
    <row r="474" spans="1:8" x14ac:dyDescent="0.35">
      <c r="A474">
        <v>473</v>
      </c>
      <c r="B474" s="31">
        <v>38</v>
      </c>
      <c r="C474">
        <v>14</v>
      </c>
      <c r="D474">
        <f>SUMIFS(Sales!D:D,Sales!C:C,"&lt;="&amp;Luck!C474,Sales!B:B,Luck!B474)</f>
        <v>37</v>
      </c>
      <c r="E474">
        <f>SUMIFS(Prizes!D:D,Prizes!C:C,"&lt;="&amp;Luck!C474,Prizes!B:B,Luck!B474)</f>
        <v>4</v>
      </c>
      <c r="F474" s="4">
        <f>SUMIFS(Probabilities!D:D,Probabilities!C:C,"&lt;="&amp;Luck!C474,Probabilities!B:B,Luck!B474)</f>
        <v>1.7654362892118982</v>
      </c>
      <c r="G474" s="4">
        <f>SUMIFS(Probabilities!E:E,Probabilities!C:C,"&lt;="&amp;Luck!C474,Probabilities!B:B,Luck!B474)</f>
        <v>1.5474360137130894</v>
      </c>
      <c r="H474" s="4">
        <f t="shared" si="12"/>
        <v>1.7963311108174056</v>
      </c>
    </row>
    <row r="475" spans="1:8" x14ac:dyDescent="0.35">
      <c r="A475">
        <v>474</v>
      </c>
      <c r="B475" s="31">
        <v>39</v>
      </c>
      <c r="C475">
        <v>14</v>
      </c>
      <c r="D475">
        <f>SUMIFS(Sales!D:D,Sales!C:C,"&lt;="&amp;Luck!C475,Sales!B:B,Luck!B475)</f>
        <v>1</v>
      </c>
      <c r="E475">
        <f>SUMIFS(Prizes!D:D,Prizes!C:C,"&lt;="&amp;Luck!C475,Prizes!B:B,Luck!B475)</f>
        <v>0</v>
      </c>
      <c r="F475" s="4">
        <f>SUMIFS(Probabilities!D:D,Probabilities!C:C,"&lt;="&amp;Luck!C475,Probabilities!B:B,Luck!B475)</f>
        <v>0.23076923076923078</v>
      </c>
      <c r="G475" s="4">
        <f>SUMIFS(Probabilities!E:E,Probabilities!C:C,"&lt;="&amp;Luck!C475,Probabilities!B:B,Luck!B475)</f>
        <v>0.17751479289940827</v>
      </c>
      <c r="H475" s="4">
        <f t="shared" si="12"/>
        <v>-0.54772255750516619</v>
      </c>
    </row>
    <row r="476" spans="1:8" x14ac:dyDescent="0.35">
      <c r="A476">
        <v>475</v>
      </c>
      <c r="B476" s="31">
        <v>40</v>
      </c>
      <c r="C476">
        <v>14</v>
      </c>
      <c r="D476">
        <f>SUMIFS(Sales!D:D,Sales!C:C,"&lt;="&amp;Luck!C476,Sales!B:B,Luck!B476)</f>
        <v>1</v>
      </c>
      <c r="E476">
        <f>SUMIFS(Prizes!D:D,Prizes!C:C,"&lt;="&amp;Luck!C476,Prizes!B:B,Luck!B476)</f>
        <v>0</v>
      </c>
      <c r="F476" s="4">
        <f>SUMIFS(Probabilities!D:D,Probabilities!C:C,"&lt;="&amp;Luck!C476,Probabilities!B:B,Luck!B476)</f>
        <v>0.23076923076923078</v>
      </c>
      <c r="G476" s="4">
        <f>SUMIFS(Probabilities!E:E,Probabilities!C:C,"&lt;="&amp;Luck!C476,Probabilities!B:B,Luck!B476)</f>
        <v>0.17751479289940827</v>
      </c>
      <c r="H476" s="4">
        <f t="shared" si="12"/>
        <v>-0.54772255750516619</v>
      </c>
    </row>
    <row r="477" spans="1:8" x14ac:dyDescent="0.35">
      <c r="A477">
        <v>476</v>
      </c>
      <c r="B477" s="31">
        <v>41</v>
      </c>
      <c r="C477">
        <v>14</v>
      </c>
      <c r="D477">
        <f>SUMIFS(Sales!D:D,Sales!C:C,"&lt;="&amp;Luck!C477,Sales!B:B,Luck!B477)</f>
        <v>15</v>
      </c>
      <c r="E477">
        <f>SUMIFS(Prizes!D:D,Prizes!C:C,"&lt;="&amp;Luck!C477,Prizes!B:B,Luck!B477)</f>
        <v>2</v>
      </c>
      <c r="F477" s="4">
        <f>SUMIFS(Probabilities!D:D,Probabilities!C:C,"&lt;="&amp;Luck!C477,Probabilities!B:B,Luck!B477)</f>
        <v>0.59948542024013718</v>
      </c>
      <c r="G477" s="4">
        <f>SUMIFS(Probabilities!E:E,Probabilities!C:C,"&lt;="&amp;Luck!C477,Probabilities!B:B,Luck!B477)</f>
        <v>0.5473464121539795</v>
      </c>
      <c r="H477" s="4">
        <f t="shared" si="12"/>
        <v>1.8930256409135764</v>
      </c>
    </row>
    <row r="478" spans="1:8" x14ac:dyDescent="0.35">
      <c r="A478">
        <v>477</v>
      </c>
      <c r="B478" s="31">
        <v>42</v>
      </c>
      <c r="C478">
        <v>14</v>
      </c>
      <c r="D478">
        <f>SUMIFS(Sales!D:D,Sales!C:C,"&lt;="&amp;Luck!C478,Sales!B:B,Luck!B478)</f>
        <v>4</v>
      </c>
      <c r="E478">
        <f>SUMIFS(Prizes!D:D,Prizes!C:C,"&lt;="&amp;Luck!C478,Prizes!B:B,Luck!B478)</f>
        <v>0</v>
      </c>
      <c r="F478" s="4">
        <f>SUMIFS(Probabilities!D:D,Probabilities!C:C,"&lt;="&amp;Luck!C478,Probabilities!B:B,Luck!B478)</f>
        <v>0.14545454545454545</v>
      </c>
      <c r="G478" s="4">
        <f>SUMIFS(Probabilities!E:E,Probabilities!C:C,"&lt;="&amp;Luck!C478,Probabilities!B:B,Luck!B478)</f>
        <v>0.13760129006248742</v>
      </c>
      <c r="H478" s="4">
        <f t="shared" si="12"/>
        <v>-0.39211733715048613</v>
      </c>
    </row>
    <row r="479" spans="1:8" x14ac:dyDescent="0.35">
      <c r="A479">
        <v>478</v>
      </c>
      <c r="B479" s="31">
        <v>43</v>
      </c>
      <c r="C479">
        <v>14</v>
      </c>
      <c r="D479">
        <f>SUMIFS(Sales!D:D,Sales!C:C,"&lt;="&amp;Luck!C479,Sales!B:B,Luck!B479)</f>
        <v>5</v>
      </c>
      <c r="E479">
        <f>SUMIFS(Prizes!D:D,Prizes!C:C,"&lt;="&amp;Luck!C479,Prizes!B:B,Luck!B479)</f>
        <v>1</v>
      </c>
      <c r="F479" s="4">
        <f>SUMIFS(Probabilities!D:D,Probabilities!C:C,"&lt;="&amp;Luck!C479,Probabilities!B:B,Luck!B479)</f>
        <v>0.18181818181818182</v>
      </c>
      <c r="G479" s="4">
        <f>SUMIFS(Probabilities!E:E,Probabilities!C:C,"&lt;="&amp;Luck!C479,Probabilities!B:B,Luck!B479)</f>
        <v>0.17093327958072968</v>
      </c>
      <c r="H479" s="4">
        <f t="shared" si="12"/>
        <v>1.9789577016464146</v>
      </c>
    </row>
    <row r="480" spans="1:8" x14ac:dyDescent="0.35">
      <c r="A480">
        <v>479</v>
      </c>
      <c r="B480" s="31">
        <v>0</v>
      </c>
      <c r="C480">
        <v>15</v>
      </c>
      <c r="D480">
        <f>SUMIFS(Sales!D:D,Sales!C:C,"&lt;="&amp;Luck!C480,Sales!B:B,Luck!B480)</f>
        <v>12</v>
      </c>
      <c r="E480">
        <f>SUMIFS(Prizes!D:D,Prizes!C:C,"&lt;="&amp;Luck!C480,Prizes!B:B,Luck!B480)</f>
        <v>0</v>
      </c>
      <c r="F480" s="4">
        <f>SUMIFS(Probabilities!D:D,Probabilities!C:C,"&lt;="&amp;Luck!C480,Probabilities!B:B,Luck!B480)</f>
        <v>0.98785425101214575</v>
      </c>
      <c r="G480" s="4">
        <f>SUMIFS(Probabilities!E:E,Probabilities!C:C,"&lt;="&amp;Luck!C480,Probabilities!B:B,Luck!B480)</f>
        <v>0.80544688637592965</v>
      </c>
      <c r="H480" s="4">
        <f t="shared" ref="H480:H524" si="13">(E480-F480)/SQRT(G480)</f>
        <v>-1.1007138207383234</v>
      </c>
    </row>
    <row r="481" spans="1:8" x14ac:dyDescent="0.35">
      <c r="A481">
        <v>480</v>
      </c>
      <c r="B481" s="31">
        <v>1</v>
      </c>
      <c r="C481">
        <v>15</v>
      </c>
      <c r="D481">
        <f>SUMIFS(Sales!D:D,Sales!C:C,"&lt;="&amp;Luck!C481,Sales!B:B,Luck!B481)</f>
        <v>102</v>
      </c>
      <c r="E481">
        <f>SUMIFS(Prizes!D:D,Prizes!C:C,"&lt;="&amp;Luck!C481,Prizes!B:B,Luck!B481)</f>
        <v>3</v>
      </c>
      <c r="F481" s="4">
        <f>SUMIFS(Probabilities!D:D,Probabilities!C:C,"&lt;="&amp;Luck!C481,Probabilities!B:B,Luck!B481)</f>
        <v>5.0238575544420883</v>
      </c>
      <c r="G481" s="4">
        <f>SUMIFS(Probabilities!E:E,Probabilities!C:C,"&lt;="&amp;Luck!C481,Probabilities!B:B,Luck!B481)</f>
        <v>4.302530692448995</v>
      </c>
      <c r="H481" s="4">
        <f t="shared" si="13"/>
        <v>-0.97570370398080453</v>
      </c>
    </row>
    <row r="482" spans="1:8" x14ac:dyDescent="0.35">
      <c r="A482">
        <v>481</v>
      </c>
      <c r="B482" s="31">
        <v>2</v>
      </c>
      <c r="C482">
        <v>15</v>
      </c>
      <c r="D482">
        <f>SUMIFS(Sales!D:D,Sales!C:C,"&lt;="&amp;Luck!C482,Sales!B:B,Luck!B482)</f>
        <v>45</v>
      </c>
      <c r="E482">
        <f>SUMIFS(Prizes!D:D,Prizes!C:C,"&lt;="&amp;Luck!C482,Prizes!B:B,Luck!B482)</f>
        <v>2</v>
      </c>
      <c r="F482" s="4">
        <f>SUMIFS(Probabilities!D:D,Probabilities!C:C,"&lt;="&amp;Luck!C482,Probabilities!B:B,Luck!B482)</f>
        <v>2.3237303641958817</v>
      </c>
      <c r="G482" s="4">
        <f>SUMIFS(Probabilities!E:E,Probabilities!C:C,"&lt;="&amp;Luck!C482,Probabilities!B:B,Luck!B482)</f>
        <v>2.0751785886858025</v>
      </c>
      <c r="H482" s="4">
        <f t="shared" si="13"/>
        <v>-0.2247272290975878</v>
      </c>
    </row>
    <row r="483" spans="1:8" x14ac:dyDescent="0.35">
      <c r="A483">
        <v>482</v>
      </c>
      <c r="B483" s="31">
        <v>3</v>
      </c>
      <c r="C483">
        <v>15</v>
      </c>
      <c r="D483">
        <f>SUMIFS(Sales!D:D,Sales!C:C,"&lt;="&amp;Luck!C483,Sales!B:B,Luck!B483)</f>
        <v>26</v>
      </c>
      <c r="E483">
        <f>SUMIFS(Prizes!D:D,Prizes!C:C,"&lt;="&amp;Luck!C483,Prizes!B:B,Luck!B483)</f>
        <v>2</v>
      </c>
      <c r="F483" s="4">
        <f>SUMIFS(Probabilities!D:D,Probabilities!C:C,"&lt;="&amp;Luck!C483,Probabilities!B:B,Luck!B483)</f>
        <v>1.73868079320207</v>
      </c>
      <c r="G483" s="4">
        <f>SUMIFS(Probabilities!E:E,Probabilities!C:C,"&lt;="&amp;Luck!C483,Probabilities!B:B,Luck!B483)</f>
        <v>1.4874787690942293</v>
      </c>
      <c r="H483" s="4">
        <f t="shared" si="13"/>
        <v>0.21426238923465504</v>
      </c>
    </row>
    <row r="484" spans="1:8" x14ac:dyDescent="0.35">
      <c r="A484">
        <v>483</v>
      </c>
      <c r="B484" s="31">
        <v>4</v>
      </c>
      <c r="C484">
        <v>15</v>
      </c>
      <c r="D484">
        <f>SUMIFS(Sales!D:D,Sales!C:C,"&lt;="&amp;Luck!C484,Sales!B:B,Luck!B484)</f>
        <v>55</v>
      </c>
      <c r="E484">
        <f>SUMIFS(Prizes!D:D,Prizes!C:C,"&lt;="&amp;Luck!C484,Prizes!B:B,Luck!B484)</f>
        <v>3</v>
      </c>
      <c r="F484" s="4">
        <f>SUMIFS(Probabilities!D:D,Probabilities!C:C,"&lt;="&amp;Luck!C484,Probabilities!B:B,Luck!B484)</f>
        <v>2.3740803347134869</v>
      </c>
      <c r="G484" s="4">
        <f>SUMIFS(Probabilities!E:E,Probabilities!C:C,"&lt;="&amp;Luck!C484,Probabilities!B:B,Luck!B484)</f>
        <v>2.1339918940026701</v>
      </c>
      <c r="H484" s="4">
        <f t="shared" si="13"/>
        <v>0.42847177024759042</v>
      </c>
    </row>
    <row r="485" spans="1:8" x14ac:dyDescent="0.35">
      <c r="A485">
        <v>484</v>
      </c>
      <c r="B485" s="31">
        <v>5</v>
      </c>
      <c r="C485">
        <v>15</v>
      </c>
      <c r="D485">
        <f>SUMIFS(Sales!D:D,Sales!C:C,"&lt;="&amp;Luck!C485,Sales!B:B,Luck!B485)</f>
        <v>64</v>
      </c>
      <c r="E485">
        <f>SUMIFS(Prizes!D:D,Prizes!C:C,"&lt;="&amp;Luck!C485,Prizes!B:B,Luck!B485)</f>
        <v>4</v>
      </c>
      <c r="F485" s="4">
        <f>SUMIFS(Probabilities!D:D,Probabilities!C:C,"&lt;="&amp;Luck!C485,Probabilities!B:B,Luck!B485)</f>
        <v>2.9523340876001374</v>
      </c>
      <c r="G485" s="4">
        <f>SUMIFS(Probabilities!E:E,Probabilities!C:C,"&lt;="&amp;Luck!C485,Probabilities!B:B,Luck!B485)</f>
        <v>2.6394415678343002</v>
      </c>
      <c r="H485" s="4">
        <f t="shared" si="13"/>
        <v>0.64486200260527571</v>
      </c>
    </row>
    <row r="486" spans="1:8" x14ac:dyDescent="0.35">
      <c r="A486">
        <v>485</v>
      </c>
      <c r="B486" s="31">
        <v>6</v>
      </c>
      <c r="C486">
        <v>15</v>
      </c>
      <c r="D486">
        <f>SUMIFS(Sales!D:D,Sales!C:C,"&lt;="&amp;Luck!C486,Sales!B:B,Luck!B486)</f>
        <v>25</v>
      </c>
      <c r="E486">
        <f>SUMIFS(Prizes!D:D,Prizes!C:C,"&lt;="&amp;Luck!C486,Prizes!B:B,Luck!B486)</f>
        <v>2</v>
      </c>
      <c r="F486" s="4">
        <f>SUMIFS(Probabilities!D:D,Probabilities!C:C,"&lt;="&amp;Luck!C486,Probabilities!B:B,Luck!B486)</f>
        <v>1.6521803371363966</v>
      </c>
      <c r="G486" s="4">
        <f>SUMIFS(Probabilities!E:E,Probabilities!C:C,"&lt;="&amp;Luck!C486,Probabilities!B:B,Luck!B486)</f>
        <v>1.4304524128940306</v>
      </c>
      <c r="H486" s="4">
        <f t="shared" si="13"/>
        <v>0.29081541460884652</v>
      </c>
    </row>
    <row r="487" spans="1:8" x14ac:dyDescent="0.35">
      <c r="A487">
        <v>486</v>
      </c>
      <c r="B487" s="31">
        <v>7</v>
      </c>
      <c r="C487">
        <v>15</v>
      </c>
      <c r="D487">
        <f>SUMIFS(Sales!D:D,Sales!C:C,"&lt;="&amp;Luck!C487,Sales!B:B,Luck!B487)</f>
        <v>75</v>
      </c>
      <c r="E487">
        <f>SUMIFS(Prizes!D:D,Prizes!C:C,"&lt;="&amp;Luck!C487,Prizes!B:B,Luck!B487)</f>
        <v>4</v>
      </c>
      <c r="F487" s="4">
        <f>SUMIFS(Probabilities!D:D,Probabilities!C:C,"&lt;="&amp;Luck!C487,Probabilities!B:B,Luck!B487)</f>
        <v>3.0883035773743108</v>
      </c>
      <c r="G487" s="4">
        <f>SUMIFS(Probabilities!E:E,Probabilities!C:C,"&lt;="&amp;Luck!C487,Probabilities!B:B,Luck!B487)</f>
        <v>2.7069782274709726</v>
      </c>
      <c r="H487" s="4">
        <f t="shared" si="13"/>
        <v>0.55412515952783825</v>
      </c>
    </row>
    <row r="488" spans="1:8" x14ac:dyDescent="0.35">
      <c r="A488">
        <v>487</v>
      </c>
      <c r="B488" s="31">
        <v>8</v>
      </c>
      <c r="C488">
        <v>15</v>
      </c>
      <c r="D488">
        <f>SUMIFS(Sales!D:D,Sales!C:C,"&lt;="&amp;Luck!C488,Sales!B:B,Luck!B488)</f>
        <v>157</v>
      </c>
      <c r="E488">
        <f>SUMIFS(Prizes!D:D,Prizes!C:C,"&lt;="&amp;Luck!C488,Prizes!B:B,Luck!B488)</f>
        <v>8</v>
      </c>
      <c r="F488" s="4">
        <f>SUMIFS(Probabilities!D:D,Probabilities!C:C,"&lt;="&amp;Luck!C488,Probabilities!B:B,Luck!B488)</f>
        <v>7.2530579034546694</v>
      </c>
      <c r="G488" s="4">
        <f>SUMIFS(Probabilities!E:E,Probabilities!C:C,"&lt;="&amp;Luck!C488,Probabilities!B:B,Luck!B488)</f>
        <v>6.1067733955421923</v>
      </c>
      <c r="H488" s="4">
        <f t="shared" si="13"/>
        <v>0.30226024766922305</v>
      </c>
    </row>
    <row r="489" spans="1:8" x14ac:dyDescent="0.35">
      <c r="A489">
        <v>488</v>
      </c>
      <c r="B489" s="31">
        <v>9</v>
      </c>
      <c r="C489">
        <v>15</v>
      </c>
      <c r="D489">
        <f>SUMIFS(Sales!D:D,Sales!C:C,"&lt;="&amp;Luck!C489,Sales!B:B,Luck!B489)</f>
        <v>68</v>
      </c>
      <c r="E489">
        <f>SUMIFS(Prizes!D:D,Prizes!C:C,"&lt;="&amp;Luck!C489,Prizes!B:B,Luck!B489)</f>
        <v>7</v>
      </c>
      <c r="F489" s="4">
        <f>SUMIFS(Probabilities!D:D,Probabilities!C:C,"&lt;="&amp;Luck!C489,Probabilities!B:B,Luck!B489)</f>
        <v>3.2402189600805986</v>
      </c>
      <c r="G489" s="4">
        <f>SUMIFS(Probabilities!E:E,Probabilities!C:C,"&lt;="&amp;Luck!C489,Probabilities!B:B,Luck!B489)</f>
        <v>2.8574411080798878</v>
      </c>
      <c r="H489" s="4">
        <f t="shared" si="13"/>
        <v>2.2242003732213176</v>
      </c>
    </row>
    <row r="490" spans="1:8" x14ac:dyDescent="0.35">
      <c r="A490">
        <v>489</v>
      </c>
      <c r="B490" s="31">
        <v>10</v>
      </c>
      <c r="C490">
        <v>15</v>
      </c>
      <c r="D490">
        <f>SUMIFS(Sales!D:D,Sales!C:C,"&lt;="&amp;Luck!C490,Sales!B:B,Luck!B490)</f>
        <v>120</v>
      </c>
      <c r="E490">
        <f>SUMIFS(Prizes!D:D,Prizes!C:C,"&lt;="&amp;Luck!C490,Prizes!B:B,Luck!B490)</f>
        <v>3</v>
      </c>
      <c r="F490" s="4">
        <f>SUMIFS(Probabilities!D:D,Probabilities!C:C,"&lt;="&amp;Luck!C490,Probabilities!B:B,Luck!B490)</f>
        <v>5.3738881235615406</v>
      </c>
      <c r="G490" s="4">
        <f>SUMIFS(Probabilities!E:E,Probabilities!C:C,"&lt;="&amp;Luck!C490,Probabilities!B:B,Luck!B490)</f>
        <v>4.7415746811763606</v>
      </c>
      <c r="H490" s="4">
        <f t="shared" si="13"/>
        <v>-1.090181856868033</v>
      </c>
    </row>
    <row r="491" spans="1:8" x14ac:dyDescent="0.35">
      <c r="A491">
        <v>490</v>
      </c>
      <c r="B491" s="31">
        <v>11</v>
      </c>
      <c r="C491">
        <v>15</v>
      </c>
      <c r="D491">
        <f>SUMIFS(Sales!D:D,Sales!C:C,"&lt;="&amp;Luck!C491,Sales!B:B,Luck!B491)</f>
        <v>39</v>
      </c>
      <c r="E491">
        <f>SUMIFS(Prizes!D:D,Prizes!C:C,"&lt;="&amp;Luck!C491,Prizes!B:B,Luck!B491)</f>
        <v>0</v>
      </c>
      <c r="F491" s="4">
        <f>SUMIFS(Probabilities!D:D,Probabilities!C:C,"&lt;="&amp;Luck!C491,Probabilities!B:B,Luck!B491)</f>
        <v>2.0278924229052588</v>
      </c>
      <c r="G491" s="4">
        <f>SUMIFS(Probabilities!E:E,Probabilities!C:C,"&lt;="&amp;Luck!C491,Probabilities!B:B,Luck!B491)</f>
        <v>1.799663023524334</v>
      </c>
      <c r="H491" s="4">
        <f t="shared" si="13"/>
        <v>-1.5116432729091189</v>
      </c>
    </row>
    <row r="492" spans="1:8" x14ac:dyDescent="0.35">
      <c r="A492">
        <v>491</v>
      </c>
      <c r="B492" s="31">
        <v>12</v>
      </c>
      <c r="C492">
        <v>15</v>
      </c>
      <c r="D492">
        <f>SUMIFS(Sales!D:D,Sales!C:C,"&lt;="&amp;Luck!C492,Sales!B:B,Luck!B492)</f>
        <v>48</v>
      </c>
      <c r="E492">
        <f>SUMIFS(Prizes!D:D,Prizes!C:C,"&lt;="&amp;Luck!C492,Prizes!B:B,Luck!B492)</f>
        <v>3</v>
      </c>
      <c r="F492" s="4">
        <f>SUMIFS(Probabilities!D:D,Probabilities!C:C,"&lt;="&amp;Luck!C492,Probabilities!B:B,Luck!B492)</f>
        <v>2.1645166106756251</v>
      </c>
      <c r="G492" s="4">
        <f>SUMIFS(Probabilities!E:E,Probabilities!C:C,"&lt;="&amp;Luck!C492,Probabilities!B:B,Luck!B492)</f>
        <v>1.9505675531744411</v>
      </c>
      <c r="H492" s="4">
        <f t="shared" si="13"/>
        <v>0.59821503232865181</v>
      </c>
    </row>
    <row r="493" spans="1:8" x14ac:dyDescent="0.35">
      <c r="A493">
        <v>492</v>
      </c>
      <c r="B493" s="31">
        <v>13</v>
      </c>
      <c r="C493">
        <v>15</v>
      </c>
      <c r="D493">
        <f>SUMIFS(Sales!D:D,Sales!C:C,"&lt;="&amp;Luck!C493,Sales!B:B,Luck!B493)</f>
        <v>38</v>
      </c>
      <c r="E493">
        <f>SUMIFS(Prizes!D:D,Prizes!C:C,"&lt;="&amp;Luck!C493,Prizes!B:B,Luck!B493)</f>
        <v>1</v>
      </c>
      <c r="F493" s="4">
        <f>SUMIFS(Probabilities!D:D,Probabilities!C:C,"&lt;="&amp;Luck!C493,Probabilities!B:B,Luck!B493)</f>
        <v>2.1292839623966007</v>
      </c>
      <c r="G493" s="4">
        <f>SUMIFS(Probabilities!E:E,Probabilities!C:C,"&lt;="&amp;Luck!C493,Probabilities!B:B,Luck!B493)</f>
        <v>1.8374415933816806</v>
      </c>
      <c r="H493" s="4">
        <f t="shared" si="13"/>
        <v>-0.83309856993406151</v>
      </c>
    </row>
    <row r="494" spans="1:8" x14ac:dyDescent="0.35">
      <c r="A494">
        <v>493</v>
      </c>
      <c r="B494" s="31">
        <v>14</v>
      </c>
      <c r="C494">
        <v>15</v>
      </c>
      <c r="D494">
        <f>SUMIFS(Sales!D:D,Sales!C:C,"&lt;="&amp;Luck!C494,Sales!B:B,Luck!B494)</f>
        <v>73</v>
      </c>
      <c r="E494">
        <f>SUMIFS(Prizes!D:D,Prizes!C:C,"&lt;="&amp;Luck!C494,Prizes!B:B,Luck!B494)</f>
        <v>5</v>
      </c>
      <c r="F494" s="4">
        <f>SUMIFS(Probabilities!D:D,Probabilities!C:C,"&lt;="&amp;Luck!C494,Probabilities!B:B,Luck!B494)</f>
        <v>3.4840829499620702</v>
      </c>
      <c r="G494" s="4">
        <f>SUMIFS(Probabilities!E:E,Probabilities!C:C,"&lt;="&amp;Luck!C494,Probabilities!B:B,Luck!B494)</f>
        <v>3.0730745041710636</v>
      </c>
      <c r="H494" s="4">
        <f t="shared" si="13"/>
        <v>0.86474665925510508</v>
      </c>
    </row>
    <row r="495" spans="1:8" x14ac:dyDescent="0.35">
      <c r="A495">
        <v>494</v>
      </c>
      <c r="B495" s="31">
        <v>15</v>
      </c>
      <c r="C495">
        <v>15</v>
      </c>
      <c r="D495">
        <f>SUMIFS(Sales!D:D,Sales!C:C,"&lt;="&amp;Luck!C495,Sales!B:B,Luck!B495)</f>
        <v>64</v>
      </c>
      <c r="E495">
        <f>SUMIFS(Prizes!D:D,Prizes!C:C,"&lt;="&amp;Luck!C495,Prizes!B:B,Luck!B495)</f>
        <v>4</v>
      </c>
      <c r="F495" s="4">
        <f>SUMIFS(Probabilities!D:D,Probabilities!C:C,"&lt;="&amp;Luck!C495,Probabilities!B:B,Luck!B495)</f>
        <v>3.5729121587717425</v>
      </c>
      <c r="G495" s="4">
        <f>SUMIFS(Probabilities!E:E,Probabilities!C:C,"&lt;="&amp;Luck!C495,Probabilities!B:B,Luck!B495)</f>
        <v>3.1295826295726257</v>
      </c>
      <c r="H495" s="4">
        <f t="shared" si="13"/>
        <v>0.24142041734861824</v>
      </c>
    </row>
    <row r="496" spans="1:8" x14ac:dyDescent="0.35">
      <c r="A496">
        <v>495</v>
      </c>
      <c r="B496" s="31">
        <v>16</v>
      </c>
      <c r="C496">
        <v>15</v>
      </c>
      <c r="D496">
        <f>SUMIFS(Sales!D:D,Sales!C:C,"&lt;="&amp;Luck!C496,Sales!B:B,Luck!B496)</f>
        <v>11</v>
      </c>
      <c r="E496">
        <f>SUMIFS(Prizes!D:D,Prizes!C:C,"&lt;="&amp;Luck!C496,Prizes!B:B,Luck!B496)</f>
        <v>0</v>
      </c>
      <c r="F496" s="4">
        <f>SUMIFS(Probabilities!D:D,Probabilities!C:C,"&lt;="&amp;Luck!C496,Probabilities!B:B,Luck!B496)</f>
        <v>0.53734276729559749</v>
      </c>
      <c r="G496" s="4">
        <f>SUMIFS(Probabilities!E:E,Probabilities!C:C,"&lt;="&amp;Luck!C496,Probabilities!B:B,Luck!B496)</f>
        <v>0.49728853736358486</v>
      </c>
      <c r="H496" s="4">
        <f t="shared" si="13"/>
        <v>-0.76198633532411619</v>
      </c>
    </row>
    <row r="497" spans="1:8" x14ac:dyDescent="0.35">
      <c r="A497">
        <v>496</v>
      </c>
      <c r="B497" s="31">
        <v>17</v>
      </c>
      <c r="C497">
        <v>15</v>
      </c>
      <c r="D497">
        <f>SUMIFS(Sales!D:D,Sales!C:C,"&lt;="&amp;Luck!C497,Sales!B:B,Luck!B497)</f>
        <v>7</v>
      </c>
      <c r="E497">
        <f>SUMIFS(Prizes!D:D,Prizes!C:C,"&lt;="&amp;Luck!C497,Prizes!B:B,Luck!B497)</f>
        <v>0</v>
      </c>
      <c r="F497" s="4">
        <f>SUMIFS(Probabilities!D:D,Probabilities!C:C,"&lt;="&amp;Luck!C497,Probabilities!B:B,Luck!B497)</f>
        <v>0.30681818181818182</v>
      </c>
      <c r="G497" s="4">
        <f>SUMIFS(Probabilities!E:E,Probabilities!C:C,"&lt;="&amp;Luck!C497,Probabilities!B:B,Luck!B497)</f>
        <v>0.28688722694915075</v>
      </c>
      <c r="H497" s="4">
        <f t="shared" si="13"/>
        <v>-0.57282964535113001</v>
      </c>
    </row>
    <row r="498" spans="1:8" x14ac:dyDescent="0.35">
      <c r="A498">
        <v>497</v>
      </c>
      <c r="B498" s="31">
        <v>18</v>
      </c>
      <c r="C498">
        <v>15</v>
      </c>
      <c r="D498">
        <f>SUMIFS(Sales!D:D,Sales!C:C,"&lt;="&amp;Luck!C498,Sales!B:B,Luck!B498)</f>
        <v>11</v>
      </c>
      <c r="E498">
        <f>SUMIFS(Prizes!D:D,Prizes!C:C,"&lt;="&amp;Luck!C498,Prizes!B:B,Luck!B498)</f>
        <v>1</v>
      </c>
      <c r="F498" s="4">
        <f>SUMIFS(Probabilities!D:D,Probabilities!C:C,"&lt;="&amp;Luck!C498,Probabilities!B:B,Luck!B498)</f>
        <v>0.70284369885433717</v>
      </c>
      <c r="G498" s="4">
        <f>SUMIFS(Probabilities!E:E,Probabilities!C:C,"&lt;="&amp;Luck!C498,Probabilities!B:B,Luck!B498)</f>
        <v>0.60932526183457325</v>
      </c>
      <c r="H498" s="4">
        <f t="shared" si="13"/>
        <v>0.38068025533573507</v>
      </c>
    </row>
    <row r="499" spans="1:8" x14ac:dyDescent="0.35">
      <c r="A499">
        <v>498</v>
      </c>
      <c r="B499" s="31">
        <v>19</v>
      </c>
      <c r="C499">
        <v>15</v>
      </c>
      <c r="D499">
        <f>SUMIFS(Sales!D:D,Sales!C:C,"&lt;="&amp;Luck!C499,Sales!B:B,Luck!B499)</f>
        <v>147</v>
      </c>
      <c r="E499">
        <f>SUMIFS(Prizes!D:D,Prizes!C:C,"&lt;="&amp;Luck!C499,Prizes!B:B,Luck!B499)</f>
        <v>4</v>
      </c>
      <c r="F499" s="4">
        <f>SUMIFS(Probabilities!D:D,Probabilities!C:C,"&lt;="&amp;Luck!C499,Probabilities!B:B,Luck!B499)</f>
        <v>5.3872370398255951</v>
      </c>
      <c r="G499" s="4">
        <f>SUMIFS(Probabilities!E:E,Probabilities!C:C,"&lt;="&amp;Luck!C499,Probabilities!B:B,Luck!B499)</f>
        <v>4.614036279068543</v>
      </c>
      <c r="H499" s="4">
        <f t="shared" si="13"/>
        <v>-0.64581804210642324</v>
      </c>
    </row>
    <row r="500" spans="1:8" x14ac:dyDescent="0.35">
      <c r="A500">
        <v>499</v>
      </c>
      <c r="B500" s="31">
        <v>20</v>
      </c>
      <c r="C500">
        <v>15</v>
      </c>
      <c r="D500">
        <f>SUMIFS(Sales!D:D,Sales!C:C,"&lt;="&amp;Luck!C500,Sales!B:B,Luck!B500)</f>
        <v>55</v>
      </c>
      <c r="E500">
        <f>SUMIFS(Prizes!D:D,Prizes!C:C,"&lt;="&amp;Luck!C500,Prizes!B:B,Luck!B500)</f>
        <v>3</v>
      </c>
      <c r="F500" s="4">
        <f>SUMIFS(Probabilities!D:D,Probabilities!C:C,"&lt;="&amp;Luck!C500,Probabilities!B:B,Luck!B500)</f>
        <v>2.5135103448196174</v>
      </c>
      <c r="G500" s="4">
        <f>SUMIFS(Probabilities!E:E,Probabilities!C:C,"&lt;="&amp;Luck!C500,Probabilities!B:B,Luck!B500)</f>
        <v>2.2965397356122015</v>
      </c>
      <c r="H500" s="4">
        <f t="shared" si="13"/>
        <v>0.32102335387251679</v>
      </c>
    </row>
    <row r="501" spans="1:8" x14ac:dyDescent="0.35">
      <c r="A501">
        <v>500</v>
      </c>
      <c r="B501" s="31">
        <v>21</v>
      </c>
      <c r="C501">
        <v>15</v>
      </c>
      <c r="D501">
        <f>SUMIFS(Sales!D:D,Sales!C:C,"&lt;="&amp;Luck!C501,Sales!B:B,Luck!B501)</f>
        <v>15</v>
      </c>
      <c r="E501">
        <f>SUMIFS(Prizes!D:D,Prizes!C:C,"&lt;="&amp;Luck!C501,Prizes!B:B,Luck!B501)</f>
        <v>1</v>
      </c>
      <c r="F501" s="4">
        <f>SUMIFS(Probabilities!D:D,Probabilities!C:C,"&lt;="&amp;Luck!C501,Probabilities!B:B,Luck!B501)</f>
        <v>0.63164893617021278</v>
      </c>
      <c r="G501" s="4">
        <f>SUMIFS(Probabilities!E:E,Probabilities!C:C,"&lt;="&amp;Luck!C501,Probabilities!B:B,Luck!B501)</f>
        <v>0.57472666253306171</v>
      </c>
      <c r="H501" s="4">
        <f t="shared" si="13"/>
        <v>0.48588249827785779</v>
      </c>
    </row>
    <row r="502" spans="1:8" x14ac:dyDescent="0.35">
      <c r="A502">
        <v>501</v>
      </c>
      <c r="B502" s="31">
        <v>22</v>
      </c>
      <c r="C502">
        <v>15</v>
      </c>
      <c r="D502">
        <f>SUMIFS(Sales!D:D,Sales!C:C,"&lt;="&amp;Luck!C502,Sales!B:B,Luck!B502)</f>
        <v>6</v>
      </c>
      <c r="E502">
        <f>SUMIFS(Prizes!D:D,Prizes!C:C,"&lt;="&amp;Luck!C502,Prizes!B:B,Luck!B502)</f>
        <v>1</v>
      </c>
      <c r="F502" s="4">
        <f>SUMIFS(Probabilities!D:D,Probabilities!C:C,"&lt;="&amp;Luck!C502,Probabilities!B:B,Luck!B502)</f>
        <v>0.54326923076923084</v>
      </c>
      <c r="G502" s="4">
        <f>SUMIFS(Probabilities!E:E,Probabilities!C:C,"&lt;="&amp;Luck!C502,Probabilities!B:B,Luck!B502)</f>
        <v>0.45814801658361881</v>
      </c>
      <c r="H502" s="4">
        <f t="shared" si="13"/>
        <v>0.67477248464120332</v>
      </c>
    </row>
    <row r="503" spans="1:8" x14ac:dyDescent="0.35">
      <c r="A503">
        <v>502</v>
      </c>
      <c r="B503" s="31">
        <v>23</v>
      </c>
      <c r="C503">
        <v>15</v>
      </c>
      <c r="D503">
        <f>SUMIFS(Sales!D:D,Sales!C:C,"&lt;="&amp;Luck!C503,Sales!B:B,Luck!B503)</f>
        <v>75</v>
      </c>
      <c r="E503">
        <f>SUMIFS(Prizes!D:D,Prizes!C:C,"&lt;="&amp;Luck!C503,Prizes!B:B,Luck!B503)</f>
        <v>4</v>
      </c>
      <c r="F503" s="4">
        <f>SUMIFS(Probabilities!D:D,Probabilities!C:C,"&lt;="&amp;Luck!C503,Probabilities!B:B,Luck!B503)</f>
        <v>2.9991021425331783</v>
      </c>
      <c r="G503" s="4">
        <f>SUMIFS(Probabilities!E:E,Probabilities!C:C,"&lt;="&amp;Luck!C503,Probabilities!B:B,Luck!B503)</f>
        <v>2.6922037778817822</v>
      </c>
      <c r="H503" s="4">
        <f t="shared" si="13"/>
        <v>0.61000837120979057</v>
      </c>
    </row>
    <row r="504" spans="1:8" x14ac:dyDescent="0.35">
      <c r="A504">
        <v>503</v>
      </c>
      <c r="B504" s="31">
        <v>24</v>
      </c>
      <c r="C504">
        <v>15</v>
      </c>
      <c r="D504">
        <f>SUMIFS(Sales!D:D,Sales!C:C,"&lt;="&amp;Luck!C504,Sales!B:B,Luck!B504)</f>
        <v>66</v>
      </c>
      <c r="E504">
        <f>SUMIFS(Prizes!D:D,Prizes!C:C,"&lt;="&amp;Luck!C504,Prizes!B:B,Luck!B504)</f>
        <v>1</v>
      </c>
      <c r="F504" s="4">
        <f>SUMIFS(Probabilities!D:D,Probabilities!C:C,"&lt;="&amp;Luck!C504,Probabilities!B:B,Luck!B504)</f>
        <v>2.7289515245114577</v>
      </c>
      <c r="G504" s="4">
        <f>SUMIFS(Probabilities!E:E,Probabilities!C:C,"&lt;="&amp;Luck!C504,Probabilities!B:B,Luck!B504)</f>
        <v>2.4399747767702471</v>
      </c>
      <c r="H504" s="4">
        <f t="shared" si="13"/>
        <v>-1.1068535147709484</v>
      </c>
    </row>
    <row r="505" spans="1:8" x14ac:dyDescent="0.35">
      <c r="A505">
        <v>504</v>
      </c>
      <c r="B505" s="31">
        <v>25</v>
      </c>
      <c r="C505">
        <v>15</v>
      </c>
      <c r="D505">
        <f>SUMIFS(Sales!D:D,Sales!C:C,"&lt;="&amp;Luck!C505,Sales!B:B,Luck!B505)</f>
        <v>2</v>
      </c>
      <c r="E505">
        <f>SUMIFS(Prizes!D:D,Prizes!C:C,"&lt;="&amp;Luck!C505,Prizes!B:B,Luck!B505)</f>
        <v>0</v>
      </c>
      <c r="F505" s="4">
        <f>SUMIFS(Probabilities!D:D,Probabilities!C:C,"&lt;="&amp;Luck!C505,Probabilities!B:B,Luck!B505)</f>
        <v>6.3829787234042548E-2</v>
      </c>
      <c r="G505" s="4">
        <f>SUMIFS(Probabilities!E:E,Probabilities!C:C,"&lt;="&amp;Luck!C505,Probabilities!B:B,Luck!B505)</f>
        <v>6.1462224298748667E-2</v>
      </c>
      <c r="H505" s="4">
        <f t="shared" si="13"/>
        <v>-0.25746562908380199</v>
      </c>
    </row>
    <row r="506" spans="1:8" x14ac:dyDescent="0.35">
      <c r="A506">
        <v>505</v>
      </c>
      <c r="B506" s="31">
        <v>26</v>
      </c>
      <c r="C506">
        <v>15</v>
      </c>
      <c r="D506">
        <f>SUMIFS(Sales!D:D,Sales!C:C,"&lt;="&amp;Luck!C506,Sales!B:B,Luck!B506)</f>
        <v>10</v>
      </c>
      <c r="E506">
        <f>SUMIFS(Prizes!D:D,Prizes!C:C,"&lt;="&amp;Luck!C506,Prizes!B:B,Luck!B506)</f>
        <v>0</v>
      </c>
      <c r="F506" s="4">
        <f>SUMIFS(Probabilities!D:D,Probabilities!C:C,"&lt;="&amp;Luck!C506,Probabilities!B:B,Luck!B506)</f>
        <v>0.31914893617021278</v>
      </c>
      <c r="G506" s="4">
        <f>SUMIFS(Probabilities!E:E,Probabilities!C:C,"&lt;="&amp;Luck!C506,Probabilities!B:B,Luck!B506)</f>
        <v>0.2940934388488512</v>
      </c>
      <c r="H506" s="4">
        <f t="shared" si="13"/>
        <v>-0.58850578094375827</v>
      </c>
    </row>
    <row r="507" spans="1:8" x14ac:dyDescent="0.35">
      <c r="A507">
        <v>506</v>
      </c>
      <c r="B507" s="31">
        <v>27</v>
      </c>
      <c r="C507">
        <v>15</v>
      </c>
      <c r="D507">
        <f>SUMIFS(Sales!D:D,Sales!C:C,"&lt;="&amp;Luck!C507,Sales!B:B,Luck!B507)</f>
        <v>11</v>
      </c>
      <c r="E507">
        <f>SUMIFS(Prizes!D:D,Prizes!C:C,"&lt;="&amp;Luck!C507,Prizes!B:B,Luck!B507)</f>
        <v>0</v>
      </c>
      <c r="F507" s="4">
        <f>SUMIFS(Probabilities!D:D,Probabilities!C:C,"&lt;="&amp;Luck!C507,Probabilities!B:B,Luck!B507)</f>
        <v>0.58616138763197589</v>
      </c>
      <c r="G507" s="4">
        <f>SUMIFS(Probabilities!E:E,Probabilities!C:C,"&lt;="&amp;Luck!C507,Probabilities!B:B,Luck!B507)</f>
        <v>0.50981180774316925</v>
      </c>
      <c r="H507" s="4">
        <f t="shared" si="13"/>
        <v>-0.82094159664369948</v>
      </c>
    </row>
    <row r="508" spans="1:8" x14ac:dyDescent="0.35">
      <c r="A508">
        <v>507</v>
      </c>
      <c r="B508" s="31">
        <v>28</v>
      </c>
      <c r="C508">
        <v>15</v>
      </c>
      <c r="D508">
        <f>SUMIFS(Sales!D:D,Sales!C:C,"&lt;="&amp;Luck!C508,Sales!B:B,Luck!B508)</f>
        <v>24</v>
      </c>
      <c r="E508">
        <f>SUMIFS(Prizes!D:D,Prizes!C:C,"&lt;="&amp;Luck!C508,Prizes!B:B,Luck!B508)</f>
        <v>0</v>
      </c>
      <c r="F508" s="4">
        <f>SUMIFS(Probabilities!D:D,Probabilities!C:C,"&lt;="&amp;Luck!C508,Probabilities!B:B,Luck!B508)</f>
        <v>0.7941427895328429</v>
      </c>
      <c r="G508" s="4">
        <f>SUMIFS(Probabilities!E:E,Probabilities!C:C,"&lt;="&amp;Luck!C508,Probabilities!B:B,Luck!B508)</f>
        <v>0.74063394841795605</v>
      </c>
      <c r="H508" s="4">
        <f t="shared" si="13"/>
        <v>-0.92277706012539296</v>
      </c>
    </row>
    <row r="509" spans="1:8" x14ac:dyDescent="0.35">
      <c r="A509">
        <v>508</v>
      </c>
      <c r="B509" s="31">
        <v>29</v>
      </c>
      <c r="C509">
        <v>15</v>
      </c>
      <c r="D509">
        <f>SUMIFS(Sales!D:D,Sales!C:C,"&lt;="&amp;Luck!C509,Sales!B:B,Luck!B509)</f>
        <v>51</v>
      </c>
      <c r="E509">
        <f>SUMIFS(Prizes!D:D,Prizes!C:C,"&lt;="&amp;Luck!C509,Prizes!B:B,Luck!B509)</f>
        <v>2</v>
      </c>
      <c r="F509" s="4">
        <f>SUMIFS(Probabilities!D:D,Probabilities!C:C,"&lt;="&amp;Luck!C509,Probabilities!B:B,Luck!B509)</f>
        <v>2.1392509129157737</v>
      </c>
      <c r="G509" s="4">
        <f>SUMIFS(Probabilities!E:E,Probabilities!C:C,"&lt;="&amp;Luck!C509,Probabilities!B:B,Luck!B509)</f>
        <v>1.8953049288333335</v>
      </c>
      <c r="H509" s="4">
        <f t="shared" si="13"/>
        <v>-0.10114828068400734</v>
      </c>
    </row>
    <row r="510" spans="1:8" x14ac:dyDescent="0.35">
      <c r="A510">
        <v>509</v>
      </c>
      <c r="B510" s="31">
        <v>30</v>
      </c>
      <c r="C510">
        <v>15</v>
      </c>
      <c r="D510">
        <f>SUMIFS(Sales!D:D,Sales!C:C,"&lt;="&amp;Luck!C510,Sales!B:B,Luck!B510)</f>
        <v>5</v>
      </c>
      <c r="E510">
        <f>SUMIFS(Prizes!D:D,Prizes!C:C,"&lt;="&amp;Luck!C510,Prizes!B:B,Luck!B510)</f>
        <v>0</v>
      </c>
      <c r="F510" s="4">
        <f>SUMIFS(Probabilities!D:D,Probabilities!C:C,"&lt;="&amp;Luck!C510,Probabilities!B:B,Luck!B510)</f>
        <v>0.20833333333333334</v>
      </c>
      <c r="G510" s="4">
        <f>SUMIFS(Probabilities!E:E,Probabilities!C:C,"&lt;="&amp;Luck!C510,Probabilities!B:B,Luck!B510)</f>
        <v>0.19294176003734828</v>
      </c>
      <c r="H510" s="4">
        <f t="shared" si="13"/>
        <v>-0.474291831071118</v>
      </c>
    </row>
    <row r="511" spans="1:8" x14ac:dyDescent="0.35">
      <c r="A511">
        <v>510</v>
      </c>
      <c r="B511" s="31">
        <v>31</v>
      </c>
      <c r="C511">
        <v>15</v>
      </c>
      <c r="D511">
        <f>SUMIFS(Sales!D:D,Sales!C:C,"&lt;="&amp;Luck!C511,Sales!B:B,Luck!B511)</f>
        <v>16</v>
      </c>
      <c r="E511">
        <f>SUMIFS(Prizes!D:D,Prizes!C:C,"&lt;="&amp;Luck!C511,Prizes!B:B,Luck!B511)</f>
        <v>1</v>
      </c>
      <c r="F511" s="4">
        <f>SUMIFS(Probabilities!D:D,Probabilities!C:C,"&lt;="&amp;Luck!C511,Probabilities!B:B,Luck!B511)</f>
        <v>0.68315789473684219</v>
      </c>
      <c r="G511" s="4">
        <f>SUMIFS(Probabilities!E:E,Probabilities!C:C,"&lt;="&amp;Luck!C511,Probabilities!B:B,Luck!B511)</f>
        <v>0.63196321395379162</v>
      </c>
      <c r="H511" s="4">
        <f t="shared" si="13"/>
        <v>0.39856301064268529</v>
      </c>
    </row>
    <row r="512" spans="1:8" x14ac:dyDescent="0.35">
      <c r="A512">
        <v>511</v>
      </c>
      <c r="B512" s="31">
        <v>32</v>
      </c>
      <c r="C512">
        <v>15</v>
      </c>
      <c r="D512">
        <f>SUMIFS(Sales!D:D,Sales!C:C,"&lt;="&amp;Luck!C512,Sales!B:B,Luck!B512)</f>
        <v>41</v>
      </c>
      <c r="E512">
        <f>SUMIFS(Prizes!D:D,Prizes!C:C,"&lt;="&amp;Luck!C512,Prizes!B:B,Luck!B512)</f>
        <v>2</v>
      </c>
      <c r="F512" s="4">
        <f>SUMIFS(Probabilities!D:D,Probabilities!C:C,"&lt;="&amp;Luck!C512,Probabilities!B:B,Luck!B512)</f>
        <v>1.751323901682182</v>
      </c>
      <c r="G512" s="4">
        <f>SUMIFS(Probabilities!E:E,Probabilities!C:C,"&lt;="&amp;Luck!C512,Probabilities!B:B,Luck!B512)</f>
        <v>1.5500685464079937</v>
      </c>
      <c r="H512" s="4">
        <f t="shared" si="13"/>
        <v>0.19973703231952852</v>
      </c>
    </row>
    <row r="513" spans="1:8" x14ac:dyDescent="0.35">
      <c r="A513">
        <v>512</v>
      </c>
      <c r="B513" s="31">
        <v>33</v>
      </c>
      <c r="C513">
        <v>15</v>
      </c>
      <c r="D513">
        <f>SUMIFS(Sales!D:D,Sales!C:C,"&lt;="&amp;Luck!C513,Sales!B:B,Luck!B513)</f>
        <v>82</v>
      </c>
      <c r="E513">
        <f>SUMIFS(Prizes!D:D,Prizes!C:C,"&lt;="&amp;Luck!C513,Prizes!B:B,Luck!B513)</f>
        <v>3</v>
      </c>
      <c r="F513" s="4">
        <f>SUMIFS(Probabilities!D:D,Probabilities!C:C,"&lt;="&amp;Luck!C513,Probabilities!B:B,Luck!B513)</f>
        <v>3.7971257524946109</v>
      </c>
      <c r="G513" s="4">
        <f>SUMIFS(Probabilities!E:E,Probabilities!C:C,"&lt;="&amp;Luck!C513,Probabilities!B:B,Luck!B513)</f>
        <v>3.3333154045034967</v>
      </c>
      <c r="H513" s="4">
        <f t="shared" si="13"/>
        <v>-0.43660492998348149</v>
      </c>
    </row>
    <row r="514" spans="1:8" x14ac:dyDescent="0.35">
      <c r="A514">
        <v>513</v>
      </c>
      <c r="B514" s="31">
        <v>34</v>
      </c>
      <c r="C514">
        <v>15</v>
      </c>
      <c r="D514">
        <f>SUMIFS(Sales!D:D,Sales!C:C,"&lt;="&amp;Luck!C514,Sales!B:B,Luck!B514)</f>
        <v>41</v>
      </c>
      <c r="E514">
        <f>SUMIFS(Prizes!D:D,Prizes!C:C,"&lt;="&amp;Luck!C514,Prizes!B:B,Luck!B514)</f>
        <v>1</v>
      </c>
      <c r="F514" s="4">
        <f>SUMIFS(Probabilities!D:D,Probabilities!C:C,"&lt;="&amp;Luck!C514,Probabilities!B:B,Luck!B514)</f>
        <v>1.9957656734501028</v>
      </c>
      <c r="G514" s="4">
        <f>SUMIFS(Probabilities!E:E,Probabilities!C:C,"&lt;="&amp;Luck!C514,Probabilities!B:B,Luck!B514)</f>
        <v>1.806785994544881</v>
      </c>
      <c r="H514" s="4">
        <f t="shared" si="13"/>
        <v>-0.74080480953425287</v>
      </c>
    </row>
    <row r="515" spans="1:8" x14ac:dyDescent="0.35">
      <c r="A515">
        <v>514</v>
      </c>
      <c r="B515" s="31">
        <v>35</v>
      </c>
      <c r="C515">
        <v>15</v>
      </c>
      <c r="D515">
        <f>SUMIFS(Sales!D:D,Sales!C:C,"&lt;="&amp;Luck!C515,Sales!B:B,Luck!B515)</f>
        <v>36</v>
      </c>
      <c r="E515">
        <f>SUMIFS(Prizes!D:D,Prizes!C:C,"&lt;="&amp;Luck!C515,Prizes!B:B,Luck!B515)</f>
        <v>2</v>
      </c>
      <c r="F515" s="4">
        <f>SUMIFS(Probabilities!D:D,Probabilities!C:C,"&lt;="&amp;Luck!C515,Probabilities!B:B,Luck!B515)</f>
        <v>1.8312919892395763</v>
      </c>
      <c r="G515" s="4">
        <f>SUMIFS(Probabilities!E:E,Probabilities!C:C,"&lt;="&amp;Luck!C515,Probabilities!B:B,Luck!B515)</f>
        <v>1.6519362279840033</v>
      </c>
      <c r="H515" s="4">
        <f t="shared" si="13"/>
        <v>0.1312620147123815</v>
      </c>
    </row>
    <row r="516" spans="1:8" x14ac:dyDescent="0.35">
      <c r="A516">
        <v>515</v>
      </c>
      <c r="B516" s="31">
        <v>36</v>
      </c>
      <c r="C516">
        <v>15</v>
      </c>
      <c r="D516">
        <f>SUMIFS(Sales!D:D,Sales!C:C,"&lt;="&amp;Luck!C516,Sales!B:B,Luck!B516)</f>
        <v>41</v>
      </c>
      <c r="E516">
        <f>SUMIFS(Prizes!D:D,Prizes!C:C,"&lt;="&amp;Luck!C516,Prizes!B:B,Luck!B516)</f>
        <v>2</v>
      </c>
      <c r="F516" s="4">
        <f>SUMIFS(Probabilities!D:D,Probabilities!C:C,"&lt;="&amp;Luck!C516,Probabilities!B:B,Luck!B516)</f>
        <v>1.9957656734501028</v>
      </c>
      <c r="G516" s="4">
        <f>SUMIFS(Probabilities!E:E,Probabilities!C:C,"&lt;="&amp;Luck!C516,Probabilities!B:B,Luck!B516)</f>
        <v>1.806785994544881</v>
      </c>
      <c r="H516" s="4">
        <f t="shared" si="13"/>
        <v>3.1501482295870731E-3</v>
      </c>
    </row>
    <row r="517" spans="1:8" x14ac:dyDescent="0.35">
      <c r="A517">
        <v>516</v>
      </c>
      <c r="B517" s="31">
        <v>37</v>
      </c>
      <c r="C517">
        <v>15</v>
      </c>
      <c r="D517">
        <f>SUMIFS(Sales!D:D,Sales!C:C,"&lt;="&amp;Luck!C517,Sales!B:B,Luck!B517)</f>
        <v>91</v>
      </c>
      <c r="E517">
        <f>SUMIFS(Prizes!D:D,Prizes!C:C,"&lt;="&amp;Luck!C517,Prizes!B:B,Luck!B517)</f>
        <v>3</v>
      </c>
      <c r="F517" s="4">
        <f>SUMIFS(Probabilities!D:D,Probabilities!C:C,"&lt;="&amp;Luck!C517,Probabilities!B:B,Luck!B517)</f>
        <v>4.1607621161309751</v>
      </c>
      <c r="G517" s="4">
        <f>SUMIFS(Probabilities!E:E,Probabilities!C:C,"&lt;="&amp;Luck!C517,Probabilities!B:B,Luck!B517)</f>
        <v>3.6225474141789649</v>
      </c>
      <c r="H517" s="4">
        <f t="shared" si="13"/>
        <v>-0.609868477383676</v>
      </c>
    </row>
    <row r="518" spans="1:8" x14ac:dyDescent="0.35">
      <c r="A518">
        <v>517</v>
      </c>
      <c r="B518" s="31">
        <v>38</v>
      </c>
      <c r="C518">
        <v>15</v>
      </c>
      <c r="D518">
        <f>SUMIFS(Sales!D:D,Sales!C:C,"&lt;="&amp;Luck!C518,Sales!B:B,Luck!B518)</f>
        <v>37</v>
      </c>
      <c r="E518">
        <f>SUMIFS(Prizes!D:D,Prizes!C:C,"&lt;="&amp;Luck!C518,Prizes!B:B,Luck!B518)</f>
        <v>4</v>
      </c>
      <c r="F518" s="4">
        <f>SUMIFS(Probabilities!D:D,Probabilities!C:C,"&lt;="&amp;Luck!C518,Probabilities!B:B,Luck!B518)</f>
        <v>1.7654362892118982</v>
      </c>
      <c r="G518" s="4">
        <f>SUMIFS(Probabilities!E:E,Probabilities!C:C,"&lt;="&amp;Luck!C518,Probabilities!B:B,Luck!B518)</f>
        <v>1.5474360137130894</v>
      </c>
      <c r="H518" s="4">
        <f t="shared" si="13"/>
        <v>1.7963311108174056</v>
      </c>
    </row>
    <row r="519" spans="1:8" x14ac:dyDescent="0.35">
      <c r="A519">
        <v>518</v>
      </c>
      <c r="B519" s="31">
        <v>39</v>
      </c>
      <c r="C519">
        <v>15</v>
      </c>
      <c r="D519">
        <f>SUMIFS(Sales!D:D,Sales!C:C,"&lt;="&amp;Luck!C519,Sales!B:B,Luck!B519)</f>
        <v>3</v>
      </c>
      <c r="E519">
        <f>SUMIFS(Prizes!D:D,Prizes!C:C,"&lt;="&amp;Luck!C519,Prizes!B:B,Luck!B519)</f>
        <v>0</v>
      </c>
      <c r="F519" s="4">
        <f>SUMIFS(Probabilities!D:D,Probabilities!C:C,"&lt;="&amp;Luck!C519,Probabilities!B:B,Luck!B519)</f>
        <v>0.3612040133779264</v>
      </c>
      <c r="G519" s="4">
        <f>SUMIFS(Probabilities!E:E,Probabilities!C:C,"&lt;="&amp;Luck!C519,Probabilities!B:B,Luck!B519)</f>
        <v>0.29810308929110729</v>
      </c>
      <c r="H519" s="4">
        <f t="shared" si="13"/>
        <v>-0.66156013751613985</v>
      </c>
    </row>
    <row r="520" spans="1:8" x14ac:dyDescent="0.35">
      <c r="A520">
        <v>519</v>
      </c>
      <c r="B520" s="31">
        <v>40</v>
      </c>
      <c r="C520">
        <v>15</v>
      </c>
      <c r="D520">
        <f>SUMIFS(Sales!D:D,Sales!C:C,"&lt;="&amp;Luck!C520,Sales!B:B,Luck!B520)</f>
        <v>1</v>
      </c>
      <c r="E520">
        <f>SUMIFS(Prizes!D:D,Prizes!C:C,"&lt;="&amp;Luck!C520,Prizes!B:B,Luck!B520)</f>
        <v>0</v>
      </c>
      <c r="F520" s="4">
        <f>SUMIFS(Probabilities!D:D,Probabilities!C:C,"&lt;="&amp;Luck!C520,Probabilities!B:B,Luck!B520)</f>
        <v>0.23076923076923078</v>
      </c>
      <c r="G520" s="4">
        <f>SUMIFS(Probabilities!E:E,Probabilities!C:C,"&lt;="&amp;Luck!C520,Probabilities!B:B,Luck!B520)</f>
        <v>0.17751479289940827</v>
      </c>
      <c r="H520" s="4">
        <f t="shared" si="13"/>
        <v>-0.54772255750516619</v>
      </c>
    </row>
    <row r="521" spans="1:8" x14ac:dyDescent="0.35">
      <c r="A521">
        <v>520</v>
      </c>
      <c r="B521" s="31">
        <v>41</v>
      </c>
      <c r="C521">
        <v>15</v>
      </c>
      <c r="D521">
        <f>SUMIFS(Sales!D:D,Sales!C:C,"&lt;="&amp;Luck!C521,Sales!B:B,Luck!B521)</f>
        <v>15</v>
      </c>
      <c r="E521">
        <f>SUMIFS(Prizes!D:D,Prizes!C:C,"&lt;="&amp;Luck!C521,Prizes!B:B,Luck!B521)</f>
        <v>2</v>
      </c>
      <c r="F521" s="4">
        <f>SUMIFS(Probabilities!D:D,Probabilities!C:C,"&lt;="&amp;Luck!C521,Probabilities!B:B,Luck!B521)</f>
        <v>0.59948542024013718</v>
      </c>
      <c r="G521" s="4">
        <f>SUMIFS(Probabilities!E:E,Probabilities!C:C,"&lt;="&amp;Luck!C521,Probabilities!B:B,Luck!B521)</f>
        <v>0.5473464121539795</v>
      </c>
      <c r="H521" s="4">
        <f t="shared" si="13"/>
        <v>1.8930256409135764</v>
      </c>
    </row>
    <row r="522" spans="1:8" x14ac:dyDescent="0.35">
      <c r="A522">
        <v>521</v>
      </c>
      <c r="B522" s="31">
        <v>42</v>
      </c>
      <c r="C522">
        <v>15</v>
      </c>
      <c r="D522">
        <f>SUMIFS(Sales!D:D,Sales!C:C,"&lt;="&amp;Luck!C522,Sales!B:B,Luck!B522)</f>
        <v>4</v>
      </c>
      <c r="E522">
        <f>SUMIFS(Prizes!D:D,Prizes!C:C,"&lt;="&amp;Luck!C522,Prizes!B:B,Luck!B522)</f>
        <v>0</v>
      </c>
      <c r="F522" s="4">
        <f>SUMIFS(Probabilities!D:D,Probabilities!C:C,"&lt;="&amp;Luck!C522,Probabilities!B:B,Luck!B522)</f>
        <v>0.14545454545454545</v>
      </c>
      <c r="G522" s="4">
        <f>SUMIFS(Probabilities!E:E,Probabilities!C:C,"&lt;="&amp;Luck!C522,Probabilities!B:B,Luck!B522)</f>
        <v>0.13760129006248742</v>
      </c>
      <c r="H522" s="4">
        <f t="shared" si="13"/>
        <v>-0.39211733715048613</v>
      </c>
    </row>
    <row r="523" spans="1:8" x14ac:dyDescent="0.35">
      <c r="A523">
        <v>522</v>
      </c>
      <c r="B523" s="31">
        <v>43</v>
      </c>
      <c r="C523">
        <v>15</v>
      </c>
      <c r="D523">
        <f>SUMIFS(Sales!D:D,Sales!C:C,"&lt;="&amp;Luck!C523,Sales!B:B,Luck!B523)</f>
        <v>10</v>
      </c>
      <c r="E523">
        <f>SUMIFS(Prizes!D:D,Prizes!C:C,"&lt;="&amp;Luck!C523,Prizes!B:B,Luck!B523)</f>
        <v>1</v>
      </c>
      <c r="F523" s="4">
        <f>SUMIFS(Probabilities!D:D,Probabilities!C:C,"&lt;="&amp;Luck!C523,Probabilities!B:B,Luck!B523)</f>
        <v>0.5079051383399209</v>
      </c>
      <c r="G523" s="4">
        <f>SUMIFS(Probabilities!E:E,Probabilities!C:C,"&lt;="&amp;Luck!C523,Probabilities!B:B,Luck!B523)</f>
        <v>0.46235499586066903</v>
      </c>
      <c r="H523" s="4">
        <f t="shared" si="13"/>
        <v>0.72370413314432125</v>
      </c>
    </row>
    <row r="524" spans="1:8" x14ac:dyDescent="0.35">
      <c r="A524">
        <v>523</v>
      </c>
      <c r="B524" s="31">
        <v>44</v>
      </c>
      <c r="C524">
        <v>15</v>
      </c>
      <c r="D524">
        <f>SUMIFS(Sales!D:D,Sales!C:C,"&lt;="&amp;Luck!C524,Sales!B:B,Luck!B524)</f>
        <v>5</v>
      </c>
      <c r="E524">
        <f>SUMIFS(Prizes!D:D,Prizes!C:C,"&lt;="&amp;Luck!C524,Prizes!B:B,Luck!B524)</f>
        <v>1</v>
      </c>
      <c r="F524" s="4">
        <f>SUMIFS(Probabilities!D:D,Probabilities!C:C,"&lt;="&amp;Luck!C524,Probabilities!B:B,Luck!B524)</f>
        <v>0.32608695652173914</v>
      </c>
      <c r="G524" s="4">
        <f>SUMIFS(Probabilities!E:E,Probabilities!C:C,"&lt;="&amp;Luck!C524,Probabilities!B:B,Luck!B524)</f>
        <v>0.29142171627993935</v>
      </c>
      <c r="H524" s="4">
        <f t="shared" si="13"/>
        <v>1.2483688011309693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72</v>
      </c>
      <c r="B1" t="s">
        <v>73</v>
      </c>
      <c r="M1" t="s">
        <v>91</v>
      </c>
    </row>
    <row r="2" spans="1:15" x14ac:dyDescent="0.35">
      <c r="A2" t="s">
        <v>71</v>
      </c>
      <c r="M2" t="s">
        <v>0</v>
      </c>
      <c r="N2" t="s">
        <v>1</v>
      </c>
      <c r="O2" t="s">
        <v>2</v>
      </c>
    </row>
    <row r="3" spans="1:15" x14ac:dyDescent="0.35">
      <c r="A3" t="s">
        <v>68</v>
      </c>
      <c r="N3" t="s">
        <v>83</v>
      </c>
    </row>
    <row r="4" spans="1:15" x14ac:dyDescent="0.35">
      <c r="A4" t="s">
        <v>74</v>
      </c>
      <c r="N4" t="s">
        <v>84</v>
      </c>
    </row>
    <row r="5" spans="1:15" x14ac:dyDescent="0.35">
      <c r="A5" t="s">
        <v>75</v>
      </c>
      <c r="N5" t="s">
        <v>85</v>
      </c>
    </row>
    <row r="6" spans="1:15" x14ac:dyDescent="0.35">
      <c r="N6" t="s">
        <v>86</v>
      </c>
    </row>
    <row r="8" spans="1:15" x14ac:dyDescent="0.35">
      <c r="M8" t="s">
        <v>94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87</v>
      </c>
    </row>
    <row r="11" spans="1:15" x14ac:dyDescent="0.35">
      <c r="N11" t="s">
        <v>88</v>
      </c>
    </row>
    <row r="12" spans="1:15" x14ac:dyDescent="0.35">
      <c r="N12" t="s">
        <v>89</v>
      </c>
    </row>
    <row r="14" spans="1:15" x14ac:dyDescent="0.35">
      <c r="M14" t="s">
        <v>90</v>
      </c>
    </row>
    <row r="15" spans="1:15" x14ac:dyDescent="0.35">
      <c r="M15" t="s">
        <v>0</v>
      </c>
      <c r="N15" t="s">
        <v>98</v>
      </c>
    </row>
    <row r="22" spans="13:17" x14ac:dyDescent="0.35">
      <c r="M22" t="s">
        <v>92</v>
      </c>
    </row>
    <row r="23" spans="13:17" x14ac:dyDescent="0.35">
      <c r="M23" t="s">
        <v>0</v>
      </c>
      <c r="N23" t="s">
        <v>93</v>
      </c>
      <c r="O23" t="s">
        <v>97</v>
      </c>
      <c r="P23" t="s">
        <v>95</v>
      </c>
      <c r="Q23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69</v>
      </c>
      <c r="E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 5</vt:lpstr>
      <vt:lpstr>Persons</vt:lpstr>
      <vt:lpstr>Lotteries</vt:lpstr>
      <vt:lpstr>Sales</vt:lpstr>
      <vt:lpstr>Prizes</vt:lpstr>
      <vt:lpstr>Probabilities</vt:lpstr>
      <vt:lpstr>Luck</vt:lpstr>
      <vt:lpstr>new structure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2019-08-19T07:01:01Z</dcterms:modified>
</cp:coreProperties>
</file>