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ernestosalcedo/Desktop/16-1211 MV Modeling in MitraClip/Data/"/>
    </mc:Choice>
  </mc:AlternateContent>
  <xr:revisionPtr revIDLastSave="0" documentId="13_ncr:1_{7C1F6523-6E81-FE42-B80F-4FE3E85016ED}" xr6:coauthVersionLast="36" xr6:coauthVersionMax="36" xr10:uidLastSave="{00000000-0000-0000-0000-000000000000}"/>
  <bookViews>
    <workbookView xWindow="0" yWindow="0" windowWidth="28800" windowHeight="18000" tabRatio="500" activeTab="3" xr2:uid="{00000000-000D-0000-FFFF-FFFF00000000}"/>
  </bookViews>
  <sheets>
    <sheet name="General" sheetId="2" r:id="rId1"/>
    <sheet name="Annular function" sheetId="6" r:id="rId2"/>
    <sheet name="Ellipsticity" sheetId="3" r:id="rId3"/>
    <sheet name="MR" sheetId="5" r:id="rId4"/>
  </sheets>
  <definedNames>
    <definedName name="_xlnm._FilterDatabase" localSheetId="0" hidden="1">General!$C$1:$C$61</definedName>
    <definedName name="_xlnm._FilterDatabase" localSheetId="3" hidden="1">MR!$C$1:$C$61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7" i="6" l="1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3" i="6"/>
  <c r="X4" i="6"/>
  <c r="X5" i="6"/>
  <c r="X6" i="6"/>
  <c r="X2" i="6"/>
  <c r="T62" i="6"/>
  <c r="S62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2" i="6"/>
  <c r="U62" i="6" s="1"/>
  <c r="V11" i="5"/>
  <c r="V12" i="5"/>
  <c r="V13" i="5"/>
  <c r="U5" i="5"/>
  <c r="Q4" i="5"/>
  <c r="Q5" i="5"/>
  <c r="Q6" i="5"/>
  <c r="AB11" i="5" s="1"/>
  <c r="Q7" i="5"/>
  <c r="Q8" i="5"/>
  <c r="Q9" i="5"/>
  <c r="Q10" i="5"/>
  <c r="Q11" i="5"/>
  <c r="Q12" i="5"/>
  <c r="Q13" i="5"/>
  <c r="Q14" i="5"/>
  <c r="AA4" i="5"/>
  <c r="AA3" i="5"/>
  <c r="Q20" i="5"/>
  <c r="Q19" i="5"/>
  <c r="Q18" i="5"/>
  <c r="Q3" i="5"/>
  <c r="Q17" i="5"/>
  <c r="Q16" i="5"/>
  <c r="Q15" i="5"/>
  <c r="Q2" i="5"/>
  <c r="K42" i="5"/>
  <c r="K41" i="5"/>
  <c r="K40" i="5"/>
  <c r="K39" i="5"/>
  <c r="K38" i="5"/>
  <c r="K37" i="5"/>
  <c r="K36" i="5"/>
  <c r="K35" i="5"/>
  <c r="K34" i="5"/>
  <c r="K33" i="5"/>
  <c r="K32" i="5"/>
  <c r="K31" i="5"/>
  <c r="K25" i="5"/>
  <c r="K24" i="5"/>
  <c r="K23" i="5"/>
  <c r="K22" i="5"/>
  <c r="K21" i="5"/>
  <c r="K20" i="5"/>
  <c r="K19" i="5"/>
  <c r="K18" i="5"/>
  <c r="K17" i="5"/>
  <c r="K16" i="5"/>
  <c r="K15" i="5"/>
  <c r="K5" i="5"/>
  <c r="K4" i="5"/>
  <c r="K30" i="5"/>
  <c r="K29" i="5"/>
  <c r="K28" i="5"/>
  <c r="K27" i="5"/>
  <c r="K26" i="5"/>
  <c r="K14" i="5"/>
  <c r="K13" i="5"/>
  <c r="K12" i="5"/>
  <c r="K11" i="5"/>
  <c r="K10" i="5"/>
  <c r="K9" i="5"/>
  <c r="K8" i="5"/>
  <c r="K7" i="5"/>
  <c r="K6" i="5"/>
  <c r="K3" i="5"/>
  <c r="K2" i="5"/>
  <c r="E49" i="5"/>
  <c r="E48" i="5"/>
  <c r="E61" i="5"/>
  <c r="E60" i="5"/>
  <c r="E59" i="5"/>
  <c r="E47" i="5"/>
  <c r="E46" i="5"/>
  <c r="E45" i="5"/>
  <c r="E44" i="5"/>
  <c r="E43" i="5"/>
  <c r="E42" i="5"/>
  <c r="E41" i="5"/>
  <c r="E40" i="5"/>
  <c r="E39" i="5"/>
  <c r="E38" i="5"/>
  <c r="E17" i="5"/>
  <c r="E24" i="5"/>
  <c r="E23" i="5"/>
  <c r="E22" i="5"/>
  <c r="E16" i="5"/>
  <c r="E15" i="5"/>
  <c r="E14" i="5"/>
  <c r="E13" i="5"/>
  <c r="E37" i="5"/>
  <c r="E36" i="5"/>
  <c r="E58" i="5"/>
  <c r="E57" i="5"/>
  <c r="E56" i="5"/>
  <c r="E55" i="5"/>
  <c r="E54" i="5"/>
  <c r="E53" i="5"/>
  <c r="E52" i="5"/>
  <c r="E51" i="5"/>
  <c r="E35" i="5"/>
  <c r="E34" i="5"/>
  <c r="E33" i="5"/>
  <c r="E32" i="5"/>
  <c r="E31" i="5"/>
  <c r="E30" i="5"/>
  <c r="E29" i="5"/>
  <c r="E28" i="5"/>
  <c r="E27" i="5"/>
  <c r="E12" i="5"/>
  <c r="E11" i="5"/>
  <c r="E21" i="5"/>
  <c r="E20" i="5"/>
  <c r="E19" i="5"/>
  <c r="E10" i="5"/>
  <c r="E9" i="5"/>
  <c r="E8" i="5"/>
  <c r="E7" i="5"/>
  <c r="E6" i="5"/>
  <c r="E5" i="5"/>
  <c r="E4" i="5"/>
  <c r="E26" i="5"/>
  <c r="E50" i="5"/>
  <c r="E25" i="5"/>
  <c r="E3" i="5"/>
  <c r="E18" i="5"/>
  <c r="E2" i="5"/>
  <c r="D64" i="3"/>
  <c r="C64" i="3"/>
  <c r="D63" i="3"/>
  <c r="C63" i="3"/>
  <c r="O2" i="2"/>
  <c r="O63" i="2" s="1"/>
  <c r="O43" i="2"/>
  <c r="O3" i="2"/>
  <c r="O4" i="2"/>
  <c r="O64" i="2" s="1"/>
  <c r="O44" i="2"/>
  <c r="O5" i="2"/>
  <c r="O6" i="2"/>
  <c r="O7" i="2"/>
  <c r="O8" i="2"/>
  <c r="O9" i="2"/>
  <c r="O10" i="2"/>
  <c r="O11" i="2"/>
  <c r="O12" i="2"/>
  <c r="O45" i="2"/>
  <c r="O46" i="2"/>
  <c r="O47" i="2"/>
  <c r="O13" i="2"/>
  <c r="O14" i="2"/>
  <c r="O15" i="2"/>
  <c r="O16" i="2"/>
  <c r="O17" i="2"/>
  <c r="O18" i="2"/>
  <c r="O19" i="2"/>
  <c r="O20" i="2"/>
  <c r="O21" i="2"/>
  <c r="O22" i="2"/>
  <c r="O23" i="2"/>
  <c r="O48" i="2"/>
  <c r="O49" i="2"/>
  <c r="O50" i="2"/>
  <c r="O51" i="2"/>
  <c r="O52" i="2"/>
  <c r="O53" i="2"/>
  <c r="O54" i="2"/>
  <c r="O55" i="2"/>
  <c r="O24" i="2"/>
  <c r="O25" i="2"/>
  <c r="O26" i="2"/>
  <c r="O27" i="2"/>
  <c r="O28" i="2"/>
  <c r="O29" i="2"/>
  <c r="O56" i="2"/>
  <c r="O57" i="2"/>
  <c r="O58" i="2"/>
  <c r="O30" i="2"/>
  <c r="O31" i="2"/>
  <c r="O32" i="2"/>
  <c r="O33" i="2"/>
  <c r="O34" i="2"/>
  <c r="O35" i="2"/>
  <c r="O36" i="2"/>
  <c r="O37" i="2"/>
  <c r="O38" i="2"/>
  <c r="O39" i="2"/>
  <c r="O40" i="2"/>
  <c r="O59" i="2"/>
  <c r="O60" i="2"/>
  <c r="O61" i="2"/>
  <c r="O41" i="2"/>
  <c r="O42" i="2"/>
  <c r="N2" i="2"/>
  <c r="N43" i="2"/>
  <c r="N3" i="2"/>
  <c r="N64" i="2" s="1"/>
  <c r="N4" i="2"/>
  <c r="N44" i="2"/>
  <c r="N5" i="2"/>
  <c r="N6" i="2"/>
  <c r="N7" i="2"/>
  <c r="N8" i="2"/>
  <c r="N9" i="2"/>
  <c r="N10" i="2"/>
  <c r="N11" i="2"/>
  <c r="N12" i="2"/>
  <c r="N45" i="2"/>
  <c r="N46" i="2"/>
  <c r="N47" i="2"/>
  <c r="N13" i="2"/>
  <c r="N14" i="2"/>
  <c r="N15" i="2"/>
  <c r="N16" i="2"/>
  <c r="N17" i="2"/>
  <c r="N18" i="2"/>
  <c r="N19" i="2"/>
  <c r="N20" i="2"/>
  <c r="N21" i="2"/>
  <c r="N22" i="2"/>
  <c r="N23" i="2"/>
  <c r="N48" i="2"/>
  <c r="N49" i="2"/>
  <c r="N50" i="2"/>
  <c r="N51" i="2"/>
  <c r="N52" i="2"/>
  <c r="N53" i="2"/>
  <c r="N54" i="2"/>
  <c r="N55" i="2"/>
  <c r="N24" i="2"/>
  <c r="N25" i="2"/>
  <c r="N26" i="2"/>
  <c r="N27" i="2"/>
  <c r="N28" i="2"/>
  <c r="N29" i="2"/>
  <c r="N56" i="2"/>
  <c r="N57" i="2"/>
  <c r="N58" i="2"/>
  <c r="N30" i="2"/>
  <c r="N31" i="2"/>
  <c r="N32" i="2"/>
  <c r="N33" i="2"/>
  <c r="N34" i="2"/>
  <c r="N35" i="2"/>
  <c r="N36" i="2"/>
  <c r="N37" i="2"/>
  <c r="N38" i="2"/>
  <c r="N39" i="2"/>
  <c r="N40" i="2"/>
  <c r="N59" i="2"/>
  <c r="N60" i="2"/>
  <c r="N61" i="2"/>
  <c r="N41" i="2"/>
  <c r="N42" i="2"/>
  <c r="N63" i="2"/>
  <c r="M43" i="2"/>
  <c r="M3" i="2"/>
  <c r="M4" i="2"/>
  <c r="M44" i="2"/>
  <c r="M5" i="2"/>
  <c r="M6" i="2"/>
  <c r="M7" i="2"/>
  <c r="M8" i="2"/>
  <c r="M9" i="2"/>
  <c r="M10" i="2"/>
  <c r="M11" i="2"/>
  <c r="M12" i="2"/>
  <c r="M45" i="2"/>
  <c r="M46" i="2"/>
  <c r="M47" i="2"/>
  <c r="M13" i="2"/>
  <c r="M14" i="2"/>
  <c r="M15" i="2"/>
  <c r="M16" i="2"/>
  <c r="M17" i="2"/>
  <c r="M18" i="2"/>
  <c r="M19" i="2"/>
  <c r="M20" i="2"/>
  <c r="M21" i="2"/>
  <c r="M22" i="2"/>
  <c r="M23" i="2"/>
  <c r="M48" i="2"/>
  <c r="M49" i="2"/>
  <c r="M50" i="2"/>
  <c r="M51" i="2"/>
  <c r="M52" i="2"/>
  <c r="M53" i="2"/>
  <c r="M54" i="2"/>
  <c r="M55" i="2"/>
  <c r="M24" i="2"/>
  <c r="M25" i="2"/>
  <c r="M26" i="2"/>
  <c r="M27" i="2"/>
  <c r="M28" i="2"/>
  <c r="M29" i="2"/>
  <c r="M56" i="2"/>
  <c r="M57" i="2"/>
  <c r="M58" i="2"/>
  <c r="M30" i="2"/>
  <c r="M31" i="2"/>
  <c r="M32" i="2"/>
  <c r="M33" i="2"/>
  <c r="M34" i="2"/>
  <c r="M35" i="2"/>
  <c r="M36" i="2"/>
  <c r="M37" i="2"/>
  <c r="M38" i="2"/>
  <c r="M39" i="2"/>
  <c r="M40" i="2"/>
  <c r="M59" i="2"/>
  <c r="M60" i="2"/>
  <c r="M61" i="2"/>
  <c r="M41" i="2"/>
  <c r="M42" i="2"/>
  <c r="M2" i="2"/>
  <c r="J43" i="2"/>
  <c r="J3" i="2"/>
  <c r="J4" i="2"/>
  <c r="J44" i="2"/>
  <c r="J5" i="2"/>
  <c r="J6" i="2"/>
  <c r="J7" i="2"/>
  <c r="J8" i="2"/>
  <c r="J9" i="2"/>
  <c r="J10" i="2"/>
  <c r="J11" i="2"/>
  <c r="J12" i="2"/>
  <c r="J45" i="2"/>
  <c r="J46" i="2"/>
  <c r="J47" i="2"/>
  <c r="J13" i="2"/>
  <c r="J14" i="2"/>
  <c r="J15" i="2"/>
  <c r="J16" i="2"/>
  <c r="J17" i="2"/>
  <c r="J18" i="2"/>
  <c r="J19" i="2"/>
  <c r="J20" i="2"/>
  <c r="J21" i="2"/>
  <c r="J22" i="2"/>
  <c r="J23" i="2"/>
  <c r="J48" i="2"/>
  <c r="J49" i="2"/>
  <c r="J50" i="2"/>
  <c r="J51" i="2"/>
  <c r="J52" i="2"/>
  <c r="J53" i="2"/>
  <c r="J54" i="2"/>
  <c r="J55" i="2"/>
  <c r="J24" i="2"/>
  <c r="J25" i="2"/>
  <c r="J26" i="2"/>
  <c r="J27" i="2"/>
  <c r="J28" i="2"/>
  <c r="J29" i="2"/>
  <c r="J56" i="2"/>
  <c r="J57" i="2"/>
  <c r="J58" i="2"/>
  <c r="J30" i="2"/>
  <c r="J31" i="2"/>
  <c r="J32" i="2"/>
  <c r="J33" i="2"/>
  <c r="J34" i="2"/>
  <c r="J35" i="2"/>
  <c r="J36" i="2"/>
  <c r="J37" i="2"/>
  <c r="J38" i="2"/>
  <c r="J39" i="2"/>
  <c r="J40" i="2"/>
  <c r="J59" i="2"/>
  <c r="J60" i="2"/>
  <c r="J61" i="2"/>
  <c r="J41" i="2"/>
  <c r="J42" i="2"/>
  <c r="J2" i="2"/>
  <c r="G43" i="2"/>
  <c r="G3" i="2"/>
  <c r="G4" i="2"/>
  <c r="G44" i="2"/>
  <c r="G5" i="2"/>
  <c r="G6" i="2"/>
  <c r="G7" i="2"/>
  <c r="G8" i="2"/>
  <c r="G9" i="2"/>
  <c r="G10" i="2"/>
  <c r="G11" i="2"/>
  <c r="G12" i="2"/>
  <c r="G45" i="2"/>
  <c r="G46" i="2"/>
  <c r="G47" i="2"/>
  <c r="G13" i="2"/>
  <c r="G14" i="2"/>
  <c r="G15" i="2"/>
  <c r="G16" i="2"/>
  <c r="G17" i="2"/>
  <c r="G18" i="2"/>
  <c r="G19" i="2"/>
  <c r="G20" i="2"/>
  <c r="G21" i="2"/>
  <c r="G22" i="2"/>
  <c r="G23" i="2"/>
  <c r="G48" i="2"/>
  <c r="G49" i="2"/>
  <c r="G50" i="2"/>
  <c r="G51" i="2"/>
  <c r="G52" i="2"/>
  <c r="G53" i="2"/>
  <c r="G54" i="2"/>
  <c r="G55" i="2"/>
  <c r="G24" i="2"/>
  <c r="G25" i="2"/>
  <c r="G26" i="2"/>
  <c r="G27" i="2"/>
  <c r="G28" i="2"/>
  <c r="G29" i="2"/>
  <c r="G56" i="2"/>
  <c r="G57" i="2"/>
  <c r="G58" i="2"/>
  <c r="G30" i="2"/>
  <c r="G31" i="2"/>
  <c r="G32" i="2"/>
  <c r="G33" i="2"/>
  <c r="G34" i="2"/>
  <c r="G35" i="2"/>
  <c r="G36" i="2"/>
  <c r="G37" i="2"/>
  <c r="G38" i="2"/>
  <c r="G39" i="2"/>
  <c r="G40" i="2"/>
  <c r="G59" i="2"/>
  <c r="G60" i="2"/>
  <c r="G61" i="2"/>
  <c r="G41" i="2"/>
  <c r="G42" i="2"/>
  <c r="R43" i="2"/>
  <c r="R3" i="2"/>
  <c r="R4" i="2"/>
  <c r="R44" i="2"/>
  <c r="R5" i="2"/>
  <c r="R6" i="2"/>
  <c r="R7" i="2"/>
  <c r="R8" i="2"/>
  <c r="R9" i="2"/>
  <c r="R10" i="2"/>
  <c r="R11" i="2"/>
  <c r="R12" i="2"/>
  <c r="R45" i="2"/>
  <c r="R46" i="2"/>
  <c r="R47" i="2"/>
  <c r="R13" i="2"/>
  <c r="R14" i="2"/>
  <c r="R15" i="2"/>
  <c r="R16" i="2"/>
  <c r="R17" i="2"/>
  <c r="R18" i="2"/>
  <c r="R19" i="2"/>
  <c r="R20" i="2"/>
  <c r="R21" i="2"/>
  <c r="R22" i="2"/>
  <c r="R23" i="2"/>
  <c r="R48" i="2"/>
  <c r="R49" i="2"/>
  <c r="R50" i="2"/>
  <c r="R51" i="2"/>
  <c r="R52" i="2"/>
  <c r="R53" i="2"/>
  <c r="R54" i="2"/>
  <c r="R55" i="2"/>
  <c r="R24" i="2"/>
  <c r="R25" i="2"/>
  <c r="R26" i="2"/>
  <c r="R27" i="2"/>
  <c r="R28" i="2"/>
  <c r="R29" i="2"/>
  <c r="R56" i="2"/>
  <c r="R57" i="2"/>
  <c r="R58" i="2"/>
  <c r="R30" i="2"/>
  <c r="R31" i="2"/>
  <c r="R32" i="2"/>
  <c r="R33" i="2"/>
  <c r="R34" i="2"/>
  <c r="R35" i="2"/>
  <c r="R36" i="2"/>
  <c r="R37" i="2"/>
  <c r="R38" i="2"/>
  <c r="R39" i="2"/>
  <c r="R40" i="2"/>
  <c r="R59" i="2"/>
  <c r="R60" i="2"/>
  <c r="R61" i="2"/>
  <c r="R41" i="2"/>
  <c r="R42" i="2"/>
  <c r="G2" i="2"/>
  <c r="R2" i="2"/>
  <c r="F64" i="2"/>
  <c r="H64" i="2"/>
  <c r="I64" i="2"/>
  <c r="K64" i="2"/>
  <c r="L64" i="2"/>
  <c r="E64" i="2"/>
  <c r="H63" i="2"/>
  <c r="K63" i="2"/>
  <c r="F63" i="2"/>
  <c r="I63" i="2"/>
  <c r="L63" i="2"/>
  <c r="E63" i="2"/>
</calcChain>
</file>

<file path=xl/sharedStrings.xml><?xml version="1.0" encoding="utf-8"?>
<sst xmlns="http://schemas.openxmlformats.org/spreadsheetml/2006/main" count="590" uniqueCount="131">
  <si>
    <t>MRN</t>
  </si>
  <si>
    <t>Func</t>
  </si>
  <si>
    <t>Funct</t>
  </si>
  <si>
    <t>Deg</t>
  </si>
  <si>
    <t>WM</t>
  </si>
  <si>
    <t>NP</t>
  </si>
  <si>
    <t>MR</t>
  </si>
  <si>
    <t>GJ</t>
  </si>
  <si>
    <t>HR</t>
  </si>
  <si>
    <t>HW</t>
  </si>
  <si>
    <t>SN</t>
  </si>
  <si>
    <t>TJ</t>
  </si>
  <si>
    <t>NK</t>
  </si>
  <si>
    <t>SHB</t>
  </si>
  <si>
    <t>GR</t>
  </si>
  <si>
    <t>SSR</t>
  </si>
  <si>
    <t>KAW</t>
  </si>
  <si>
    <t>HRM</t>
  </si>
  <si>
    <t>SR</t>
  </si>
  <si>
    <t>SR J</t>
  </si>
  <si>
    <t>FA R</t>
  </si>
  <si>
    <t xml:space="preserve">MR </t>
  </si>
  <si>
    <t xml:space="preserve">LA C </t>
  </si>
  <si>
    <t>HG L</t>
  </si>
  <si>
    <t>SP</t>
  </si>
  <si>
    <t>NS</t>
  </si>
  <si>
    <t>CL M</t>
  </si>
  <si>
    <t>FJ M</t>
  </si>
  <si>
    <t xml:space="preserve">SV L </t>
  </si>
  <si>
    <t>FD G</t>
  </si>
  <si>
    <t>BR</t>
  </si>
  <si>
    <t>AS</t>
  </si>
  <si>
    <t>GH</t>
  </si>
  <si>
    <t>AA</t>
  </si>
  <si>
    <t>RR SA</t>
  </si>
  <si>
    <t>AF</t>
  </si>
  <si>
    <t>SI</t>
  </si>
  <si>
    <t>GM</t>
  </si>
  <si>
    <t>MM</t>
  </si>
  <si>
    <t>GK</t>
  </si>
  <si>
    <t>CD A</t>
  </si>
  <si>
    <t>IR</t>
  </si>
  <si>
    <t>RWP</t>
  </si>
  <si>
    <t>HJ</t>
  </si>
  <si>
    <t>MA M</t>
  </si>
  <si>
    <t>OP D</t>
  </si>
  <si>
    <t>FE</t>
  </si>
  <si>
    <t>AOR</t>
  </si>
  <si>
    <t>FM</t>
  </si>
  <si>
    <t>CCC</t>
  </si>
  <si>
    <t>SC</t>
  </si>
  <si>
    <t>JRW</t>
  </si>
  <si>
    <t>VR</t>
  </si>
  <si>
    <t xml:space="preserve">FH L </t>
  </si>
  <si>
    <t>TF</t>
  </si>
  <si>
    <t>JE</t>
  </si>
  <si>
    <t>LE</t>
  </si>
  <si>
    <t>GL</t>
  </si>
  <si>
    <t>BA</t>
  </si>
  <si>
    <t>GG D</t>
  </si>
  <si>
    <t>Name</t>
  </si>
  <si>
    <t>Etiology</t>
  </si>
  <si>
    <t>clips</t>
  </si>
  <si>
    <t>Pre esd ann circum</t>
  </si>
  <si>
    <t>Pre esd Bicomm</t>
  </si>
  <si>
    <t>Pre esd AP</t>
  </si>
  <si>
    <t>Post esd ann circum</t>
  </si>
  <si>
    <t>Post esd bicomm</t>
  </si>
  <si>
    <t xml:space="preserve">Post esd AP </t>
  </si>
  <si>
    <t>Mean</t>
  </si>
  <si>
    <t>StDev</t>
  </si>
  <si>
    <t xml:space="preserve">Post MR </t>
  </si>
  <si>
    <t xml:space="preserve">Pre MR  </t>
  </si>
  <si>
    <t>BC % change</t>
  </si>
  <si>
    <t>AP % change</t>
  </si>
  <si>
    <t>annular % change</t>
  </si>
  <si>
    <t>MR drop</t>
  </si>
  <si>
    <t>Pre Ellipticity</t>
  </si>
  <si>
    <t>Post Ellipticity</t>
  </si>
  <si>
    <t>Variable 1</t>
  </si>
  <si>
    <t>Variable 2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</si>
  <si>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</si>
  <si>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</si>
  <si>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</si>
  <si>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</si>
  <si>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</si>
  <si>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</si>
  <si>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</si>
  <si>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</si>
  <si>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</si>
  <si>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Unequal Variances</t>
  </si>
  <si>
    <t>p</t>
  </si>
  <si>
    <t>3+</t>
  </si>
  <si>
    <t>Pre</t>
  </si>
  <si>
    <t>4+</t>
  </si>
  <si>
    <t>Post</t>
  </si>
  <si>
    <t>0+</t>
  </si>
  <si>
    <t>1+</t>
  </si>
  <si>
    <t>2+</t>
  </si>
  <si>
    <t>Degenerative</t>
  </si>
  <si>
    <t>Functional</t>
  </si>
  <si>
    <t>ALL</t>
  </si>
  <si>
    <t>scallop</t>
  </si>
  <si>
    <t>A2P2</t>
  </si>
  <si>
    <t>P3P2</t>
  </si>
  <si>
    <t>P2</t>
  </si>
  <si>
    <t>P3</t>
  </si>
  <si>
    <t>P2P3</t>
  </si>
  <si>
    <t>A2 prolap</t>
  </si>
  <si>
    <t>flail A2</t>
  </si>
  <si>
    <t xml:space="preserve">p2 </t>
  </si>
  <si>
    <t>P3 flail</t>
  </si>
  <si>
    <t>A2</t>
  </si>
  <si>
    <t>A3A2</t>
  </si>
  <si>
    <t>P2 flail</t>
  </si>
  <si>
    <t>Flail P2</t>
  </si>
  <si>
    <t>A2A3</t>
  </si>
  <si>
    <t>P1P3</t>
  </si>
  <si>
    <t>P1</t>
  </si>
  <si>
    <t>p3</t>
  </si>
  <si>
    <t>A2P2 A3P3</t>
  </si>
  <si>
    <t xml:space="preserve">P1P3 </t>
  </si>
  <si>
    <t>A2P2A3P3</t>
  </si>
  <si>
    <t>Pre edd ann cicum</t>
  </si>
  <si>
    <t>Pre edd Bicomm</t>
  </si>
  <si>
    <t>Pre edd AP</t>
  </si>
  <si>
    <t>post esd bicomm</t>
  </si>
  <si>
    <t xml:space="preserve">Post edd ann circum </t>
  </si>
  <si>
    <t>Post edd bicomm</t>
  </si>
  <si>
    <t>Post edd AP</t>
  </si>
  <si>
    <r>
      <t>Conclusions</t>
    </r>
    <r>
      <rPr>
        <sz val="12"/>
        <color theme="1"/>
        <rFont val="Times New Roman"/>
        <family val="1"/>
      </rPr>
      <t>: In patients with functional or degenerative MR, the MitraClip</t>
    </r>
    <r>
      <rPr>
        <vertAlign val="superscript"/>
        <sz val="12"/>
        <color theme="1"/>
        <rFont val="Times New Roman"/>
        <family val="1"/>
      </rPr>
      <t>®</t>
    </r>
    <r>
      <rPr>
        <sz val="12"/>
        <color theme="1"/>
        <rFont val="Times New Roman"/>
        <family val="1"/>
      </rPr>
      <t xml:space="preserve"> affects leaflet coaptation and modifies the annulus with secondary effects. A reduction of the bicommissural dimension is associated with MR severity reduction.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</si>
</sst>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2" borderId="1" xfId="0" applyFill="1" applyBorder="1"/>
    <xf numFmtId="0" fontId="0" fillId="2" borderId="1" xfId="0" applyNumberFormat="1" applyFill="1" applyBorder="1"/>
    <xf numFmtId="0" fontId="0" fillId="2" borderId="2" xfId="0" applyFill="1" applyBorder="1"/>
    <xf numFmtId="2" fontId="0" fillId="0" borderId="0" xfId="0" applyNumberFormat="1"/>
    <xf numFmtId="0" fontId="1" fillId="0" borderId="0" xfId="0" applyFont="1"/>
    <xf numFmtId="0" fontId="1" fillId="2" borderId="1" xfId="0" applyFont="1" applyFill="1" applyBorder="1" applyAlignment="1"/>
    <xf numFmtId="0" fontId="1" fillId="2" borderId="1" xfId="0" applyFont="1" applyFill="1" applyBorder="1"/>
    <xf numFmtId="1" fontId="0" fillId="0" borderId="0" xfId="0" applyNumberFormat="1"/>
    <xf numFmtId="0" fontId="0" fillId="0" borderId="0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center"/>
    </xf>
    <xf numFmtId="2" fontId="0" fillId="3" borderId="0" xfId="0" applyNumberFormat="1" applyFill="1"/>
    <xf numFmtId="0" fontId="0" fillId="2" borderId="2" xfId="0" applyNumberFormat="1" applyFill="1" applyBorder="1"/>
    <xf numFmtId="0" fontId="0" fillId="2" borderId="0" xfId="0" applyFill="1" applyBorder="1"/>
    <xf numFmtId="0" fontId="4" fillId="0" borderId="0" xfId="0" applyFont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745844269466305E-2"/>
          <c:y val="2.54283318751823E-2"/>
          <c:w val="0.87868744531933496"/>
          <c:h val="0.700054316127150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Ellipsticity!$C$2:$C$61</c:f>
              <c:numCache>
                <c:formatCode>0</c:formatCode>
                <c:ptCount val="60"/>
                <c:pt idx="0">
                  <c:v>104.41176470588236</c:v>
                </c:pt>
                <c:pt idx="1">
                  <c:v>111.52416356877323</c:v>
                </c:pt>
                <c:pt idx="2">
                  <c:v>112.21374045801528</c:v>
                </c:pt>
                <c:pt idx="3">
                  <c:v>114.47661469933186</c:v>
                </c:pt>
                <c:pt idx="4">
                  <c:v>119.55128205128204</c:v>
                </c:pt>
                <c:pt idx="5">
                  <c:v>120.84690553745929</c:v>
                </c:pt>
                <c:pt idx="6">
                  <c:v>121.63009404388714</c:v>
                </c:pt>
                <c:pt idx="7">
                  <c:v>122.2543352601156</c:v>
                </c:pt>
                <c:pt idx="8">
                  <c:v>123.44213649851632</c:v>
                </c:pt>
                <c:pt idx="9">
                  <c:v>124.20814479638007</c:v>
                </c:pt>
                <c:pt idx="10">
                  <c:v>129.1828793774319</c:v>
                </c:pt>
                <c:pt idx="11">
                  <c:v>130.625</c:v>
                </c:pt>
                <c:pt idx="12">
                  <c:v>131.02189781021897</c:v>
                </c:pt>
                <c:pt idx="13">
                  <c:v>131.31578947368422</c:v>
                </c:pt>
                <c:pt idx="14">
                  <c:v>131.54574132492115</c:v>
                </c:pt>
                <c:pt idx="15">
                  <c:v>132.36151603498541</c:v>
                </c:pt>
                <c:pt idx="16">
                  <c:v>132.66129032258064</c:v>
                </c:pt>
                <c:pt idx="17">
                  <c:v>132.86713286713285</c:v>
                </c:pt>
                <c:pt idx="18">
                  <c:v>133.61344537815125</c:v>
                </c:pt>
                <c:pt idx="19">
                  <c:v>135.53008595988538</c:v>
                </c:pt>
                <c:pt idx="20">
                  <c:v>136.20178041543025</c:v>
                </c:pt>
                <c:pt idx="21">
                  <c:v>137.30407523510974</c:v>
                </c:pt>
                <c:pt idx="22">
                  <c:v>138.10975609756099</c:v>
                </c:pt>
                <c:pt idx="23">
                  <c:v>138.27586206896552</c:v>
                </c:pt>
                <c:pt idx="24">
                  <c:v>140.41095890410961</c:v>
                </c:pt>
                <c:pt idx="25">
                  <c:v>140.53156146179398</c:v>
                </c:pt>
                <c:pt idx="26">
                  <c:v>141.07744107744108</c:v>
                </c:pt>
                <c:pt idx="27">
                  <c:v>143.5344827586207</c:v>
                </c:pt>
                <c:pt idx="28">
                  <c:v>144.08602150537632</c:v>
                </c:pt>
                <c:pt idx="29">
                  <c:v>144.56521739130434</c:v>
                </c:pt>
                <c:pt idx="30">
                  <c:v>147.96747967479672</c:v>
                </c:pt>
                <c:pt idx="31">
                  <c:v>149.79591836734696</c:v>
                </c:pt>
                <c:pt idx="32">
                  <c:v>149.811320754717</c:v>
                </c:pt>
                <c:pt idx="33">
                  <c:v>151.48514851485149</c:v>
                </c:pt>
                <c:pt idx="34">
                  <c:v>155.77557755775578</c:v>
                </c:pt>
                <c:pt idx="35">
                  <c:v>155.88235294117646</c:v>
                </c:pt>
                <c:pt idx="36">
                  <c:v>156.48535564853557</c:v>
                </c:pt>
                <c:pt idx="37">
                  <c:v>156.77655677655676</c:v>
                </c:pt>
                <c:pt idx="38">
                  <c:v>158.9041095890411</c:v>
                </c:pt>
                <c:pt idx="39">
                  <c:v>160.08064516129033</c:v>
                </c:pt>
                <c:pt idx="40">
                  <c:v>160.94674556213019</c:v>
                </c:pt>
                <c:pt idx="41">
                  <c:v>105.30035335689045</c:v>
                </c:pt>
                <c:pt idx="42">
                  <c:v>121.08626198083066</c:v>
                </c:pt>
                <c:pt idx="43">
                  <c:v>122.93333333333334</c:v>
                </c:pt>
                <c:pt idx="44">
                  <c:v>124.67948717948718</c:v>
                </c:pt>
                <c:pt idx="45">
                  <c:v>126.3975155279503</c:v>
                </c:pt>
                <c:pt idx="46">
                  <c:v>134.57943925233644</c:v>
                </c:pt>
                <c:pt idx="47">
                  <c:v>136.21262458471762</c:v>
                </c:pt>
                <c:pt idx="48">
                  <c:v>136.39344262295083</c:v>
                </c:pt>
                <c:pt idx="49">
                  <c:v>136.66666666666666</c:v>
                </c:pt>
                <c:pt idx="50">
                  <c:v>136.75889328063244</c:v>
                </c:pt>
                <c:pt idx="51">
                  <c:v>138.24884792626727</c:v>
                </c:pt>
                <c:pt idx="52">
                  <c:v>138.51351351351352</c:v>
                </c:pt>
                <c:pt idx="53">
                  <c:v>138.64406779661016</c:v>
                </c:pt>
                <c:pt idx="54">
                  <c:v>143.65671641791045</c:v>
                </c:pt>
                <c:pt idx="55">
                  <c:v>147.27891156462584</c:v>
                </c:pt>
                <c:pt idx="56">
                  <c:v>153.02491103202846</c:v>
                </c:pt>
                <c:pt idx="57">
                  <c:v>160.48387096774192</c:v>
                </c:pt>
                <c:pt idx="58">
                  <c:v>165.93886462882097</c:v>
                </c:pt>
                <c:pt idx="59">
                  <c:v>142.14046822742478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4-A944-8B90-3A044DEAC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7150096"/>
        <c:axId val="1547152416"/>
      </c:barChart>
      <c:catAx>
        <c:axId val="154715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152416"/>
        <c:crosses val="autoZero"/>
        <c:auto val="1"/>
        <c:lblAlgn val="ctr"/>
        <c:lblOffset val="100"/>
        <c:noMultiLvlLbl val="0"/>
      </c:catAx>
      <c:valAx>
        <c:axId val="15471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15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615950</xdr:colOff>
      <xdr:row>5</xdr:row>
      <xdr:rowOff>101600</xdr:rowOff>
    </xdr:from>
    <xdr:to>
      <xdr:col>15</xdr:col>
      <xdr:colOff>234950</xdr:colOff>
      <xdr:row>18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5"/>
  <sheetViews>
    <sheetView workbookViewId="0"/>
  </sheetViews>
  <sheetFormatPr baseColWidth="10" defaultRowHeight="16" x14ac:dyDescent="0.2"/>
  <cols>
    <col min="1" max="1" width="8.1640625" customWidth="1"/>
    <col min="3" max="3" width="8.6640625" customWidth="1"/>
    <col min="4" max="4" width="5" customWidth="1"/>
    <col min="7" max="7" width="10.83203125" style="6"/>
    <col min="10" max="10" width="10.83203125" style="6"/>
    <col min="13" max="13" width="10.83203125" style="6"/>
    <col min="14" max="14" width="10.83203125" style="10"/>
    <col min="15" max="15" width="10.83203125" style="6"/>
  </cols>
  <sheetData>
    <row r="1" spans="1:18" x14ac:dyDescent="0.2">
      <c r="A1" t="s">
        <v>60</v>
      </c>
      <c r="B1" t="s">
        <v>0</v>
      </c>
      <c r="C1" t="s">
        <v>61</v>
      </c>
      <c r="D1" t="s">
        <v>62</v>
      </c>
      <c r="E1" s="7" t="s">
        <v>63</v>
      </c>
      <c r="F1" s="7" t="s">
        <v>66</v>
      </c>
      <c r="G1" s="6" t="s">
        <v>75</v>
      </c>
      <c r="H1" s="7" t="s">
        <v>64</v>
      </c>
      <c r="I1" t="s">
        <v>67</v>
      </c>
      <c r="J1" s="6" t="s">
        <v>73</v>
      </c>
      <c r="K1" s="7" t="s">
        <v>65</v>
      </c>
      <c r="L1" s="7" t="s">
        <v>68</v>
      </c>
      <c r="M1" s="6" t="s">
        <v>74</v>
      </c>
      <c r="N1" s="10" t="s">
        <v>77</v>
      </c>
      <c r="O1" s="6" t="s">
        <v>78</v>
      </c>
      <c r="P1" s="8" t="s">
        <v>72</v>
      </c>
      <c r="Q1" s="9" t="s">
        <v>71</v>
      </c>
      <c r="R1" t="s">
        <v>76</v>
      </c>
    </row>
    <row r="2" spans="1:18" x14ac:dyDescent="0.2">
      <c r="A2" t="s">
        <v>55</v>
      </c>
      <c r="B2">
        <v>750172</v>
      </c>
      <c r="C2" t="s">
        <v>3</v>
      </c>
      <c r="D2" s="1">
        <v>2</v>
      </c>
      <c r="E2" s="1">
        <v>100.7</v>
      </c>
      <c r="F2" s="1">
        <v>94.6</v>
      </c>
      <c r="G2" s="6">
        <f t="shared" ref="G2:G33" si="0">F2/E2</f>
        <v>0.93942403177755707</v>
      </c>
      <c r="H2" s="1">
        <v>32.9</v>
      </c>
      <c r="I2" s="1">
        <v>31.5</v>
      </c>
      <c r="J2" s="6">
        <f t="shared" ref="J2:J33" si="1">I2/H2</f>
        <v>0.95744680851063835</v>
      </c>
      <c r="K2" s="1">
        <v>26.6</v>
      </c>
      <c r="L2" s="1">
        <v>24.8</v>
      </c>
      <c r="M2" s="6">
        <f t="shared" ref="M2:M33" si="2">L2/K2</f>
        <v>0.93233082706766912</v>
      </c>
      <c r="N2" s="10">
        <f t="shared" ref="N2:N33" si="3">H2/L2*100</f>
        <v>132.66129032258064</v>
      </c>
      <c r="O2" s="10">
        <f t="shared" ref="O2:O33" si="4">I2/L2*100</f>
        <v>127.01612903225805</v>
      </c>
      <c r="P2" s="3">
        <v>3</v>
      </c>
      <c r="Q2" s="3">
        <v>0</v>
      </c>
      <c r="R2">
        <f t="shared" ref="R2:R33" si="5">P2-Q2</f>
        <v>3</v>
      </c>
    </row>
    <row r="3" spans="1:18" x14ac:dyDescent="0.2">
      <c r="A3" t="s">
        <v>15</v>
      </c>
      <c r="B3">
        <v>1631620</v>
      </c>
      <c r="C3" t="s">
        <v>3</v>
      </c>
      <c r="D3">
        <v>2</v>
      </c>
      <c r="E3">
        <v>106.4</v>
      </c>
      <c r="F3">
        <v>105.8</v>
      </c>
      <c r="G3" s="6">
        <f t="shared" si="0"/>
        <v>0.994360902255639</v>
      </c>
      <c r="H3">
        <v>36.4</v>
      </c>
      <c r="I3">
        <v>37.200000000000003</v>
      </c>
      <c r="J3" s="6">
        <f t="shared" si="1"/>
        <v>1.0219780219780221</v>
      </c>
      <c r="K3">
        <v>26.4</v>
      </c>
      <c r="L3">
        <v>24.6</v>
      </c>
      <c r="M3" s="6">
        <f t="shared" si="2"/>
        <v>0.93181818181818188</v>
      </c>
      <c r="N3" s="10">
        <f t="shared" si="3"/>
        <v>147.96747967479672</v>
      </c>
      <c r="O3" s="10">
        <f t="shared" si="4"/>
        <v>151.21951219512195</v>
      </c>
      <c r="P3" s="3">
        <v>3</v>
      </c>
      <c r="Q3" s="3">
        <v>0</v>
      </c>
      <c r="R3">
        <f t="shared" si="5"/>
        <v>3</v>
      </c>
    </row>
    <row r="4" spans="1:18" x14ac:dyDescent="0.2">
      <c r="A4" t="s">
        <v>20</v>
      </c>
      <c r="B4">
        <v>2514709</v>
      </c>
      <c r="C4" t="s">
        <v>3</v>
      </c>
      <c r="D4">
        <v>2</v>
      </c>
      <c r="E4">
        <v>152.4</v>
      </c>
      <c r="F4">
        <v>146.30000000000001</v>
      </c>
      <c r="G4" s="6">
        <f t="shared" si="0"/>
        <v>0.95997375328083989</v>
      </c>
      <c r="H4">
        <v>53.6</v>
      </c>
      <c r="I4">
        <v>46.9</v>
      </c>
      <c r="J4" s="6">
        <f t="shared" si="1"/>
        <v>0.875</v>
      </c>
      <c r="K4">
        <v>37.6</v>
      </c>
      <c r="L4">
        <v>37.200000000000003</v>
      </c>
      <c r="M4" s="6">
        <f t="shared" si="2"/>
        <v>0.98936170212765961</v>
      </c>
      <c r="N4" s="10">
        <f t="shared" si="3"/>
        <v>144.08602150537632</v>
      </c>
      <c r="O4" s="10">
        <f t="shared" si="4"/>
        <v>126.07526881720428</v>
      </c>
      <c r="P4" s="3">
        <v>4</v>
      </c>
      <c r="Q4" s="3">
        <v>0</v>
      </c>
      <c r="R4">
        <f t="shared" si="5"/>
        <v>4</v>
      </c>
    </row>
    <row r="5" spans="1:18" x14ac:dyDescent="0.2">
      <c r="A5" t="s">
        <v>9</v>
      </c>
      <c r="B5">
        <v>1987867</v>
      </c>
      <c r="C5" t="s">
        <v>3</v>
      </c>
      <c r="D5">
        <v>2</v>
      </c>
      <c r="E5">
        <v>124.4</v>
      </c>
      <c r="F5">
        <v>122.2</v>
      </c>
      <c r="G5" s="6">
        <f t="shared" si="0"/>
        <v>0.98231511254019288</v>
      </c>
      <c r="H5">
        <v>37.299999999999997</v>
      </c>
      <c r="I5">
        <v>37.799999999999997</v>
      </c>
      <c r="J5" s="6">
        <f t="shared" si="1"/>
        <v>1.0134048257372654</v>
      </c>
      <c r="K5">
        <v>36</v>
      </c>
      <c r="L5">
        <v>31.2</v>
      </c>
      <c r="M5" s="6">
        <f t="shared" si="2"/>
        <v>0.8666666666666667</v>
      </c>
      <c r="N5" s="10">
        <f t="shared" si="3"/>
        <v>119.55128205128204</v>
      </c>
      <c r="O5" s="10">
        <f t="shared" si="4"/>
        <v>121.15384615384615</v>
      </c>
      <c r="P5" s="3">
        <v>4</v>
      </c>
      <c r="Q5" s="3">
        <v>0</v>
      </c>
      <c r="R5">
        <f t="shared" si="5"/>
        <v>4</v>
      </c>
    </row>
    <row r="6" spans="1:18" x14ac:dyDescent="0.2">
      <c r="A6" t="s">
        <v>29</v>
      </c>
      <c r="B6">
        <v>4967599</v>
      </c>
      <c r="C6" t="s">
        <v>3</v>
      </c>
      <c r="D6">
        <v>2</v>
      </c>
      <c r="E6">
        <v>128.1</v>
      </c>
      <c r="F6">
        <v>114.4</v>
      </c>
      <c r="G6" s="6">
        <f t="shared" si="0"/>
        <v>0.89305230288836857</v>
      </c>
      <c r="H6">
        <v>37.1</v>
      </c>
      <c r="I6">
        <v>36.200000000000003</v>
      </c>
      <c r="J6" s="6">
        <f t="shared" si="1"/>
        <v>0.97574123989218331</v>
      </c>
      <c r="K6">
        <v>35.200000000000003</v>
      </c>
      <c r="L6">
        <v>30.7</v>
      </c>
      <c r="M6" s="6">
        <f t="shared" si="2"/>
        <v>0.87215909090909083</v>
      </c>
      <c r="N6" s="10">
        <f t="shared" si="3"/>
        <v>120.84690553745929</v>
      </c>
      <c r="O6" s="10">
        <f t="shared" si="4"/>
        <v>117.91530944625408</v>
      </c>
      <c r="P6" s="3">
        <v>3</v>
      </c>
      <c r="Q6" s="3">
        <v>1</v>
      </c>
      <c r="R6">
        <f t="shared" si="5"/>
        <v>2</v>
      </c>
    </row>
    <row r="7" spans="1:18" x14ac:dyDescent="0.2">
      <c r="A7" t="s">
        <v>36</v>
      </c>
      <c r="B7">
        <v>2184092</v>
      </c>
      <c r="C7" t="s">
        <v>3</v>
      </c>
      <c r="D7" s="1">
        <v>1</v>
      </c>
      <c r="E7" s="1">
        <v>125.6</v>
      </c>
      <c r="F7" s="1">
        <v>124.2</v>
      </c>
      <c r="G7" s="6">
        <f t="shared" si="0"/>
        <v>0.98885350318471343</v>
      </c>
      <c r="H7" s="1">
        <v>42.8</v>
      </c>
      <c r="I7" s="1">
        <v>37.799999999999997</v>
      </c>
      <c r="J7" s="6">
        <f t="shared" si="1"/>
        <v>0.88317757009345799</v>
      </c>
      <c r="K7" s="1">
        <v>27.7</v>
      </c>
      <c r="L7" s="1">
        <v>27.3</v>
      </c>
      <c r="M7" s="6">
        <f t="shared" si="2"/>
        <v>0.98555956678700363</v>
      </c>
      <c r="N7" s="10">
        <f t="shared" si="3"/>
        <v>156.77655677655676</v>
      </c>
      <c r="O7" s="10">
        <f t="shared" si="4"/>
        <v>138.46153846153845</v>
      </c>
      <c r="P7" s="3">
        <v>3</v>
      </c>
      <c r="Q7" s="3">
        <v>1</v>
      </c>
      <c r="R7">
        <f t="shared" si="5"/>
        <v>2</v>
      </c>
    </row>
    <row r="8" spans="1:18" x14ac:dyDescent="0.2">
      <c r="A8" t="s">
        <v>40</v>
      </c>
      <c r="B8">
        <v>761129</v>
      </c>
      <c r="C8" t="s">
        <v>3</v>
      </c>
      <c r="D8" s="1">
        <v>1</v>
      </c>
      <c r="E8" s="1">
        <v>113.3</v>
      </c>
      <c r="F8" s="1">
        <v>106.9</v>
      </c>
      <c r="G8" s="6">
        <f t="shared" si="0"/>
        <v>0.94351279788173004</v>
      </c>
      <c r="H8" s="1">
        <v>36.700000000000003</v>
      </c>
      <c r="I8" s="1">
        <v>34.700000000000003</v>
      </c>
      <c r="J8" s="6">
        <f t="shared" si="1"/>
        <v>0.94550408719346046</v>
      </c>
      <c r="K8" s="1">
        <v>27.5</v>
      </c>
      <c r="L8" s="1">
        <v>24.5</v>
      </c>
      <c r="M8" s="6">
        <f t="shared" si="2"/>
        <v>0.89090909090909087</v>
      </c>
      <c r="N8" s="10">
        <f t="shared" si="3"/>
        <v>149.79591836734696</v>
      </c>
      <c r="O8" s="10">
        <f t="shared" si="4"/>
        <v>141.63265306122449</v>
      </c>
      <c r="P8" s="3">
        <v>3</v>
      </c>
      <c r="Q8" s="3">
        <v>1</v>
      </c>
      <c r="R8">
        <f t="shared" si="5"/>
        <v>2</v>
      </c>
    </row>
    <row r="9" spans="1:18" x14ac:dyDescent="0.2">
      <c r="A9" t="s">
        <v>59</v>
      </c>
      <c r="B9">
        <v>5002287</v>
      </c>
      <c r="C9" s="1" t="s">
        <v>3</v>
      </c>
      <c r="D9" s="1">
        <v>2</v>
      </c>
      <c r="E9" s="1">
        <v>136.5</v>
      </c>
      <c r="F9" s="1">
        <v>135.19999999999999</v>
      </c>
      <c r="G9" s="6">
        <f t="shared" si="0"/>
        <v>0.9904761904761904</v>
      </c>
      <c r="H9" s="1">
        <v>42.3</v>
      </c>
      <c r="I9" s="1">
        <v>41.9</v>
      </c>
      <c r="J9" s="6">
        <f t="shared" si="1"/>
        <v>0.99054373522458627</v>
      </c>
      <c r="K9" s="1">
        <v>31.6</v>
      </c>
      <c r="L9" s="1">
        <v>30.1</v>
      </c>
      <c r="M9" s="6">
        <f t="shared" si="2"/>
        <v>0.95253164556962022</v>
      </c>
      <c r="N9" s="10">
        <f t="shared" si="3"/>
        <v>140.53156146179398</v>
      </c>
      <c r="O9" s="10">
        <f t="shared" si="4"/>
        <v>139.20265780730895</v>
      </c>
      <c r="P9" s="3">
        <v>3</v>
      </c>
      <c r="Q9" s="4">
        <v>1</v>
      </c>
      <c r="R9">
        <f t="shared" si="5"/>
        <v>2</v>
      </c>
    </row>
    <row r="10" spans="1:18" x14ac:dyDescent="0.2">
      <c r="A10" t="s">
        <v>32</v>
      </c>
      <c r="B10">
        <v>4982590</v>
      </c>
      <c r="C10" s="1" t="s">
        <v>3</v>
      </c>
      <c r="D10">
        <v>1</v>
      </c>
      <c r="E10">
        <v>137.6</v>
      </c>
      <c r="F10">
        <v>134.9</v>
      </c>
      <c r="G10" s="6">
        <f t="shared" si="0"/>
        <v>0.98037790697674432</v>
      </c>
      <c r="H10">
        <v>43.8</v>
      </c>
      <c r="I10">
        <v>39.799999999999997</v>
      </c>
      <c r="J10" s="6">
        <f t="shared" si="1"/>
        <v>0.908675799086758</v>
      </c>
      <c r="K10">
        <v>34.299999999999997</v>
      </c>
      <c r="L10">
        <v>31.9</v>
      </c>
      <c r="M10" s="6">
        <f t="shared" si="2"/>
        <v>0.93002915451895052</v>
      </c>
      <c r="N10" s="10">
        <f t="shared" si="3"/>
        <v>137.30407523510974</v>
      </c>
      <c r="O10" s="10">
        <f t="shared" si="4"/>
        <v>124.76489028213167</v>
      </c>
      <c r="P10" s="3">
        <v>3</v>
      </c>
      <c r="Q10" s="4">
        <v>1</v>
      </c>
      <c r="R10">
        <f t="shared" si="5"/>
        <v>2</v>
      </c>
    </row>
    <row r="11" spans="1:18" x14ac:dyDescent="0.2">
      <c r="A11" t="s">
        <v>31</v>
      </c>
      <c r="B11">
        <v>3881236</v>
      </c>
      <c r="C11" s="1" t="s">
        <v>3</v>
      </c>
      <c r="D11">
        <v>1</v>
      </c>
      <c r="E11">
        <v>150.5</v>
      </c>
      <c r="F11">
        <v>142.69999999999999</v>
      </c>
      <c r="G11" s="6">
        <f t="shared" si="0"/>
        <v>0.94817275747508301</v>
      </c>
      <c r="H11">
        <v>47.7</v>
      </c>
      <c r="I11">
        <v>43.8</v>
      </c>
      <c r="J11" s="6">
        <f t="shared" si="1"/>
        <v>0.91823899371069173</v>
      </c>
      <c r="K11">
        <v>38.700000000000003</v>
      </c>
      <c r="L11">
        <v>35.700000000000003</v>
      </c>
      <c r="M11" s="6">
        <f t="shared" si="2"/>
        <v>0.92248062015503873</v>
      </c>
      <c r="N11" s="10">
        <f t="shared" si="3"/>
        <v>133.61344537815125</v>
      </c>
      <c r="O11" s="10">
        <f t="shared" si="4"/>
        <v>122.68907563025209</v>
      </c>
      <c r="P11" s="3">
        <v>3</v>
      </c>
      <c r="Q11" s="4">
        <v>1</v>
      </c>
      <c r="R11">
        <f t="shared" si="5"/>
        <v>2</v>
      </c>
    </row>
    <row r="12" spans="1:18" x14ac:dyDescent="0.2">
      <c r="A12" t="s">
        <v>6</v>
      </c>
      <c r="B12">
        <v>1872419</v>
      </c>
      <c r="C12" s="1" t="s">
        <v>3</v>
      </c>
      <c r="D12">
        <v>2</v>
      </c>
      <c r="E12">
        <v>147.80000000000001</v>
      </c>
      <c r="F12">
        <v>145.30000000000001</v>
      </c>
      <c r="G12" s="6">
        <f t="shared" si="0"/>
        <v>0.98308525033829497</v>
      </c>
      <c r="H12">
        <v>47.3</v>
      </c>
      <c r="I12">
        <v>46.8</v>
      </c>
      <c r="J12" s="6">
        <f t="shared" si="1"/>
        <v>0.98942917547568709</v>
      </c>
      <c r="K12">
        <v>35.4</v>
      </c>
      <c r="L12">
        <v>34.9</v>
      </c>
      <c r="M12" s="6">
        <f t="shared" si="2"/>
        <v>0.98587570621468923</v>
      </c>
      <c r="N12" s="10">
        <f t="shared" si="3"/>
        <v>135.53008595988538</v>
      </c>
      <c r="O12" s="10">
        <f t="shared" si="4"/>
        <v>134.09742120343839</v>
      </c>
      <c r="P12" s="3">
        <v>3</v>
      </c>
      <c r="Q12" s="4">
        <v>1</v>
      </c>
      <c r="R12">
        <f t="shared" si="5"/>
        <v>2</v>
      </c>
    </row>
    <row r="13" spans="1:18" x14ac:dyDescent="0.2">
      <c r="A13" t="s">
        <v>13</v>
      </c>
      <c r="B13">
        <v>5292341</v>
      </c>
      <c r="C13" t="s">
        <v>3</v>
      </c>
      <c r="D13">
        <v>2</v>
      </c>
      <c r="E13">
        <v>141.9</v>
      </c>
      <c r="F13">
        <v>140.6</v>
      </c>
      <c r="G13" s="6">
        <f t="shared" si="0"/>
        <v>0.99083861874559542</v>
      </c>
      <c r="H13">
        <v>45.9</v>
      </c>
      <c r="I13">
        <v>45.7</v>
      </c>
      <c r="J13" s="6">
        <f t="shared" si="1"/>
        <v>0.99564270152505452</v>
      </c>
      <c r="K13">
        <v>35</v>
      </c>
      <c r="L13">
        <v>33.700000000000003</v>
      </c>
      <c r="M13" s="6">
        <f t="shared" si="2"/>
        <v>0.96285714285714297</v>
      </c>
      <c r="N13" s="10">
        <f t="shared" si="3"/>
        <v>136.20178041543025</v>
      </c>
      <c r="O13" s="10">
        <f t="shared" si="4"/>
        <v>135.60830860534122</v>
      </c>
      <c r="P13" s="3">
        <v>3</v>
      </c>
      <c r="Q13" s="3">
        <v>1</v>
      </c>
      <c r="R13">
        <f t="shared" si="5"/>
        <v>2</v>
      </c>
    </row>
    <row r="14" spans="1:18" x14ac:dyDescent="0.2">
      <c r="A14" t="s">
        <v>16</v>
      </c>
      <c r="B14">
        <v>2596143</v>
      </c>
      <c r="C14" t="s">
        <v>3</v>
      </c>
      <c r="D14">
        <v>2</v>
      </c>
      <c r="E14">
        <v>143.80000000000001</v>
      </c>
      <c r="F14">
        <v>142.1</v>
      </c>
      <c r="G14" s="6">
        <f t="shared" si="0"/>
        <v>0.98817802503477037</v>
      </c>
      <c r="H14">
        <v>44.1</v>
      </c>
      <c r="I14">
        <v>41.3</v>
      </c>
      <c r="J14" s="6">
        <f t="shared" si="1"/>
        <v>0.9365079365079364</v>
      </c>
      <c r="K14">
        <v>42.5</v>
      </c>
      <c r="L14">
        <v>39.299999999999997</v>
      </c>
      <c r="M14" s="6">
        <f t="shared" si="2"/>
        <v>0.92470588235294116</v>
      </c>
      <c r="N14" s="10">
        <f t="shared" si="3"/>
        <v>112.21374045801528</v>
      </c>
      <c r="O14" s="10">
        <f t="shared" si="4"/>
        <v>105.08905852417303</v>
      </c>
      <c r="P14" s="3">
        <v>3</v>
      </c>
      <c r="Q14" s="3">
        <v>1</v>
      </c>
      <c r="R14">
        <f t="shared" si="5"/>
        <v>2</v>
      </c>
    </row>
    <row r="15" spans="1:18" x14ac:dyDescent="0.2">
      <c r="A15" t="s">
        <v>23</v>
      </c>
      <c r="B15">
        <v>1131878</v>
      </c>
      <c r="C15" t="s">
        <v>3</v>
      </c>
      <c r="D15">
        <v>2</v>
      </c>
      <c r="E15">
        <v>133.6</v>
      </c>
      <c r="F15">
        <v>131</v>
      </c>
      <c r="G15" s="6">
        <f t="shared" si="0"/>
        <v>0.98053892215568872</v>
      </c>
      <c r="H15">
        <v>42.3</v>
      </c>
      <c r="I15">
        <v>41.9</v>
      </c>
      <c r="J15" s="6">
        <f t="shared" si="1"/>
        <v>0.99054373522458627</v>
      </c>
      <c r="K15">
        <v>35.6</v>
      </c>
      <c r="L15">
        <v>34.6</v>
      </c>
      <c r="M15" s="6">
        <f t="shared" si="2"/>
        <v>0.9719101123595506</v>
      </c>
      <c r="N15" s="10">
        <f t="shared" si="3"/>
        <v>122.2543352601156</v>
      </c>
      <c r="O15" s="10">
        <f t="shared" si="4"/>
        <v>121.09826589595374</v>
      </c>
      <c r="P15" s="3">
        <v>4</v>
      </c>
      <c r="Q15" s="3">
        <v>1</v>
      </c>
      <c r="R15">
        <f t="shared" si="5"/>
        <v>3</v>
      </c>
    </row>
    <row r="16" spans="1:18" x14ac:dyDescent="0.2">
      <c r="A16" t="s">
        <v>27</v>
      </c>
      <c r="B16">
        <v>4908062</v>
      </c>
      <c r="C16" t="s">
        <v>3</v>
      </c>
      <c r="D16">
        <v>1</v>
      </c>
      <c r="E16">
        <v>135.5</v>
      </c>
      <c r="F16">
        <v>135.1</v>
      </c>
      <c r="G16" s="6">
        <f t="shared" si="0"/>
        <v>0.99704797047970473</v>
      </c>
      <c r="H16">
        <v>41.7</v>
      </c>
      <c r="I16">
        <v>41</v>
      </c>
      <c r="J16" s="6">
        <f t="shared" si="1"/>
        <v>0.98321342925659461</v>
      </c>
      <c r="K16">
        <v>32.9</v>
      </c>
      <c r="L16">
        <v>31.7</v>
      </c>
      <c r="M16" s="6">
        <f t="shared" si="2"/>
        <v>0.96352583586626139</v>
      </c>
      <c r="N16" s="10">
        <f t="shared" si="3"/>
        <v>131.54574132492115</v>
      </c>
      <c r="O16" s="10">
        <f t="shared" si="4"/>
        <v>129.33753943217664</v>
      </c>
      <c r="P16" s="3">
        <v>4</v>
      </c>
      <c r="Q16" s="3">
        <v>1</v>
      </c>
      <c r="R16">
        <f t="shared" si="5"/>
        <v>3</v>
      </c>
    </row>
    <row r="17" spans="1:18" x14ac:dyDescent="0.2">
      <c r="A17" t="s">
        <v>33</v>
      </c>
      <c r="B17">
        <v>2392406</v>
      </c>
      <c r="C17" t="s">
        <v>3</v>
      </c>
      <c r="D17">
        <v>1</v>
      </c>
      <c r="E17">
        <v>113.1</v>
      </c>
      <c r="F17">
        <v>119.8</v>
      </c>
      <c r="G17" s="6">
        <f t="shared" si="0"/>
        <v>1.059239610963749</v>
      </c>
      <c r="H17">
        <v>35.9</v>
      </c>
      <c r="I17">
        <v>36.9</v>
      </c>
      <c r="J17" s="6">
        <f t="shared" si="1"/>
        <v>1.0278551532033426</v>
      </c>
      <c r="K17">
        <v>28</v>
      </c>
      <c r="L17">
        <v>27.4</v>
      </c>
      <c r="M17" s="6">
        <f t="shared" si="2"/>
        <v>0.97857142857142854</v>
      </c>
      <c r="N17" s="10">
        <f t="shared" si="3"/>
        <v>131.02189781021897</v>
      </c>
      <c r="O17" s="10">
        <f t="shared" si="4"/>
        <v>134.67153284671534</v>
      </c>
      <c r="P17" s="3">
        <v>4</v>
      </c>
      <c r="Q17" s="3">
        <v>1</v>
      </c>
      <c r="R17">
        <f t="shared" si="5"/>
        <v>3</v>
      </c>
    </row>
    <row r="18" spans="1:18" x14ac:dyDescent="0.2">
      <c r="A18" t="s">
        <v>38</v>
      </c>
      <c r="B18">
        <v>3392985</v>
      </c>
      <c r="C18" t="s">
        <v>3</v>
      </c>
      <c r="D18" s="1">
        <v>2</v>
      </c>
      <c r="E18" s="1">
        <v>127.9</v>
      </c>
      <c r="F18" s="1">
        <v>125.4</v>
      </c>
      <c r="G18" s="6">
        <f t="shared" si="0"/>
        <v>0.98045347928068804</v>
      </c>
      <c r="H18" s="1">
        <v>40.1</v>
      </c>
      <c r="I18" s="1">
        <v>40.299999999999997</v>
      </c>
      <c r="J18" s="6">
        <f t="shared" si="1"/>
        <v>1.0049875311720697</v>
      </c>
      <c r="K18" s="1">
        <v>34.299999999999997</v>
      </c>
      <c r="L18" s="1">
        <v>29</v>
      </c>
      <c r="M18" s="6">
        <f t="shared" si="2"/>
        <v>0.84548104956268233</v>
      </c>
      <c r="N18" s="10">
        <f t="shared" si="3"/>
        <v>138.27586206896552</v>
      </c>
      <c r="O18" s="10">
        <f t="shared" si="4"/>
        <v>138.9655172413793</v>
      </c>
      <c r="P18" s="3">
        <v>4</v>
      </c>
      <c r="Q18" s="3">
        <v>1</v>
      </c>
      <c r="R18">
        <f t="shared" si="5"/>
        <v>3</v>
      </c>
    </row>
    <row r="19" spans="1:18" x14ac:dyDescent="0.2">
      <c r="A19" t="s">
        <v>49</v>
      </c>
      <c r="B19">
        <v>2147769</v>
      </c>
      <c r="C19" t="s">
        <v>3</v>
      </c>
      <c r="D19" s="1">
        <v>2</v>
      </c>
      <c r="E19" s="1">
        <v>136.6</v>
      </c>
      <c r="F19" s="1">
        <v>128.69999999999999</v>
      </c>
      <c r="G19" s="6">
        <f t="shared" si="0"/>
        <v>0.94216691068814051</v>
      </c>
      <c r="H19" s="1">
        <v>45.3</v>
      </c>
      <c r="I19" s="1">
        <v>42.4</v>
      </c>
      <c r="J19" s="6">
        <f t="shared" si="1"/>
        <v>0.9359823399558499</v>
      </c>
      <c r="K19" s="1">
        <v>34</v>
      </c>
      <c r="L19" s="1">
        <v>32.799999999999997</v>
      </c>
      <c r="M19" s="6">
        <f t="shared" si="2"/>
        <v>0.96470588235294108</v>
      </c>
      <c r="N19" s="10">
        <f t="shared" si="3"/>
        <v>138.10975609756099</v>
      </c>
      <c r="O19" s="10">
        <f t="shared" si="4"/>
        <v>129.26829268292684</v>
      </c>
      <c r="P19" s="3">
        <v>4</v>
      </c>
      <c r="Q19" s="3">
        <v>1</v>
      </c>
      <c r="R19">
        <f t="shared" si="5"/>
        <v>3</v>
      </c>
    </row>
    <row r="20" spans="1:18" x14ac:dyDescent="0.2">
      <c r="A20" t="s">
        <v>50</v>
      </c>
      <c r="B20">
        <v>5315674</v>
      </c>
      <c r="C20" t="s">
        <v>3</v>
      </c>
      <c r="D20" s="1">
        <v>2</v>
      </c>
      <c r="E20" s="1">
        <v>108.9</v>
      </c>
      <c r="F20" s="1">
        <v>102.5</v>
      </c>
      <c r="G20" s="6">
        <f t="shared" si="0"/>
        <v>0.94123048668503206</v>
      </c>
      <c r="H20" s="1">
        <v>30</v>
      </c>
      <c r="I20" s="1">
        <v>30.8</v>
      </c>
      <c r="J20" s="6">
        <f t="shared" si="1"/>
        <v>1.0266666666666666</v>
      </c>
      <c r="K20" s="1">
        <v>26.3</v>
      </c>
      <c r="L20" s="1">
        <v>26.9</v>
      </c>
      <c r="M20" s="6">
        <f t="shared" si="2"/>
        <v>1.0228136882129277</v>
      </c>
      <c r="N20" s="10">
        <f t="shared" si="3"/>
        <v>111.52416356877323</v>
      </c>
      <c r="O20" s="10">
        <f t="shared" si="4"/>
        <v>114.49814126394054</v>
      </c>
      <c r="P20" s="3">
        <v>4</v>
      </c>
      <c r="Q20" s="3">
        <v>1</v>
      </c>
      <c r="R20">
        <f t="shared" si="5"/>
        <v>3</v>
      </c>
    </row>
    <row r="21" spans="1:18" x14ac:dyDescent="0.2">
      <c r="A21" t="s">
        <v>51</v>
      </c>
      <c r="B21">
        <v>3491383</v>
      </c>
      <c r="C21" t="s">
        <v>3</v>
      </c>
      <c r="D21" s="1">
        <v>3</v>
      </c>
      <c r="E21" s="1">
        <v>144.1</v>
      </c>
      <c r="F21" s="1">
        <v>141</v>
      </c>
      <c r="G21" s="6">
        <f t="shared" si="0"/>
        <v>0.97848716169326855</v>
      </c>
      <c r="H21" s="1">
        <v>41.8</v>
      </c>
      <c r="I21" s="1">
        <v>40.9</v>
      </c>
      <c r="J21" s="6">
        <f t="shared" si="1"/>
        <v>0.97846889952153115</v>
      </c>
      <c r="K21" s="1">
        <v>33.9</v>
      </c>
      <c r="L21" s="1">
        <v>32</v>
      </c>
      <c r="M21" s="6">
        <f t="shared" si="2"/>
        <v>0.94395280235988199</v>
      </c>
      <c r="N21" s="10">
        <f t="shared" si="3"/>
        <v>130.625</v>
      </c>
      <c r="O21" s="10">
        <f t="shared" si="4"/>
        <v>127.8125</v>
      </c>
      <c r="P21" s="3">
        <v>4</v>
      </c>
      <c r="Q21" s="3">
        <v>1</v>
      </c>
      <c r="R21">
        <f t="shared" si="5"/>
        <v>3</v>
      </c>
    </row>
    <row r="22" spans="1:18" x14ac:dyDescent="0.2">
      <c r="A22" t="s">
        <v>24</v>
      </c>
      <c r="B22">
        <v>4895954</v>
      </c>
      <c r="C22" s="1" t="s">
        <v>3</v>
      </c>
      <c r="D22">
        <v>1</v>
      </c>
      <c r="E22">
        <v>135.9</v>
      </c>
      <c r="F22">
        <v>128</v>
      </c>
      <c r="G22" s="6">
        <f t="shared" si="0"/>
        <v>0.94186902133922001</v>
      </c>
      <c r="H22">
        <v>41.6</v>
      </c>
      <c r="I22">
        <v>40.1</v>
      </c>
      <c r="J22" s="6">
        <f t="shared" si="1"/>
        <v>0.96394230769230771</v>
      </c>
      <c r="K22">
        <v>39.200000000000003</v>
      </c>
      <c r="L22">
        <v>33.700000000000003</v>
      </c>
      <c r="M22" s="6">
        <f t="shared" si="2"/>
        <v>0.85969387755102045</v>
      </c>
      <c r="N22" s="10">
        <f t="shared" si="3"/>
        <v>123.44213649851632</v>
      </c>
      <c r="O22" s="10">
        <f t="shared" si="4"/>
        <v>118.99109792284865</v>
      </c>
      <c r="P22" s="3">
        <v>4</v>
      </c>
      <c r="Q22" s="4">
        <v>1</v>
      </c>
      <c r="R22">
        <f t="shared" si="5"/>
        <v>3</v>
      </c>
    </row>
    <row r="23" spans="1:18" x14ac:dyDescent="0.2">
      <c r="A23" t="s">
        <v>9</v>
      </c>
      <c r="B23">
        <v>1771159</v>
      </c>
      <c r="C23" s="1" t="s">
        <v>3</v>
      </c>
      <c r="D23">
        <v>2</v>
      </c>
      <c r="E23">
        <v>175.3</v>
      </c>
      <c r="F23">
        <v>171.6</v>
      </c>
      <c r="G23" s="6">
        <f t="shared" si="0"/>
        <v>0.97889332572732446</v>
      </c>
      <c r="H23">
        <v>51.4</v>
      </c>
      <c r="I23">
        <v>52</v>
      </c>
      <c r="J23" s="6">
        <f t="shared" si="1"/>
        <v>1.0116731517509727</v>
      </c>
      <c r="K23">
        <v>48.7</v>
      </c>
      <c r="L23">
        <v>44.9</v>
      </c>
      <c r="M23" s="6">
        <f t="shared" si="2"/>
        <v>0.92197125256673507</v>
      </c>
      <c r="N23" s="10">
        <f t="shared" si="3"/>
        <v>114.47661469933186</v>
      </c>
      <c r="O23" s="10">
        <f t="shared" si="4"/>
        <v>115.81291759465479</v>
      </c>
      <c r="P23" s="3">
        <v>4</v>
      </c>
      <c r="Q23" s="4">
        <v>1</v>
      </c>
      <c r="R23">
        <f t="shared" si="5"/>
        <v>3</v>
      </c>
    </row>
    <row r="24" spans="1:18" x14ac:dyDescent="0.2">
      <c r="A24" t="s">
        <v>7</v>
      </c>
      <c r="B24">
        <v>5272483</v>
      </c>
      <c r="C24" t="s">
        <v>3</v>
      </c>
      <c r="D24">
        <v>2</v>
      </c>
      <c r="E24">
        <v>139.80000000000001</v>
      </c>
      <c r="F24">
        <v>141</v>
      </c>
      <c r="G24" s="6">
        <f t="shared" si="0"/>
        <v>1.0085836909871244</v>
      </c>
      <c r="H24">
        <v>45.4</v>
      </c>
      <c r="I24">
        <v>46</v>
      </c>
      <c r="J24" s="6">
        <f t="shared" si="1"/>
        <v>1.0132158590308371</v>
      </c>
      <c r="K24">
        <v>38.700000000000003</v>
      </c>
      <c r="L24">
        <v>34.299999999999997</v>
      </c>
      <c r="M24" s="6">
        <f t="shared" si="2"/>
        <v>0.88630490956072339</v>
      </c>
      <c r="N24" s="10">
        <f t="shared" si="3"/>
        <v>132.36151603498541</v>
      </c>
      <c r="O24" s="10">
        <f t="shared" si="4"/>
        <v>134.11078717201167</v>
      </c>
      <c r="P24" s="3">
        <v>4</v>
      </c>
      <c r="Q24" s="3">
        <v>1</v>
      </c>
      <c r="R24">
        <f t="shared" si="5"/>
        <v>3</v>
      </c>
    </row>
    <row r="25" spans="1:18" x14ac:dyDescent="0.2">
      <c r="A25" t="s">
        <v>8</v>
      </c>
      <c r="B25">
        <v>2609473</v>
      </c>
      <c r="C25" t="s">
        <v>3</v>
      </c>
      <c r="D25">
        <v>2</v>
      </c>
      <c r="E25">
        <v>135.30000000000001</v>
      </c>
      <c r="F25">
        <v>129.1</v>
      </c>
      <c r="G25" s="6">
        <f t="shared" si="0"/>
        <v>0.95417590539541752</v>
      </c>
      <c r="H25">
        <v>41.9</v>
      </c>
      <c r="I25">
        <v>40.1</v>
      </c>
      <c r="J25" s="6">
        <f t="shared" si="1"/>
        <v>0.95704057279236288</v>
      </c>
      <c r="K25">
        <v>32.1</v>
      </c>
      <c r="L25">
        <v>29.7</v>
      </c>
      <c r="M25" s="6">
        <f t="shared" si="2"/>
        <v>0.92523364485981308</v>
      </c>
      <c r="N25" s="10">
        <f t="shared" si="3"/>
        <v>141.07744107744108</v>
      </c>
      <c r="O25" s="10">
        <f t="shared" si="4"/>
        <v>135.01683501683505</v>
      </c>
      <c r="P25" s="3">
        <v>4</v>
      </c>
      <c r="Q25" s="3">
        <v>1</v>
      </c>
      <c r="R25">
        <f t="shared" si="5"/>
        <v>3</v>
      </c>
    </row>
    <row r="26" spans="1:18" x14ac:dyDescent="0.2">
      <c r="A26" t="s">
        <v>18</v>
      </c>
      <c r="B26">
        <v>2205288</v>
      </c>
      <c r="C26" t="s">
        <v>3</v>
      </c>
      <c r="D26">
        <v>2</v>
      </c>
      <c r="E26">
        <v>140.4</v>
      </c>
      <c r="F26">
        <v>135.69999999999999</v>
      </c>
      <c r="G26" s="6">
        <f t="shared" si="0"/>
        <v>0.96652421652421638</v>
      </c>
      <c r="H26">
        <v>45.9</v>
      </c>
      <c r="I26">
        <v>43.4</v>
      </c>
      <c r="J26" s="6">
        <f t="shared" si="1"/>
        <v>0.94553376906318087</v>
      </c>
      <c r="K26">
        <v>34.5</v>
      </c>
      <c r="L26">
        <v>30.3</v>
      </c>
      <c r="M26" s="6">
        <f t="shared" si="2"/>
        <v>0.87826086956521743</v>
      </c>
      <c r="N26" s="10">
        <f t="shared" si="3"/>
        <v>151.48514851485149</v>
      </c>
      <c r="O26" s="10">
        <f t="shared" si="4"/>
        <v>143.23432343234325</v>
      </c>
      <c r="P26" s="3">
        <v>3</v>
      </c>
      <c r="Q26" s="3">
        <v>2</v>
      </c>
      <c r="R26">
        <f t="shared" si="5"/>
        <v>1</v>
      </c>
    </row>
    <row r="27" spans="1:18" x14ac:dyDescent="0.2">
      <c r="A27" t="s">
        <v>30</v>
      </c>
      <c r="B27">
        <v>5437536</v>
      </c>
      <c r="C27" t="s">
        <v>3</v>
      </c>
      <c r="D27">
        <v>2</v>
      </c>
      <c r="E27">
        <v>115.8</v>
      </c>
      <c r="F27">
        <v>116.2</v>
      </c>
      <c r="G27" s="6">
        <f t="shared" si="0"/>
        <v>1.003454231433506</v>
      </c>
      <c r="H27">
        <v>38</v>
      </c>
      <c r="I27">
        <v>36.9</v>
      </c>
      <c r="J27" s="6">
        <f t="shared" si="1"/>
        <v>0.97105263157894728</v>
      </c>
      <c r="K27">
        <v>31.3</v>
      </c>
      <c r="L27">
        <v>28.6</v>
      </c>
      <c r="M27" s="6">
        <f t="shared" si="2"/>
        <v>0.91373801916932906</v>
      </c>
      <c r="N27" s="10">
        <f t="shared" si="3"/>
        <v>132.86713286713285</v>
      </c>
      <c r="O27" s="10">
        <f t="shared" si="4"/>
        <v>129.02097902097898</v>
      </c>
      <c r="P27" s="3">
        <v>3</v>
      </c>
      <c r="Q27" s="3">
        <v>2</v>
      </c>
      <c r="R27">
        <f t="shared" si="5"/>
        <v>1</v>
      </c>
    </row>
    <row r="28" spans="1:18" x14ac:dyDescent="0.2">
      <c r="A28" t="s">
        <v>35</v>
      </c>
      <c r="B28">
        <v>2309575</v>
      </c>
      <c r="C28" t="s">
        <v>3</v>
      </c>
      <c r="D28">
        <v>2</v>
      </c>
      <c r="E28">
        <v>118.5</v>
      </c>
      <c r="F28">
        <v>107.4</v>
      </c>
      <c r="G28" s="6">
        <f t="shared" si="0"/>
        <v>0.90632911392405069</v>
      </c>
      <c r="H28">
        <v>39.700000000000003</v>
      </c>
      <c r="I28">
        <v>37.4</v>
      </c>
      <c r="J28" s="6">
        <f t="shared" si="1"/>
        <v>0.94206549118387894</v>
      </c>
      <c r="K28">
        <v>28.7</v>
      </c>
      <c r="L28">
        <v>24.8</v>
      </c>
      <c r="M28" s="6">
        <f t="shared" si="2"/>
        <v>0.86411149825783973</v>
      </c>
      <c r="N28" s="10">
        <f t="shared" si="3"/>
        <v>160.08064516129033</v>
      </c>
      <c r="O28" s="10">
        <f t="shared" si="4"/>
        <v>150.80645161290323</v>
      </c>
      <c r="P28" s="3">
        <v>3</v>
      </c>
      <c r="Q28" s="3">
        <v>2</v>
      </c>
      <c r="R28">
        <f t="shared" si="5"/>
        <v>1</v>
      </c>
    </row>
    <row r="29" spans="1:18" x14ac:dyDescent="0.2">
      <c r="A29" t="s">
        <v>11</v>
      </c>
      <c r="B29">
        <v>5310722</v>
      </c>
      <c r="C29" s="1" t="s">
        <v>3</v>
      </c>
      <c r="D29">
        <v>1</v>
      </c>
      <c r="E29">
        <v>123.8</v>
      </c>
      <c r="F29">
        <v>116.9</v>
      </c>
      <c r="G29" s="6">
        <f t="shared" si="0"/>
        <v>0.94426494345718903</v>
      </c>
      <c r="H29">
        <v>38.799999999999997</v>
      </c>
      <c r="I29">
        <v>36.9</v>
      </c>
      <c r="J29" s="6">
        <f t="shared" si="1"/>
        <v>0.95103092783505161</v>
      </c>
      <c r="K29">
        <v>34.799999999999997</v>
      </c>
      <c r="L29">
        <v>31.9</v>
      </c>
      <c r="M29" s="6">
        <f t="shared" si="2"/>
        <v>0.91666666666666674</v>
      </c>
      <c r="N29" s="10">
        <f t="shared" si="3"/>
        <v>121.63009404388714</v>
      </c>
      <c r="O29" s="10">
        <f t="shared" si="4"/>
        <v>115.67398119122257</v>
      </c>
      <c r="P29" s="3">
        <v>3</v>
      </c>
      <c r="Q29" s="4">
        <v>2</v>
      </c>
      <c r="R29">
        <f t="shared" si="5"/>
        <v>1</v>
      </c>
    </row>
    <row r="30" spans="1:18" x14ac:dyDescent="0.2">
      <c r="A30" t="s">
        <v>10</v>
      </c>
      <c r="B30">
        <v>5309376</v>
      </c>
      <c r="C30" t="s">
        <v>3</v>
      </c>
      <c r="D30">
        <v>2</v>
      </c>
      <c r="E30">
        <v>127.7</v>
      </c>
      <c r="F30">
        <v>123</v>
      </c>
      <c r="G30" s="6">
        <f t="shared" si="0"/>
        <v>0.96319498825371963</v>
      </c>
      <c r="H30">
        <v>41</v>
      </c>
      <c r="I30">
        <v>40</v>
      </c>
      <c r="J30" s="6">
        <f t="shared" si="1"/>
        <v>0.97560975609756095</v>
      </c>
      <c r="K30">
        <v>32</v>
      </c>
      <c r="L30">
        <v>29.2</v>
      </c>
      <c r="M30" s="6">
        <f t="shared" si="2"/>
        <v>0.91249999999999998</v>
      </c>
      <c r="N30" s="10">
        <f t="shared" si="3"/>
        <v>140.41095890410961</v>
      </c>
      <c r="O30" s="10">
        <f t="shared" si="4"/>
        <v>136.98630136986301</v>
      </c>
      <c r="P30" s="3">
        <v>3</v>
      </c>
      <c r="Q30" s="3">
        <v>2</v>
      </c>
      <c r="R30">
        <f t="shared" si="5"/>
        <v>1</v>
      </c>
    </row>
    <row r="31" spans="1:18" x14ac:dyDescent="0.2">
      <c r="A31" t="s">
        <v>19</v>
      </c>
      <c r="B31">
        <v>4071715</v>
      </c>
      <c r="C31" t="s">
        <v>3</v>
      </c>
      <c r="D31">
        <v>3</v>
      </c>
      <c r="E31">
        <v>180.5</v>
      </c>
      <c r="F31">
        <v>179.7</v>
      </c>
      <c r="G31" s="6">
        <f t="shared" si="0"/>
        <v>0.99556786703601097</v>
      </c>
      <c r="H31">
        <v>54.9</v>
      </c>
      <c r="I31">
        <v>55.7</v>
      </c>
      <c r="J31" s="6">
        <f t="shared" si="1"/>
        <v>1.0145719489981786</v>
      </c>
      <c r="K31">
        <v>46.4</v>
      </c>
      <c r="L31">
        <v>44.2</v>
      </c>
      <c r="M31" s="6">
        <f t="shared" si="2"/>
        <v>0.95258620689655182</v>
      </c>
      <c r="N31" s="10">
        <f t="shared" si="3"/>
        <v>124.20814479638007</v>
      </c>
      <c r="O31" s="10">
        <f t="shared" si="4"/>
        <v>126.01809954751131</v>
      </c>
      <c r="P31" s="3">
        <v>4</v>
      </c>
      <c r="Q31" s="3">
        <v>2</v>
      </c>
      <c r="R31">
        <f t="shared" si="5"/>
        <v>2</v>
      </c>
    </row>
    <row r="32" spans="1:18" x14ac:dyDescent="0.2">
      <c r="A32" t="s">
        <v>26</v>
      </c>
      <c r="B32">
        <v>1284121</v>
      </c>
      <c r="C32" t="s">
        <v>3</v>
      </c>
      <c r="D32">
        <v>1</v>
      </c>
      <c r="E32">
        <v>113</v>
      </c>
      <c r="F32">
        <v>108.9</v>
      </c>
      <c r="G32" s="6">
        <f t="shared" si="0"/>
        <v>0.96371681415929211</v>
      </c>
      <c r="H32">
        <v>37.1</v>
      </c>
      <c r="I32">
        <v>36.700000000000003</v>
      </c>
      <c r="J32" s="6">
        <f t="shared" si="1"/>
        <v>0.98921832884097038</v>
      </c>
      <c r="K32">
        <v>24.9</v>
      </c>
      <c r="L32">
        <v>23.8</v>
      </c>
      <c r="M32" s="6">
        <f t="shared" si="2"/>
        <v>0.95582329317269088</v>
      </c>
      <c r="N32" s="10">
        <f t="shared" si="3"/>
        <v>155.88235294117646</v>
      </c>
      <c r="O32" s="10">
        <f t="shared" si="4"/>
        <v>154.20168067226891</v>
      </c>
      <c r="P32" s="3">
        <v>4</v>
      </c>
      <c r="Q32" s="3">
        <v>2</v>
      </c>
      <c r="R32">
        <f t="shared" si="5"/>
        <v>2</v>
      </c>
    </row>
    <row r="33" spans="1:18" x14ac:dyDescent="0.2">
      <c r="A33" t="s">
        <v>18</v>
      </c>
      <c r="B33">
        <v>5434783</v>
      </c>
      <c r="C33" t="s">
        <v>3</v>
      </c>
      <c r="D33" s="1">
        <v>2</v>
      </c>
      <c r="E33" s="1">
        <v>127.3</v>
      </c>
      <c r="F33" s="1">
        <v>112.9</v>
      </c>
      <c r="G33" s="6">
        <f t="shared" si="0"/>
        <v>0.88688138256087989</v>
      </c>
      <c r="H33" s="1">
        <v>39.700000000000003</v>
      </c>
      <c r="I33" s="1">
        <v>38</v>
      </c>
      <c r="J33" s="6">
        <f t="shared" si="1"/>
        <v>0.95717884130982356</v>
      </c>
      <c r="K33" s="1">
        <v>27.8</v>
      </c>
      <c r="L33" s="1">
        <v>26.5</v>
      </c>
      <c r="M33" s="6">
        <f t="shared" si="2"/>
        <v>0.9532374100719424</v>
      </c>
      <c r="N33" s="10">
        <f t="shared" si="3"/>
        <v>149.811320754717</v>
      </c>
      <c r="O33" s="10">
        <f t="shared" si="4"/>
        <v>143.39622641509433</v>
      </c>
      <c r="P33" s="3">
        <v>4</v>
      </c>
      <c r="Q33" s="3">
        <v>2</v>
      </c>
      <c r="R33">
        <f t="shared" si="5"/>
        <v>2</v>
      </c>
    </row>
    <row r="34" spans="1:18" x14ac:dyDescent="0.2">
      <c r="A34" t="s">
        <v>43</v>
      </c>
      <c r="B34">
        <v>5437570</v>
      </c>
      <c r="C34" t="s">
        <v>3</v>
      </c>
      <c r="D34" s="1">
        <v>3</v>
      </c>
      <c r="E34" s="1">
        <v>124</v>
      </c>
      <c r="F34" s="1">
        <v>123.4</v>
      </c>
      <c r="G34" s="6">
        <f t="shared" ref="G34:G65" si="6">F34/E34</f>
        <v>0.99516129032258072</v>
      </c>
      <c r="H34" s="1">
        <v>35.5</v>
      </c>
      <c r="I34" s="1">
        <v>35.4</v>
      </c>
      <c r="J34" s="6">
        <f t="shared" ref="J34:J65" si="7">I34/H34</f>
        <v>0.9971830985915493</v>
      </c>
      <c r="K34" s="1">
        <v>38.1</v>
      </c>
      <c r="L34" s="1">
        <v>34</v>
      </c>
      <c r="M34" s="6">
        <f t="shared" ref="M34:M65" si="8">L34/K34</f>
        <v>0.89238845144356949</v>
      </c>
      <c r="N34" s="10">
        <f t="shared" ref="N34:N61" si="9">H34/L34*100</f>
        <v>104.41176470588236</v>
      </c>
      <c r="O34" s="10">
        <f t="shared" ref="O34:O61" si="10">I34/L34*100</f>
        <v>104.11764705882351</v>
      </c>
      <c r="P34" s="3">
        <v>4</v>
      </c>
      <c r="Q34" s="3">
        <v>2</v>
      </c>
      <c r="R34">
        <f t="shared" ref="R34:R65" si="11">P34-Q34</f>
        <v>2</v>
      </c>
    </row>
    <row r="35" spans="1:18" x14ac:dyDescent="0.2">
      <c r="A35" t="s">
        <v>44</v>
      </c>
      <c r="B35">
        <v>256190</v>
      </c>
      <c r="C35" t="s">
        <v>3</v>
      </c>
      <c r="D35" s="1">
        <v>2</v>
      </c>
      <c r="E35" s="1">
        <v>105.9</v>
      </c>
      <c r="F35" s="1">
        <v>104.5</v>
      </c>
      <c r="G35" s="6">
        <f t="shared" si="6"/>
        <v>0.98677998111425869</v>
      </c>
      <c r="H35" s="1">
        <v>33.200000000000003</v>
      </c>
      <c r="I35" s="1">
        <v>32.299999999999997</v>
      </c>
      <c r="J35" s="6">
        <f t="shared" si="7"/>
        <v>0.97289156626506013</v>
      </c>
      <c r="K35" s="1">
        <v>29.8</v>
      </c>
      <c r="L35" s="1">
        <v>25.7</v>
      </c>
      <c r="M35" s="6">
        <f t="shared" si="8"/>
        <v>0.86241610738255026</v>
      </c>
      <c r="N35" s="10">
        <f t="shared" si="9"/>
        <v>129.1828793774319</v>
      </c>
      <c r="O35" s="10">
        <f t="shared" si="10"/>
        <v>125.68093385214007</v>
      </c>
      <c r="P35" s="3">
        <v>4</v>
      </c>
      <c r="Q35" s="3">
        <v>2</v>
      </c>
      <c r="R35">
        <f t="shared" si="11"/>
        <v>2</v>
      </c>
    </row>
    <row r="36" spans="1:18" x14ac:dyDescent="0.2">
      <c r="A36" t="s">
        <v>48</v>
      </c>
      <c r="B36">
        <v>5403720</v>
      </c>
      <c r="C36" t="s">
        <v>3</v>
      </c>
      <c r="D36" s="1">
        <v>2</v>
      </c>
      <c r="E36" s="1">
        <v>143.6</v>
      </c>
      <c r="F36" s="1">
        <v>135</v>
      </c>
      <c r="G36" s="6">
        <f t="shared" si="6"/>
        <v>0.94011142061281339</v>
      </c>
      <c r="H36" s="1">
        <v>46.4</v>
      </c>
      <c r="I36" s="1">
        <v>41.8</v>
      </c>
      <c r="J36" s="6">
        <f t="shared" si="7"/>
        <v>0.90086206896551724</v>
      </c>
      <c r="K36" s="1">
        <v>34.9</v>
      </c>
      <c r="L36" s="1">
        <v>29.2</v>
      </c>
      <c r="M36" s="6">
        <f t="shared" si="8"/>
        <v>0.83667621776504297</v>
      </c>
      <c r="N36" s="10">
        <f t="shared" si="9"/>
        <v>158.9041095890411</v>
      </c>
      <c r="O36" s="10">
        <f t="shared" si="10"/>
        <v>143.15068493150685</v>
      </c>
      <c r="P36" s="3">
        <v>4</v>
      </c>
      <c r="Q36" s="3">
        <v>2</v>
      </c>
      <c r="R36">
        <f t="shared" si="11"/>
        <v>2</v>
      </c>
    </row>
    <row r="37" spans="1:18" x14ac:dyDescent="0.2">
      <c r="A37" t="s">
        <v>52</v>
      </c>
      <c r="B37">
        <v>5274935</v>
      </c>
      <c r="C37" t="s">
        <v>3</v>
      </c>
      <c r="D37" s="1">
        <v>2</v>
      </c>
      <c r="E37" s="1">
        <v>128</v>
      </c>
      <c r="F37" s="1">
        <v>114.5</v>
      </c>
      <c r="G37" s="6">
        <f t="shared" si="6"/>
        <v>0.89453125</v>
      </c>
      <c r="H37" s="1">
        <v>39.9</v>
      </c>
      <c r="I37" s="1">
        <v>35.299999999999997</v>
      </c>
      <c r="J37" s="6">
        <f t="shared" si="7"/>
        <v>0.88471177944862156</v>
      </c>
      <c r="K37" s="1">
        <v>33</v>
      </c>
      <c r="L37" s="1">
        <v>27.6</v>
      </c>
      <c r="M37" s="6">
        <f t="shared" si="8"/>
        <v>0.83636363636363642</v>
      </c>
      <c r="N37" s="10">
        <f t="shared" si="9"/>
        <v>144.56521739130434</v>
      </c>
      <c r="O37" s="10">
        <f t="shared" si="10"/>
        <v>127.89855072463767</v>
      </c>
      <c r="P37" s="3">
        <v>4</v>
      </c>
      <c r="Q37" s="3">
        <v>2</v>
      </c>
      <c r="R37">
        <f t="shared" si="11"/>
        <v>2</v>
      </c>
    </row>
    <row r="38" spans="1:18" x14ac:dyDescent="0.2">
      <c r="A38" t="s">
        <v>53</v>
      </c>
      <c r="B38">
        <v>2655848</v>
      </c>
      <c r="C38" t="s">
        <v>3</v>
      </c>
      <c r="D38" s="1">
        <v>1</v>
      </c>
      <c r="E38" s="1">
        <v>115.1</v>
      </c>
      <c r="F38" s="1">
        <v>103.4</v>
      </c>
      <c r="G38" s="6">
        <f t="shared" si="6"/>
        <v>0.898349261511729</v>
      </c>
      <c r="H38" s="1">
        <v>33.299999999999997</v>
      </c>
      <c r="I38" s="1">
        <v>31.7</v>
      </c>
      <c r="J38" s="6">
        <f t="shared" si="7"/>
        <v>0.95195195195195204</v>
      </c>
      <c r="K38" s="1">
        <v>29.7</v>
      </c>
      <c r="L38" s="1">
        <v>23.2</v>
      </c>
      <c r="M38" s="6">
        <f t="shared" si="8"/>
        <v>0.78114478114478114</v>
      </c>
      <c r="N38" s="10">
        <f t="shared" si="9"/>
        <v>143.5344827586207</v>
      </c>
      <c r="O38" s="10">
        <f t="shared" si="10"/>
        <v>136.63793103448276</v>
      </c>
      <c r="P38" s="3">
        <v>4</v>
      </c>
      <c r="Q38" s="3">
        <v>2</v>
      </c>
      <c r="R38">
        <f t="shared" si="11"/>
        <v>2</v>
      </c>
    </row>
    <row r="39" spans="1:18" x14ac:dyDescent="0.2">
      <c r="A39" t="s">
        <v>54</v>
      </c>
      <c r="B39">
        <v>5307422</v>
      </c>
      <c r="C39" t="s">
        <v>3</v>
      </c>
      <c r="D39" s="1">
        <v>2</v>
      </c>
      <c r="E39" s="1">
        <v>155.30000000000001</v>
      </c>
      <c r="F39" s="1">
        <v>126</v>
      </c>
      <c r="G39" s="6">
        <f t="shared" si="6"/>
        <v>0.81133290405666447</v>
      </c>
      <c r="H39" s="1">
        <v>47.2</v>
      </c>
      <c r="I39" s="1">
        <v>39.5</v>
      </c>
      <c r="J39" s="6">
        <f t="shared" si="7"/>
        <v>0.83686440677966101</v>
      </c>
      <c r="K39" s="1">
        <v>40.1</v>
      </c>
      <c r="L39" s="1">
        <v>30.3</v>
      </c>
      <c r="M39" s="6">
        <f t="shared" si="8"/>
        <v>0.75561097256857856</v>
      </c>
      <c r="N39" s="10">
        <f t="shared" si="9"/>
        <v>155.77557755775578</v>
      </c>
      <c r="O39" s="10">
        <f t="shared" si="10"/>
        <v>130.36303630363037</v>
      </c>
      <c r="P39" s="3">
        <v>4</v>
      </c>
      <c r="Q39" s="3">
        <v>2</v>
      </c>
      <c r="R39">
        <f t="shared" si="11"/>
        <v>2</v>
      </c>
    </row>
    <row r="40" spans="1:18" x14ac:dyDescent="0.2">
      <c r="A40" t="s">
        <v>57</v>
      </c>
      <c r="B40">
        <v>2049037</v>
      </c>
      <c r="C40" t="s">
        <v>3</v>
      </c>
      <c r="D40" s="1">
        <v>1</v>
      </c>
      <c r="E40" s="1">
        <v>122.4</v>
      </c>
      <c r="F40" s="1">
        <v>125.4</v>
      </c>
      <c r="G40" s="6">
        <f t="shared" si="6"/>
        <v>1.0245098039215685</v>
      </c>
      <c r="H40" s="1">
        <v>37.4</v>
      </c>
      <c r="I40" s="1">
        <v>36.6</v>
      </c>
      <c r="J40" s="6">
        <f t="shared" si="7"/>
        <v>0.97860962566844922</v>
      </c>
      <c r="K40" s="1">
        <v>32.4</v>
      </c>
      <c r="L40" s="1">
        <v>23.9</v>
      </c>
      <c r="M40" s="6">
        <f t="shared" si="8"/>
        <v>0.73765432098765427</v>
      </c>
      <c r="N40" s="10">
        <f t="shared" si="9"/>
        <v>156.48535564853557</v>
      </c>
      <c r="O40" s="10">
        <f t="shared" si="10"/>
        <v>153.13807531380755</v>
      </c>
      <c r="P40" s="3">
        <v>4</v>
      </c>
      <c r="Q40" s="4">
        <v>2</v>
      </c>
      <c r="R40">
        <f t="shared" si="11"/>
        <v>2</v>
      </c>
    </row>
    <row r="41" spans="1:18" x14ac:dyDescent="0.2">
      <c r="A41" t="s">
        <v>5</v>
      </c>
      <c r="B41">
        <v>1825679</v>
      </c>
      <c r="C41" t="s">
        <v>3</v>
      </c>
      <c r="D41">
        <v>2</v>
      </c>
      <c r="E41">
        <v>148.80000000000001</v>
      </c>
      <c r="F41">
        <v>152.30000000000001</v>
      </c>
      <c r="G41" s="6">
        <f t="shared" si="6"/>
        <v>1.023521505376344</v>
      </c>
      <c r="H41">
        <v>49.9</v>
      </c>
      <c r="I41">
        <v>45.7</v>
      </c>
      <c r="J41" s="6">
        <f t="shared" si="7"/>
        <v>0.91583166332665344</v>
      </c>
      <c r="K41">
        <v>38.4</v>
      </c>
      <c r="L41">
        <v>38</v>
      </c>
      <c r="M41" s="6">
        <f t="shared" si="8"/>
        <v>0.98958333333333337</v>
      </c>
      <c r="N41" s="10">
        <f t="shared" si="9"/>
        <v>131.31578947368422</v>
      </c>
      <c r="O41" s="10">
        <f t="shared" si="10"/>
        <v>120.26315789473685</v>
      </c>
      <c r="P41" s="3">
        <v>4</v>
      </c>
      <c r="Q41" s="3">
        <v>2</v>
      </c>
      <c r="R41">
        <f t="shared" si="11"/>
        <v>2</v>
      </c>
    </row>
    <row r="42" spans="1:18" x14ac:dyDescent="0.2">
      <c r="A42" t="s">
        <v>14</v>
      </c>
      <c r="B42">
        <v>5353523</v>
      </c>
      <c r="C42" t="s">
        <v>3</v>
      </c>
      <c r="D42">
        <v>4</v>
      </c>
      <c r="E42">
        <v>166.2</v>
      </c>
      <c r="F42">
        <v>162.9</v>
      </c>
      <c r="G42" s="6">
        <f t="shared" si="6"/>
        <v>0.98014440433213001</v>
      </c>
      <c r="H42">
        <v>54.4</v>
      </c>
      <c r="I42">
        <v>54.2</v>
      </c>
      <c r="J42" s="6">
        <f t="shared" si="7"/>
        <v>0.99632352941176483</v>
      </c>
      <c r="K42">
        <v>34.1</v>
      </c>
      <c r="L42">
        <v>33.799999999999997</v>
      </c>
      <c r="M42" s="6">
        <f t="shared" si="8"/>
        <v>0.99120234604105562</v>
      </c>
      <c r="N42" s="10">
        <f t="shared" si="9"/>
        <v>160.94674556213019</v>
      </c>
      <c r="O42" s="10">
        <f t="shared" si="10"/>
        <v>160.35502958579883</v>
      </c>
      <c r="P42" s="3">
        <v>4</v>
      </c>
      <c r="Q42" s="3">
        <v>2</v>
      </c>
      <c r="R42">
        <f t="shared" si="11"/>
        <v>2</v>
      </c>
    </row>
    <row r="43" spans="1:18" x14ac:dyDescent="0.2">
      <c r="A43" t="s">
        <v>58</v>
      </c>
      <c r="B43">
        <v>5034449</v>
      </c>
      <c r="C43" t="s">
        <v>1</v>
      </c>
      <c r="D43" s="1">
        <v>1</v>
      </c>
      <c r="E43" s="1">
        <v>106</v>
      </c>
      <c r="F43" s="1">
        <v>104.7</v>
      </c>
      <c r="G43" s="6">
        <f t="shared" si="6"/>
        <v>0.98773584905660383</v>
      </c>
      <c r="H43" s="1">
        <v>29.8</v>
      </c>
      <c r="I43" s="1">
        <v>27.6</v>
      </c>
      <c r="J43" s="6">
        <f t="shared" si="7"/>
        <v>0.9261744966442953</v>
      </c>
      <c r="K43" s="1">
        <v>29.1</v>
      </c>
      <c r="L43" s="1">
        <v>28.3</v>
      </c>
      <c r="M43" s="6">
        <f t="shared" si="8"/>
        <v>0.97250859106529208</v>
      </c>
      <c r="N43" s="10">
        <f t="shared" si="9"/>
        <v>105.30035335689045</v>
      </c>
      <c r="O43" s="10">
        <f t="shared" si="10"/>
        <v>97.526501766784463</v>
      </c>
      <c r="P43" s="3">
        <v>3</v>
      </c>
      <c r="Q43" s="4">
        <v>0</v>
      </c>
      <c r="R43">
        <f t="shared" si="11"/>
        <v>3</v>
      </c>
    </row>
    <row r="44" spans="1:18" x14ac:dyDescent="0.2">
      <c r="A44" t="s">
        <v>56</v>
      </c>
      <c r="B44">
        <v>598023</v>
      </c>
      <c r="C44" t="s">
        <v>1</v>
      </c>
      <c r="D44" s="1">
        <v>2</v>
      </c>
      <c r="E44" s="1">
        <v>120.5</v>
      </c>
      <c r="F44" s="1">
        <v>114.2</v>
      </c>
      <c r="G44" s="6">
        <f t="shared" si="6"/>
        <v>0.94771784232365153</v>
      </c>
      <c r="H44" s="1">
        <v>38.5</v>
      </c>
      <c r="I44" s="1">
        <v>36.5</v>
      </c>
      <c r="J44" s="6">
        <f t="shared" si="7"/>
        <v>0.94805194805194803</v>
      </c>
      <c r="K44" s="1">
        <v>31.3</v>
      </c>
      <c r="L44" s="1">
        <v>26.8</v>
      </c>
      <c r="M44" s="6">
        <f t="shared" si="8"/>
        <v>0.85623003194888181</v>
      </c>
      <c r="N44" s="10">
        <f t="shared" si="9"/>
        <v>143.65671641791045</v>
      </c>
      <c r="O44" s="10">
        <f t="shared" si="10"/>
        <v>136.19402985074626</v>
      </c>
      <c r="P44" s="3">
        <v>4</v>
      </c>
      <c r="Q44" s="4">
        <v>0</v>
      </c>
      <c r="R44">
        <f t="shared" si="11"/>
        <v>4</v>
      </c>
    </row>
    <row r="45" spans="1:18" x14ac:dyDescent="0.2">
      <c r="A45" t="s">
        <v>39</v>
      </c>
      <c r="B45">
        <v>1213480</v>
      </c>
      <c r="C45" t="s">
        <v>1</v>
      </c>
      <c r="D45" s="1">
        <v>2</v>
      </c>
      <c r="E45" s="1">
        <v>147.30000000000001</v>
      </c>
      <c r="F45" s="1">
        <v>141.19999999999999</v>
      </c>
      <c r="G45" s="6">
        <f t="shared" si="6"/>
        <v>0.95858791581805824</v>
      </c>
      <c r="H45" s="1">
        <v>46.1</v>
      </c>
      <c r="I45" s="1">
        <v>40.700000000000003</v>
      </c>
      <c r="J45" s="6">
        <f t="shared" si="7"/>
        <v>0.88286334056399141</v>
      </c>
      <c r="K45" s="1">
        <v>40.5</v>
      </c>
      <c r="L45" s="1">
        <v>37.5</v>
      </c>
      <c r="M45" s="6">
        <f t="shared" si="8"/>
        <v>0.92592592592592593</v>
      </c>
      <c r="N45" s="10">
        <f t="shared" si="9"/>
        <v>122.93333333333334</v>
      </c>
      <c r="O45" s="10">
        <f t="shared" si="10"/>
        <v>108.53333333333335</v>
      </c>
      <c r="P45" s="3">
        <v>3</v>
      </c>
      <c r="Q45" s="4">
        <v>1</v>
      </c>
      <c r="R45">
        <f t="shared" si="11"/>
        <v>2</v>
      </c>
    </row>
    <row r="46" spans="1:18" x14ac:dyDescent="0.2">
      <c r="A46" t="s">
        <v>12</v>
      </c>
      <c r="B46">
        <v>3853165</v>
      </c>
      <c r="C46" t="s">
        <v>1</v>
      </c>
      <c r="D46">
        <v>3</v>
      </c>
      <c r="E46">
        <v>128.80000000000001</v>
      </c>
      <c r="F46">
        <v>132.19999999999999</v>
      </c>
      <c r="G46" s="6">
        <f t="shared" si="6"/>
        <v>1.0263975155279501</v>
      </c>
      <c r="H46">
        <v>37.9</v>
      </c>
      <c r="I46">
        <v>38</v>
      </c>
      <c r="J46" s="6">
        <f t="shared" si="7"/>
        <v>1.0026385224274408</v>
      </c>
      <c r="K46">
        <v>33.299999999999997</v>
      </c>
      <c r="L46">
        <v>31.3</v>
      </c>
      <c r="M46" s="6">
        <f t="shared" si="8"/>
        <v>0.93993993993994007</v>
      </c>
      <c r="N46" s="10">
        <f t="shared" si="9"/>
        <v>121.08626198083066</v>
      </c>
      <c r="O46" s="10">
        <f t="shared" si="10"/>
        <v>121.40575079872204</v>
      </c>
      <c r="P46" s="3">
        <v>3</v>
      </c>
      <c r="Q46" s="4">
        <v>1</v>
      </c>
      <c r="R46">
        <f t="shared" si="11"/>
        <v>2</v>
      </c>
    </row>
    <row r="47" spans="1:18" x14ac:dyDescent="0.2">
      <c r="A47" t="s">
        <v>25</v>
      </c>
      <c r="B47">
        <v>2356463</v>
      </c>
      <c r="C47" t="s">
        <v>1</v>
      </c>
      <c r="D47">
        <v>2</v>
      </c>
      <c r="E47">
        <v>129.80000000000001</v>
      </c>
      <c r="F47">
        <v>130.6</v>
      </c>
      <c r="G47" s="6">
        <f t="shared" si="6"/>
        <v>1.0061633281972264</v>
      </c>
      <c r="H47">
        <v>41.6</v>
      </c>
      <c r="I47">
        <v>41</v>
      </c>
      <c r="J47" s="6">
        <f t="shared" si="7"/>
        <v>0.98557692307692302</v>
      </c>
      <c r="K47">
        <v>31.5</v>
      </c>
      <c r="L47">
        <v>30.5</v>
      </c>
      <c r="M47" s="6">
        <f t="shared" si="8"/>
        <v>0.96825396825396826</v>
      </c>
      <c r="N47" s="10">
        <f t="shared" si="9"/>
        <v>136.39344262295083</v>
      </c>
      <c r="O47" s="10">
        <f t="shared" si="10"/>
        <v>134.42622950819671</v>
      </c>
      <c r="P47" s="3">
        <v>3</v>
      </c>
      <c r="Q47" s="4">
        <v>1</v>
      </c>
      <c r="R47">
        <f t="shared" si="11"/>
        <v>2</v>
      </c>
    </row>
    <row r="48" spans="1:18" x14ac:dyDescent="0.2">
      <c r="A48" t="s">
        <v>6</v>
      </c>
      <c r="B48">
        <v>2360713</v>
      </c>
      <c r="C48" t="s">
        <v>1</v>
      </c>
      <c r="D48">
        <v>2</v>
      </c>
      <c r="E48">
        <v>140.6</v>
      </c>
      <c r="F48">
        <v>135.30000000000001</v>
      </c>
      <c r="G48" s="6">
        <f t="shared" si="6"/>
        <v>0.96230440967283082</v>
      </c>
      <c r="H48">
        <v>43.3</v>
      </c>
      <c r="I48">
        <v>40.1</v>
      </c>
      <c r="J48" s="6">
        <f t="shared" si="7"/>
        <v>0.92609699769053122</v>
      </c>
      <c r="K48">
        <v>31.8</v>
      </c>
      <c r="L48">
        <v>29.4</v>
      </c>
      <c r="M48" s="6">
        <f t="shared" si="8"/>
        <v>0.92452830188679236</v>
      </c>
      <c r="N48" s="10">
        <f t="shared" si="9"/>
        <v>147.27891156462584</v>
      </c>
      <c r="O48" s="10">
        <f t="shared" si="10"/>
        <v>136.39455782312925</v>
      </c>
      <c r="P48" s="3">
        <v>4</v>
      </c>
      <c r="Q48" s="4">
        <v>1</v>
      </c>
      <c r="R48">
        <f t="shared" si="11"/>
        <v>3</v>
      </c>
    </row>
    <row r="49" spans="1:18" x14ac:dyDescent="0.2">
      <c r="A49" t="s">
        <v>17</v>
      </c>
      <c r="B49">
        <v>2064329</v>
      </c>
      <c r="C49" t="s">
        <v>1</v>
      </c>
      <c r="D49">
        <v>1</v>
      </c>
      <c r="E49">
        <v>126.7</v>
      </c>
      <c r="F49">
        <v>124.9</v>
      </c>
      <c r="G49" s="6">
        <f t="shared" si="6"/>
        <v>0.98579321231254935</v>
      </c>
      <c r="H49">
        <v>38.9</v>
      </c>
      <c r="I49">
        <v>37.799999999999997</v>
      </c>
      <c r="J49" s="6">
        <f t="shared" si="7"/>
        <v>0.97172236503856035</v>
      </c>
      <c r="K49">
        <v>32.700000000000003</v>
      </c>
      <c r="L49">
        <v>31.2</v>
      </c>
      <c r="M49" s="6">
        <f t="shared" si="8"/>
        <v>0.95412844036697242</v>
      </c>
      <c r="N49" s="10">
        <f t="shared" si="9"/>
        <v>124.67948717948718</v>
      </c>
      <c r="O49" s="10">
        <f t="shared" si="10"/>
        <v>121.15384615384615</v>
      </c>
      <c r="P49" s="3">
        <v>4</v>
      </c>
      <c r="Q49" s="4">
        <v>1</v>
      </c>
      <c r="R49">
        <f t="shared" si="11"/>
        <v>3</v>
      </c>
    </row>
    <row r="50" spans="1:18" x14ac:dyDescent="0.2">
      <c r="A50" t="s">
        <v>22</v>
      </c>
      <c r="B50">
        <v>4884370</v>
      </c>
      <c r="C50" t="s">
        <v>1</v>
      </c>
      <c r="D50">
        <v>1</v>
      </c>
      <c r="E50">
        <v>126</v>
      </c>
      <c r="F50">
        <v>122.3</v>
      </c>
      <c r="G50" s="6">
        <f t="shared" si="6"/>
        <v>0.97063492063492063</v>
      </c>
      <c r="H50">
        <v>40.9</v>
      </c>
      <c r="I50">
        <v>38.700000000000003</v>
      </c>
      <c r="J50" s="6">
        <f t="shared" si="7"/>
        <v>0.94621026894865534</v>
      </c>
      <c r="K50">
        <v>32.5</v>
      </c>
      <c r="L50">
        <v>29.5</v>
      </c>
      <c r="M50" s="6">
        <f t="shared" si="8"/>
        <v>0.90769230769230769</v>
      </c>
      <c r="N50" s="10">
        <f t="shared" si="9"/>
        <v>138.64406779661016</v>
      </c>
      <c r="O50" s="10">
        <f t="shared" si="10"/>
        <v>131.18644067796612</v>
      </c>
      <c r="P50" s="3">
        <v>4</v>
      </c>
      <c r="Q50" s="4">
        <v>1</v>
      </c>
      <c r="R50">
        <f t="shared" si="11"/>
        <v>3</v>
      </c>
    </row>
    <row r="51" spans="1:18" x14ac:dyDescent="0.2">
      <c r="A51" t="s">
        <v>28</v>
      </c>
      <c r="B51">
        <v>2194283</v>
      </c>
      <c r="C51" t="s">
        <v>1</v>
      </c>
      <c r="D51">
        <v>2</v>
      </c>
      <c r="E51">
        <v>126.9</v>
      </c>
      <c r="F51">
        <v>126.5</v>
      </c>
      <c r="G51" s="6">
        <f t="shared" si="6"/>
        <v>0.99684791174152876</v>
      </c>
      <c r="H51">
        <v>41</v>
      </c>
      <c r="I51">
        <v>41.1</v>
      </c>
      <c r="J51" s="6">
        <f t="shared" si="7"/>
        <v>1.0024390243902439</v>
      </c>
      <c r="K51">
        <v>31</v>
      </c>
      <c r="L51">
        <v>30.1</v>
      </c>
      <c r="M51" s="6">
        <f t="shared" si="8"/>
        <v>0.97096774193548396</v>
      </c>
      <c r="N51" s="10">
        <f t="shared" si="9"/>
        <v>136.21262458471762</v>
      </c>
      <c r="O51" s="10">
        <f t="shared" si="10"/>
        <v>136.54485049833886</v>
      </c>
      <c r="P51" s="3">
        <v>4</v>
      </c>
      <c r="Q51" s="4">
        <v>1</v>
      </c>
      <c r="R51">
        <f t="shared" si="11"/>
        <v>3</v>
      </c>
    </row>
    <row r="52" spans="1:18" x14ac:dyDescent="0.2">
      <c r="A52" t="s">
        <v>45</v>
      </c>
      <c r="B52">
        <v>1071426</v>
      </c>
      <c r="C52" t="s">
        <v>1</v>
      </c>
      <c r="D52" s="1">
        <v>2</v>
      </c>
      <c r="E52" s="1">
        <v>107.7</v>
      </c>
      <c r="F52" s="1">
        <v>105.3</v>
      </c>
      <c r="G52" s="6">
        <f t="shared" si="6"/>
        <v>0.9777158774373258</v>
      </c>
      <c r="H52" s="1">
        <v>34.6</v>
      </c>
      <c r="I52" s="1">
        <v>34.6</v>
      </c>
      <c r="J52" s="6">
        <f t="shared" si="7"/>
        <v>1</v>
      </c>
      <c r="K52" s="1">
        <v>29.3</v>
      </c>
      <c r="L52" s="1">
        <v>25.3</v>
      </c>
      <c r="M52" s="6">
        <f t="shared" si="8"/>
        <v>0.86348122866894195</v>
      </c>
      <c r="N52" s="10">
        <f t="shared" si="9"/>
        <v>136.75889328063244</v>
      </c>
      <c r="O52" s="10">
        <f t="shared" si="10"/>
        <v>136.75889328063244</v>
      </c>
      <c r="P52" s="3">
        <v>4</v>
      </c>
      <c r="Q52" s="4">
        <v>1</v>
      </c>
      <c r="R52">
        <f t="shared" si="11"/>
        <v>3</v>
      </c>
    </row>
    <row r="53" spans="1:18" x14ac:dyDescent="0.2">
      <c r="A53" t="s">
        <v>34</v>
      </c>
      <c r="B53">
        <v>102511</v>
      </c>
      <c r="C53" t="s">
        <v>1</v>
      </c>
      <c r="D53">
        <v>1</v>
      </c>
      <c r="E53">
        <v>115.2</v>
      </c>
      <c r="F53">
        <v>112</v>
      </c>
      <c r="G53" s="6">
        <f t="shared" si="6"/>
        <v>0.97222222222222221</v>
      </c>
      <c r="H53">
        <v>38</v>
      </c>
      <c r="I53">
        <v>37.1</v>
      </c>
      <c r="J53" s="6">
        <f t="shared" si="7"/>
        <v>0.97631578947368425</v>
      </c>
      <c r="K53">
        <v>29.4</v>
      </c>
      <c r="L53">
        <v>22.9</v>
      </c>
      <c r="M53" s="6">
        <f t="shared" si="8"/>
        <v>0.77891156462585032</v>
      </c>
      <c r="N53" s="10">
        <f t="shared" si="9"/>
        <v>165.93886462882097</v>
      </c>
      <c r="O53" s="10">
        <f t="shared" si="10"/>
        <v>162.00873362445415</v>
      </c>
      <c r="P53" s="3">
        <v>4</v>
      </c>
      <c r="Q53" s="4">
        <v>1</v>
      </c>
      <c r="R53">
        <f t="shared" si="11"/>
        <v>3</v>
      </c>
    </row>
    <row r="54" spans="1:18" x14ac:dyDescent="0.2">
      <c r="A54" t="s">
        <v>41</v>
      </c>
      <c r="B54">
        <v>5402323</v>
      </c>
      <c r="C54" t="s">
        <v>1</v>
      </c>
      <c r="D54" s="1">
        <v>2</v>
      </c>
      <c r="E54" s="1">
        <v>129.30000000000001</v>
      </c>
      <c r="F54" s="1">
        <v>123.1</v>
      </c>
      <c r="G54" s="6">
        <f t="shared" si="6"/>
        <v>0.95204949729311661</v>
      </c>
      <c r="H54" s="1">
        <v>40.700000000000003</v>
      </c>
      <c r="I54" s="1">
        <v>38.1</v>
      </c>
      <c r="J54" s="6">
        <f t="shared" si="7"/>
        <v>0.93611793611793603</v>
      </c>
      <c r="K54" s="1">
        <v>37.700000000000003</v>
      </c>
      <c r="L54" s="1">
        <v>32.200000000000003</v>
      </c>
      <c r="M54" s="6">
        <f t="shared" si="8"/>
        <v>0.85411140583554379</v>
      </c>
      <c r="N54" s="10">
        <f t="shared" si="9"/>
        <v>126.3975155279503</v>
      </c>
      <c r="O54" s="10">
        <f t="shared" si="10"/>
        <v>118.32298136645963</v>
      </c>
      <c r="P54" s="3">
        <v>4</v>
      </c>
      <c r="Q54" s="4">
        <v>1</v>
      </c>
      <c r="R54">
        <f t="shared" si="11"/>
        <v>3</v>
      </c>
    </row>
    <row r="55" spans="1:18" x14ac:dyDescent="0.2">
      <c r="A55" t="s">
        <v>42</v>
      </c>
      <c r="B55">
        <v>115398</v>
      </c>
      <c r="C55" t="s">
        <v>1</v>
      </c>
      <c r="D55" s="1">
        <v>3</v>
      </c>
      <c r="E55" s="1">
        <v>133.9</v>
      </c>
      <c r="F55" s="1">
        <v>130.9</v>
      </c>
      <c r="G55" s="6">
        <f t="shared" si="6"/>
        <v>0.97759522031366697</v>
      </c>
      <c r="H55" s="1">
        <v>41</v>
      </c>
      <c r="I55" s="1">
        <v>41.3</v>
      </c>
      <c r="J55" s="6">
        <f t="shared" si="7"/>
        <v>1.0073170731707317</v>
      </c>
      <c r="K55" s="1">
        <v>33.200000000000003</v>
      </c>
      <c r="L55" s="1">
        <v>29.6</v>
      </c>
      <c r="M55" s="6">
        <f t="shared" si="8"/>
        <v>0.89156626506024095</v>
      </c>
      <c r="N55" s="10">
        <f t="shared" si="9"/>
        <v>138.51351351351352</v>
      </c>
      <c r="O55" s="10">
        <f t="shared" si="10"/>
        <v>139.52702702702703</v>
      </c>
      <c r="P55" s="3">
        <v>4</v>
      </c>
      <c r="Q55" s="4">
        <v>1</v>
      </c>
      <c r="R55">
        <f t="shared" si="11"/>
        <v>3</v>
      </c>
    </row>
    <row r="56" spans="1:18" x14ac:dyDescent="0.2">
      <c r="A56" t="s">
        <v>47</v>
      </c>
      <c r="B56">
        <v>1279649</v>
      </c>
      <c r="C56" t="s">
        <v>1</v>
      </c>
      <c r="D56" s="1">
        <v>2</v>
      </c>
      <c r="E56" s="1">
        <v>122.8</v>
      </c>
      <c r="F56" s="1">
        <v>119.1</v>
      </c>
      <c r="G56" s="6">
        <f t="shared" si="6"/>
        <v>0.96986970684039087</v>
      </c>
      <c r="H56" s="1">
        <v>39.799999999999997</v>
      </c>
      <c r="I56" s="1">
        <v>39.5</v>
      </c>
      <c r="J56" s="6">
        <f t="shared" si="7"/>
        <v>0.99246231155778897</v>
      </c>
      <c r="K56" s="1">
        <v>28.8</v>
      </c>
      <c r="L56" s="1">
        <v>24.8</v>
      </c>
      <c r="M56" s="6">
        <f t="shared" si="8"/>
        <v>0.86111111111111116</v>
      </c>
      <c r="N56" s="10">
        <f t="shared" si="9"/>
        <v>160.48387096774192</v>
      </c>
      <c r="O56" s="10">
        <f t="shared" si="10"/>
        <v>159.2741935483871</v>
      </c>
      <c r="P56" s="3">
        <v>3</v>
      </c>
      <c r="Q56" s="4">
        <v>2</v>
      </c>
      <c r="R56">
        <f t="shared" si="11"/>
        <v>1</v>
      </c>
    </row>
    <row r="57" spans="1:18" x14ac:dyDescent="0.2">
      <c r="A57" t="s">
        <v>37</v>
      </c>
      <c r="B57">
        <v>2044562</v>
      </c>
      <c r="C57" t="s">
        <v>1</v>
      </c>
      <c r="D57" s="1">
        <v>1</v>
      </c>
      <c r="E57" s="1">
        <v>92.2</v>
      </c>
      <c r="F57" s="1">
        <v>91.8</v>
      </c>
      <c r="G57" s="6">
        <f t="shared" si="6"/>
        <v>0.99566160520607372</v>
      </c>
      <c r="H57" s="1">
        <v>30</v>
      </c>
      <c r="I57" s="1">
        <v>29.5</v>
      </c>
      <c r="J57" s="6">
        <f t="shared" si="7"/>
        <v>0.98333333333333328</v>
      </c>
      <c r="K57" s="1">
        <v>23.4</v>
      </c>
      <c r="L57" s="1">
        <v>21.7</v>
      </c>
      <c r="M57" s="6">
        <f t="shared" si="8"/>
        <v>0.92735042735042739</v>
      </c>
      <c r="N57" s="10">
        <f t="shared" si="9"/>
        <v>138.24884792626727</v>
      </c>
      <c r="O57" s="10">
        <f t="shared" si="10"/>
        <v>135.94470046082949</v>
      </c>
      <c r="P57" s="3">
        <v>3</v>
      </c>
      <c r="Q57" s="4">
        <v>2</v>
      </c>
      <c r="R57">
        <f t="shared" si="11"/>
        <v>1</v>
      </c>
    </row>
    <row r="58" spans="1:18" x14ac:dyDescent="0.2">
      <c r="A58" t="s">
        <v>21</v>
      </c>
      <c r="B58">
        <v>1900116</v>
      </c>
      <c r="C58" t="s">
        <v>1</v>
      </c>
      <c r="D58">
        <v>2</v>
      </c>
      <c r="E58">
        <v>132.6</v>
      </c>
      <c r="F58">
        <v>124.7</v>
      </c>
      <c r="G58" s="6">
        <f t="shared" si="6"/>
        <v>0.94042232277526405</v>
      </c>
      <c r="H58">
        <v>43.2</v>
      </c>
      <c r="I58">
        <v>41.4</v>
      </c>
      <c r="J58" s="6">
        <f t="shared" si="7"/>
        <v>0.95833333333333326</v>
      </c>
      <c r="K58">
        <v>34.799999999999997</v>
      </c>
      <c r="L58">
        <v>32.1</v>
      </c>
      <c r="M58" s="6">
        <f t="shared" si="8"/>
        <v>0.9224137931034484</v>
      </c>
      <c r="N58" s="10">
        <f t="shared" si="9"/>
        <v>134.57943925233644</v>
      </c>
      <c r="O58" s="10">
        <f t="shared" si="10"/>
        <v>128.97196261682242</v>
      </c>
      <c r="P58" s="3">
        <v>3</v>
      </c>
      <c r="Q58" s="4">
        <v>2</v>
      </c>
      <c r="R58">
        <f t="shared" si="11"/>
        <v>1</v>
      </c>
    </row>
    <row r="59" spans="1:18" x14ac:dyDescent="0.2">
      <c r="A59" t="s">
        <v>37</v>
      </c>
      <c r="B59">
        <v>3216621</v>
      </c>
      <c r="C59" t="s">
        <v>1</v>
      </c>
      <c r="D59" s="1">
        <v>2</v>
      </c>
      <c r="E59" s="1">
        <v>106.4</v>
      </c>
      <c r="F59" s="1">
        <v>107.6</v>
      </c>
      <c r="G59" s="6">
        <f t="shared" si="6"/>
        <v>1.0112781954887218</v>
      </c>
      <c r="H59" s="1">
        <v>36.9</v>
      </c>
      <c r="I59" s="1">
        <v>32.4</v>
      </c>
      <c r="J59" s="6">
        <f t="shared" si="7"/>
        <v>0.87804878048780488</v>
      </c>
      <c r="K59" s="1">
        <v>29.3</v>
      </c>
      <c r="L59" s="1">
        <v>27</v>
      </c>
      <c r="M59" s="6">
        <f t="shared" si="8"/>
        <v>0.92150170648464158</v>
      </c>
      <c r="N59" s="10">
        <f t="shared" si="9"/>
        <v>136.66666666666666</v>
      </c>
      <c r="O59" s="10">
        <f t="shared" si="10"/>
        <v>120</v>
      </c>
      <c r="P59" s="3">
        <v>4</v>
      </c>
      <c r="Q59" s="4">
        <v>2</v>
      </c>
      <c r="R59">
        <f t="shared" si="11"/>
        <v>2</v>
      </c>
    </row>
    <row r="60" spans="1:18" x14ac:dyDescent="0.2">
      <c r="A60" t="s">
        <v>46</v>
      </c>
      <c r="B60">
        <v>5288362</v>
      </c>
      <c r="C60" t="s">
        <v>1</v>
      </c>
      <c r="D60" s="1">
        <v>1</v>
      </c>
      <c r="E60" s="1">
        <v>120.2</v>
      </c>
      <c r="F60" s="1">
        <v>122.5</v>
      </c>
      <c r="G60" s="6">
        <f t="shared" si="6"/>
        <v>1.019134775374376</v>
      </c>
      <c r="H60" s="1">
        <v>43</v>
      </c>
      <c r="I60" s="1">
        <v>40.6</v>
      </c>
      <c r="J60" s="6">
        <f t="shared" si="7"/>
        <v>0.94418604651162796</v>
      </c>
      <c r="K60" s="1">
        <v>29.5</v>
      </c>
      <c r="L60" s="1">
        <v>28.1</v>
      </c>
      <c r="M60" s="6">
        <f t="shared" si="8"/>
        <v>0.95254237288135601</v>
      </c>
      <c r="N60" s="10">
        <f t="shared" si="9"/>
        <v>153.02491103202846</v>
      </c>
      <c r="O60" s="10">
        <f t="shared" si="10"/>
        <v>144.48398576512454</v>
      </c>
      <c r="P60" s="3">
        <v>4</v>
      </c>
      <c r="Q60" s="4">
        <v>2</v>
      </c>
      <c r="R60">
        <f t="shared" si="11"/>
        <v>2</v>
      </c>
    </row>
    <row r="61" spans="1:18" x14ac:dyDescent="0.2">
      <c r="A61" t="s">
        <v>4</v>
      </c>
      <c r="B61">
        <v>648679</v>
      </c>
      <c r="C61" t="s">
        <v>2</v>
      </c>
      <c r="D61">
        <v>2</v>
      </c>
      <c r="E61">
        <v>137</v>
      </c>
      <c r="F61">
        <v>133.1</v>
      </c>
      <c r="G61" s="6">
        <f t="shared" si="6"/>
        <v>0.97153284671532847</v>
      </c>
      <c r="H61">
        <v>42.5</v>
      </c>
      <c r="I61">
        <v>44.3</v>
      </c>
      <c r="J61" s="6">
        <f t="shared" si="7"/>
        <v>1.0423529411764705</v>
      </c>
      <c r="K61">
        <v>35</v>
      </c>
      <c r="L61">
        <v>29.9</v>
      </c>
      <c r="M61" s="6">
        <f t="shared" si="8"/>
        <v>0.8542857142857142</v>
      </c>
      <c r="N61" s="10">
        <f t="shared" si="9"/>
        <v>142.14046822742478</v>
      </c>
      <c r="O61" s="10">
        <f t="shared" si="10"/>
        <v>148.16053511705684</v>
      </c>
      <c r="P61" s="5">
        <v>4</v>
      </c>
      <c r="Q61" s="15">
        <v>2</v>
      </c>
      <c r="R61">
        <f t="shared" si="11"/>
        <v>2</v>
      </c>
    </row>
    <row r="63" spans="1:18" s="2" customFormat="1" x14ac:dyDescent="0.2">
      <c r="A63" s="2" t="s">
        <v>69</v>
      </c>
      <c r="E63" s="2">
        <f>AVERAGE(E2:E61)</f>
        <v>130.02000000000001</v>
      </c>
      <c r="F63" s="2">
        <f>AVERAGE(F2:F61)</f>
        <v>125.97499999999997</v>
      </c>
      <c r="G63" s="6"/>
      <c r="H63" s="2">
        <f>AVERAGE(H2:H61)</f>
        <v>41.088333333333338</v>
      </c>
      <c r="I63" s="2">
        <f>AVERAGE(I2:I61)</f>
        <v>39.526666666666671</v>
      </c>
      <c r="J63" s="6"/>
      <c r="K63" s="2">
        <f>AVERAGE(K2:K61)</f>
        <v>33.22</v>
      </c>
      <c r="L63" s="2">
        <f>AVERAGE(L2:L61)</f>
        <v>30.268333333333327</v>
      </c>
      <c r="M63" s="6"/>
      <c r="N63" s="10">
        <f>AVERAGE(N2:N62)</f>
        <v>136.87050862488803</v>
      </c>
      <c r="O63" s="10">
        <f>AVERAGE(O2:O61)</f>
        <v>131.70451232448568</v>
      </c>
    </row>
    <row r="64" spans="1:18" s="2" customFormat="1" x14ac:dyDescent="0.2">
      <c r="A64" s="2" t="s">
        <v>70</v>
      </c>
      <c r="E64" s="2">
        <f>_xlfn.STDEV.S(E2:E61)</f>
        <v>17.178315065063057</v>
      </c>
      <c r="F64" s="2">
        <f>_xlfn.STDEV.S(F2:F61)</f>
        <v>17.145633678499529</v>
      </c>
      <c r="G64" s="6"/>
      <c r="H64" s="2">
        <f>_xlfn.STDEV.S(H2:H61)</f>
        <v>5.583847518274883</v>
      </c>
      <c r="I64" s="2">
        <f>_xlfn.STDEV.S(I2:I61)</f>
        <v>5.3381221438440978</v>
      </c>
      <c r="J64" s="6"/>
      <c r="K64" s="2">
        <f>_xlfn.STDEV.S(K2:K61)</f>
        <v>4.8984535781843244</v>
      </c>
      <c r="L64" s="2">
        <f>_xlfn.STDEV.S(L2:L61)</f>
        <v>4.8071448119375715</v>
      </c>
      <c r="M64" s="6"/>
      <c r="N64" s="10">
        <f>_xlfn.STDEV.S(N2:N61)</f>
        <v>14.227513275880435</v>
      </c>
      <c r="O64" s="10">
        <f>_xlfn.STDEV.S(O2:O61)</f>
        <v>13.719050439395065</v>
      </c>
    </row>
    <row r="65" spans="1:15" x14ac:dyDescent="0.2">
      <c r="A65" t="s">
        <v>91</v>
      </c>
      <c r="N65" s="14">
        <v>0.94</v>
      </c>
      <c r="O65" s="14"/>
    </row>
  </sheetData>
  <sortState ref="A2:R61">
    <sortCondition ref="C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4"/>
  <sheetViews>
    <sheetView topLeftCell="P1" workbookViewId="0">
      <selection activeCell="P64" sqref="P64"/>
    </sheetView>
  </sheetViews>
  <sheetFormatPr baseColWidth="10" defaultRowHeight="16" x14ac:dyDescent="0.2"/>
  <cols>
    <col min="1" max="1" width="7.5" customWidth="1"/>
    <col min="3" max="3" width="7" customWidth="1"/>
    <col min="4" max="4" width="5.83203125" customWidth="1"/>
    <col min="16" max="16" width="17.5" customWidth="1"/>
    <col min="21" max="21" width="10.83203125" style="6"/>
  </cols>
  <sheetData>
    <row r="1" spans="1:24" x14ac:dyDescent="0.2">
      <c r="A1" t="s">
        <v>60</v>
      </c>
      <c r="B1" t="s">
        <v>0</v>
      </c>
      <c r="C1" t="s">
        <v>61</v>
      </c>
      <c r="D1" t="s">
        <v>62</v>
      </c>
      <c r="E1" t="s">
        <v>102</v>
      </c>
      <c r="F1" t="s">
        <v>63</v>
      </c>
      <c r="G1" t="s">
        <v>64</v>
      </c>
      <c r="H1" t="s">
        <v>65</v>
      </c>
      <c r="I1" t="s">
        <v>123</v>
      </c>
      <c r="J1" t="s">
        <v>124</v>
      </c>
      <c r="K1" t="s">
        <v>125</v>
      </c>
      <c r="L1" t="s">
        <v>66</v>
      </c>
      <c r="M1" t="s">
        <v>126</v>
      </c>
      <c r="N1" t="s">
        <v>68</v>
      </c>
      <c r="O1" t="s">
        <v>127</v>
      </c>
      <c r="P1" t="s">
        <v>128</v>
      </c>
      <c r="Q1" t="s">
        <v>129</v>
      </c>
      <c r="S1" t="s">
        <v>123</v>
      </c>
      <c r="T1" t="s">
        <v>63</v>
      </c>
      <c r="V1" t="s">
        <v>127</v>
      </c>
      <c r="W1" t="s">
        <v>66</v>
      </c>
    </row>
    <row r="2" spans="1:24" x14ac:dyDescent="0.2">
      <c r="A2" t="s">
        <v>44</v>
      </c>
      <c r="B2">
        <v>256190</v>
      </c>
      <c r="C2" t="s">
        <v>3</v>
      </c>
      <c r="D2" s="1">
        <v>2</v>
      </c>
      <c r="E2" s="1" t="s">
        <v>103</v>
      </c>
      <c r="F2" s="1">
        <v>105.9</v>
      </c>
      <c r="G2" s="1">
        <v>33.200000000000003</v>
      </c>
      <c r="H2" s="1">
        <v>29.8</v>
      </c>
      <c r="I2" s="1">
        <v>116.5</v>
      </c>
      <c r="J2" s="1">
        <v>37.299999999999997</v>
      </c>
      <c r="K2" s="1">
        <v>30.6</v>
      </c>
      <c r="L2" s="1">
        <v>104.5</v>
      </c>
      <c r="M2" s="1">
        <v>32.299999999999997</v>
      </c>
      <c r="N2" s="1">
        <v>25.7</v>
      </c>
      <c r="O2" s="1">
        <v>110.2</v>
      </c>
      <c r="P2" s="1">
        <v>36.6</v>
      </c>
      <c r="Q2" s="1">
        <v>25.1</v>
      </c>
      <c r="S2">
        <v>116.5</v>
      </c>
      <c r="T2">
        <v>105.9</v>
      </c>
      <c r="U2" s="6">
        <f>T2/S2</f>
        <v>0.90901287553648069</v>
      </c>
      <c r="V2">
        <v>110.2</v>
      </c>
      <c r="W2">
        <v>104.5</v>
      </c>
      <c r="X2" s="6">
        <f>W2/V2</f>
        <v>0.94827586206896552</v>
      </c>
    </row>
    <row r="3" spans="1:24" x14ac:dyDescent="0.2">
      <c r="A3" t="s">
        <v>55</v>
      </c>
      <c r="B3">
        <v>750172</v>
      </c>
      <c r="C3" t="s">
        <v>3</v>
      </c>
      <c r="D3" s="1">
        <v>2</v>
      </c>
      <c r="E3" s="1" t="s">
        <v>104</v>
      </c>
      <c r="F3" s="1">
        <v>100.7</v>
      </c>
      <c r="G3" s="1">
        <v>32.9</v>
      </c>
      <c r="H3" s="1">
        <v>26.6</v>
      </c>
      <c r="I3" s="1">
        <v>106.4</v>
      </c>
      <c r="J3" s="1">
        <v>31.7</v>
      </c>
      <c r="K3" s="1">
        <v>32.6</v>
      </c>
      <c r="L3" s="1">
        <v>94.6</v>
      </c>
      <c r="M3" s="1">
        <v>31.5</v>
      </c>
      <c r="N3" s="1">
        <v>24.8</v>
      </c>
      <c r="O3" s="1">
        <v>99.1</v>
      </c>
      <c r="P3" s="1">
        <v>31.6</v>
      </c>
      <c r="Q3" s="1">
        <v>24.2</v>
      </c>
      <c r="S3">
        <v>106.4</v>
      </c>
      <c r="T3">
        <v>100.7</v>
      </c>
      <c r="U3" s="6">
        <f t="shared" ref="U3:U61" si="0">T3/S3</f>
        <v>0.9464285714285714</v>
      </c>
      <c r="V3">
        <v>99.1</v>
      </c>
      <c r="W3">
        <v>94.6</v>
      </c>
      <c r="X3" s="6">
        <f t="shared" ref="X3:X62" si="1">W3/V3</f>
        <v>0.95459132189707363</v>
      </c>
    </row>
    <row r="4" spans="1:24" x14ac:dyDescent="0.2">
      <c r="A4" t="s">
        <v>40</v>
      </c>
      <c r="B4">
        <v>761129</v>
      </c>
      <c r="C4" t="s">
        <v>3</v>
      </c>
      <c r="D4" s="1">
        <v>1</v>
      </c>
      <c r="E4" s="1" t="s">
        <v>103</v>
      </c>
      <c r="F4" s="1">
        <v>113.3</v>
      </c>
      <c r="G4" s="1">
        <v>36.700000000000003</v>
      </c>
      <c r="H4" s="1">
        <v>27.5</v>
      </c>
      <c r="I4" s="1">
        <v>113</v>
      </c>
      <c r="J4" s="1">
        <v>38.299999999999997</v>
      </c>
      <c r="K4" s="1">
        <v>30.1</v>
      </c>
      <c r="L4" s="1">
        <v>106.9</v>
      </c>
      <c r="M4" s="1">
        <v>34.700000000000003</v>
      </c>
      <c r="N4" s="1">
        <v>24.5</v>
      </c>
      <c r="O4" s="1">
        <v>117.3</v>
      </c>
      <c r="P4" s="1">
        <v>33.700000000000003</v>
      </c>
      <c r="Q4" s="1">
        <v>26.8</v>
      </c>
      <c r="S4">
        <v>113</v>
      </c>
      <c r="T4">
        <v>113.3</v>
      </c>
      <c r="U4" s="6">
        <f t="shared" si="0"/>
        <v>1.0026548672566371</v>
      </c>
      <c r="V4">
        <v>117.3</v>
      </c>
      <c r="W4">
        <v>106.9</v>
      </c>
      <c r="X4" s="6">
        <f t="shared" si="1"/>
        <v>0.9113384484228475</v>
      </c>
    </row>
    <row r="5" spans="1:24" x14ac:dyDescent="0.2">
      <c r="A5" t="s">
        <v>23</v>
      </c>
      <c r="B5">
        <v>1131878</v>
      </c>
      <c r="C5" t="s">
        <v>3</v>
      </c>
      <c r="D5">
        <v>2</v>
      </c>
      <c r="E5" t="s">
        <v>105</v>
      </c>
      <c r="F5">
        <v>133.6</v>
      </c>
      <c r="G5">
        <v>42.3</v>
      </c>
      <c r="H5">
        <v>35.6</v>
      </c>
      <c r="I5">
        <v>139</v>
      </c>
      <c r="J5">
        <v>43.3</v>
      </c>
      <c r="K5">
        <v>34.4</v>
      </c>
      <c r="L5">
        <v>131</v>
      </c>
      <c r="M5">
        <v>41.9</v>
      </c>
      <c r="N5">
        <v>34.6</v>
      </c>
      <c r="O5">
        <v>128.9</v>
      </c>
      <c r="P5">
        <v>41</v>
      </c>
      <c r="Q5">
        <v>33</v>
      </c>
      <c r="S5">
        <v>139</v>
      </c>
      <c r="T5">
        <v>133.6</v>
      </c>
      <c r="U5" s="6">
        <f t="shared" si="0"/>
        <v>0.96115107913669062</v>
      </c>
      <c r="V5">
        <v>128.9</v>
      </c>
      <c r="W5">
        <v>131</v>
      </c>
      <c r="X5" s="6">
        <f t="shared" si="1"/>
        <v>1.0162916989914663</v>
      </c>
    </row>
    <row r="6" spans="1:24" x14ac:dyDescent="0.2">
      <c r="A6" t="s">
        <v>26</v>
      </c>
      <c r="B6">
        <v>1284121</v>
      </c>
      <c r="C6" t="s">
        <v>3</v>
      </c>
      <c r="D6">
        <v>1</v>
      </c>
      <c r="E6" t="s">
        <v>106</v>
      </c>
      <c r="F6">
        <v>113</v>
      </c>
      <c r="G6">
        <v>37.1</v>
      </c>
      <c r="H6">
        <v>24.9</v>
      </c>
      <c r="I6">
        <v>114.9</v>
      </c>
      <c r="J6">
        <v>39.200000000000003</v>
      </c>
      <c r="K6">
        <v>28.7</v>
      </c>
      <c r="L6">
        <v>108.9</v>
      </c>
      <c r="M6">
        <v>36.700000000000003</v>
      </c>
      <c r="N6" s="1">
        <v>24.8</v>
      </c>
      <c r="O6" s="1">
        <v>113.3</v>
      </c>
      <c r="P6" s="1">
        <v>37.1</v>
      </c>
      <c r="Q6" s="1">
        <v>24.5</v>
      </c>
      <c r="S6">
        <v>114.9</v>
      </c>
      <c r="T6">
        <v>113</v>
      </c>
      <c r="U6" s="6">
        <f t="shared" si="0"/>
        <v>0.98346388163620535</v>
      </c>
      <c r="V6">
        <v>113.3</v>
      </c>
      <c r="W6">
        <v>108.9</v>
      </c>
      <c r="X6" s="6">
        <f t="shared" si="1"/>
        <v>0.96116504854368945</v>
      </c>
    </row>
    <row r="7" spans="1:24" x14ac:dyDescent="0.2">
      <c r="A7" t="s">
        <v>15</v>
      </c>
      <c r="B7">
        <v>1631620</v>
      </c>
      <c r="C7" t="s">
        <v>3</v>
      </c>
      <c r="D7">
        <v>2</v>
      </c>
      <c r="E7" t="s">
        <v>108</v>
      </c>
      <c r="F7">
        <v>106.4</v>
      </c>
      <c r="G7">
        <v>36.4</v>
      </c>
      <c r="H7">
        <v>26.4</v>
      </c>
      <c r="I7">
        <v>105.8</v>
      </c>
      <c r="J7">
        <v>35.9</v>
      </c>
      <c r="K7">
        <v>28.3</v>
      </c>
      <c r="L7">
        <v>105.8</v>
      </c>
      <c r="M7">
        <v>37.200000000000003</v>
      </c>
      <c r="S7">
        <v>105.8</v>
      </c>
      <c r="T7">
        <v>106.4</v>
      </c>
      <c r="U7" s="6">
        <f t="shared" si="0"/>
        <v>1.005671077504726</v>
      </c>
      <c r="V7">
        <v>118.3</v>
      </c>
      <c r="W7">
        <v>105.8</v>
      </c>
      <c r="X7" s="6">
        <f t="shared" si="1"/>
        <v>0.89433643279797126</v>
      </c>
    </row>
    <row r="8" spans="1:24" x14ac:dyDescent="0.2">
      <c r="A8" t="s">
        <v>9</v>
      </c>
      <c r="B8">
        <v>1771159</v>
      </c>
      <c r="C8" s="1" t="s">
        <v>3</v>
      </c>
      <c r="D8">
        <v>2</v>
      </c>
      <c r="E8" t="s">
        <v>103</v>
      </c>
      <c r="F8">
        <v>175.3</v>
      </c>
      <c r="G8">
        <v>51.4</v>
      </c>
      <c r="H8">
        <v>48.7</v>
      </c>
      <c r="I8">
        <v>183.8</v>
      </c>
      <c r="J8">
        <v>54.8</v>
      </c>
      <c r="K8">
        <v>51.5</v>
      </c>
      <c r="L8">
        <v>171.6</v>
      </c>
      <c r="M8">
        <v>52</v>
      </c>
      <c r="N8">
        <v>24.6</v>
      </c>
      <c r="O8">
        <v>103.6</v>
      </c>
      <c r="P8">
        <v>37.1</v>
      </c>
      <c r="Q8">
        <v>24.5</v>
      </c>
      <c r="S8">
        <v>183.8</v>
      </c>
      <c r="T8">
        <v>175.3</v>
      </c>
      <c r="U8" s="6">
        <f t="shared" si="0"/>
        <v>0.95375408052230681</v>
      </c>
      <c r="V8">
        <v>103.6</v>
      </c>
      <c r="W8">
        <v>171.6</v>
      </c>
      <c r="X8" s="6">
        <f t="shared" si="1"/>
        <v>1.6563706563706564</v>
      </c>
    </row>
    <row r="9" spans="1:24" x14ac:dyDescent="0.2">
      <c r="A9" t="s">
        <v>5</v>
      </c>
      <c r="B9">
        <v>1825679</v>
      </c>
      <c r="C9" t="s">
        <v>3</v>
      </c>
      <c r="D9">
        <v>2</v>
      </c>
      <c r="E9" t="s">
        <v>109</v>
      </c>
      <c r="F9">
        <v>148.80000000000001</v>
      </c>
      <c r="G9">
        <v>49.9</v>
      </c>
      <c r="H9">
        <v>38.4</v>
      </c>
      <c r="I9">
        <v>153.9</v>
      </c>
      <c r="J9">
        <v>51.7</v>
      </c>
      <c r="K9">
        <v>39.200000000000003</v>
      </c>
      <c r="L9">
        <v>152.30000000000001</v>
      </c>
      <c r="M9">
        <v>45.7</v>
      </c>
      <c r="N9">
        <v>44.9</v>
      </c>
      <c r="O9">
        <v>175.7</v>
      </c>
      <c r="P9">
        <v>53.4</v>
      </c>
      <c r="Q9">
        <v>48.9</v>
      </c>
      <c r="S9">
        <v>153.9</v>
      </c>
      <c r="T9">
        <v>148.80000000000001</v>
      </c>
      <c r="U9" s="6">
        <f t="shared" si="0"/>
        <v>0.96686159844054587</v>
      </c>
      <c r="V9">
        <v>175.7</v>
      </c>
      <c r="W9">
        <v>152.30000000000001</v>
      </c>
      <c r="X9" s="6">
        <f t="shared" si="1"/>
        <v>0.86681844052361989</v>
      </c>
    </row>
    <row r="10" spans="1:24" x14ac:dyDescent="0.2">
      <c r="A10" t="s">
        <v>6</v>
      </c>
      <c r="B10">
        <v>1872419</v>
      </c>
      <c r="C10" s="1" t="s">
        <v>3</v>
      </c>
      <c r="D10">
        <v>2</v>
      </c>
      <c r="E10" t="s">
        <v>110</v>
      </c>
      <c r="F10">
        <v>147.80000000000001</v>
      </c>
      <c r="G10">
        <v>47.3</v>
      </c>
      <c r="H10">
        <v>35.4</v>
      </c>
      <c r="I10">
        <v>151.6</v>
      </c>
      <c r="J10">
        <v>49.2</v>
      </c>
      <c r="K10">
        <v>37.200000000000003</v>
      </c>
      <c r="L10">
        <v>145.30000000000001</v>
      </c>
      <c r="M10">
        <v>46.8</v>
      </c>
      <c r="N10">
        <v>38</v>
      </c>
      <c r="O10">
        <v>146.5</v>
      </c>
      <c r="P10">
        <v>46.6</v>
      </c>
      <c r="Q10">
        <v>36</v>
      </c>
      <c r="S10">
        <v>151.6</v>
      </c>
      <c r="T10">
        <v>147.80000000000001</v>
      </c>
      <c r="U10" s="6">
        <f t="shared" si="0"/>
        <v>0.97493403693931413</v>
      </c>
      <c r="V10">
        <v>146.5</v>
      </c>
      <c r="W10">
        <v>145.30000000000001</v>
      </c>
      <c r="X10" s="6">
        <f t="shared" si="1"/>
        <v>0.9918088737201366</v>
      </c>
    </row>
    <row r="11" spans="1:24" x14ac:dyDescent="0.2">
      <c r="A11" t="s">
        <v>9</v>
      </c>
      <c r="B11">
        <v>1987867</v>
      </c>
      <c r="C11" t="s">
        <v>3</v>
      </c>
      <c r="D11">
        <v>2</v>
      </c>
      <c r="E11" t="s">
        <v>111</v>
      </c>
      <c r="F11">
        <v>124.4</v>
      </c>
      <c r="G11">
        <v>37.299999999999997</v>
      </c>
      <c r="H11">
        <v>36</v>
      </c>
      <c r="I11">
        <v>126.6</v>
      </c>
      <c r="J11">
        <v>37.1</v>
      </c>
      <c r="K11">
        <v>37.1</v>
      </c>
      <c r="L11">
        <v>122.2</v>
      </c>
      <c r="M11">
        <v>37.799999999999997</v>
      </c>
      <c r="N11">
        <v>32.1</v>
      </c>
      <c r="O11">
        <v>125.8</v>
      </c>
      <c r="P11">
        <v>42.9</v>
      </c>
      <c r="Q11">
        <v>31.2</v>
      </c>
      <c r="S11">
        <v>126.6</v>
      </c>
      <c r="T11">
        <v>124.4</v>
      </c>
      <c r="U11" s="6">
        <f t="shared" si="0"/>
        <v>0.98262243285939976</v>
      </c>
      <c r="V11">
        <v>125.8</v>
      </c>
      <c r="W11">
        <v>122.2</v>
      </c>
      <c r="X11" s="6">
        <f t="shared" si="1"/>
        <v>0.97138314785373614</v>
      </c>
    </row>
    <row r="12" spans="1:24" x14ac:dyDescent="0.2">
      <c r="A12" t="s">
        <v>57</v>
      </c>
      <c r="B12">
        <v>2049037</v>
      </c>
      <c r="C12" t="s">
        <v>3</v>
      </c>
      <c r="D12" s="1">
        <v>1</v>
      </c>
      <c r="E12" s="1" t="s">
        <v>105</v>
      </c>
      <c r="F12" s="1">
        <v>122.4</v>
      </c>
      <c r="G12" s="1">
        <v>37.4</v>
      </c>
      <c r="H12" s="1">
        <v>32.4</v>
      </c>
      <c r="I12" s="1">
        <v>123.8</v>
      </c>
      <c r="J12" s="1">
        <v>35.1</v>
      </c>
      <c r="K12" s="1">
        <v>34.6</v>
      </c>
      <c r="L12" s="1">
        <v>125.4</v>
      </c>
      <c r="M12" s="1">
        <v>36.6</v>
      </c>
      <c r="N12" s="1">
        <v>21.7</v>
      </c>
      <c r="O12" s="1">
        <v>99.3</v>
      </c>
      <c r="P12" s="1">
        <v>32.4</v>
      </c>
      <c r="Q12" s="1">
        <v>24.7</v>
      </c>
      <c r="S12">
        <v>123.8</v>
      </c>
      <c r="T12">
        <v>122.4</v>
      </c>
      <c r="U12" s="6">
        <f t="shared" si="0"/>
        <v>0.98869143780290802</v>
      </c>
      <c r="V12">
        <v>99.3</v>
      </c>
      <c r="W12">
        <v>125.4</v>
      </c>
      <c r="X12" s="6">
        <f t="shared" si="1"/>
        <v>1.2628398791540787</v>
      </c>
    </row>
    <row r="13" spans="1:24" x14ac:dyDescent="0.2">
      <c r="A13" t="s">
        <v>49</v>
      </c>
      <c r="B13">
        <v>2147769</v>
      </c>
      <c r="C13" t="s">
        <v>3</v>
      </c>
      <c r="D13" s="1">
        <v>2</v>
      </c>
      <c r="E13" s="1" t="s">
        <v>112</v>
      </c>
      <c r="F13" s="1">
        <v>136.6</v>
      </c>
      <c r="G13" s="1">
        <v>45.3</v>
      </c>
      <c r="H13" s="1">
        <v>34</v>
      </c>
      <c r="I13" s="1">
        <v>140.30000000000001</v>
      </c>
      <c r="J13" s="1">
        <v>47</v>
      </c>
      <c r="K13" s="1">
        <v>36.1</v>
      </c>
      <c r="L13" s="1">
        <v>128.69999999999999</v>
      </c>
      <c r="M13" s="1">
        <v>42.4</v>
      </c>
      <c r="N13">
        <v>31.2</v>
      </c>
      <c r="O13">
        <v>124.7</v>
      </c>
      <c r="P13">
        <v>40.1</v>
      </c>
      <c r="Q13">
        <v>32</v>
      </c>
      <c r="S13">
        <v>140.30000000000001</v>
      </c>
      <c r="T13">
        <v>136.6</v>
      </c>
      <c r="U13" s="6">
        <f t="shared" si="0"/>
        <v>0.97362794012829634</v>
      </c>
      <c r="V13">
        <v>124.7</v>
      </c>
      <c r="W13">
        <v>128.69999999999999</v>
      </c>
      <c r="X13" s="6">
        <f t="shared" si="1"/>
        <v>1.0320769847634321</v>
      </c>
    </row>
    <row r="14" spans="1:24" x14ac:dyDescent="0.2">
      <c r="A14" t="s">
        <v>36</v>
      </c>
      <c r="B14">
        <v>2184092</v>
      </c>
      <c r="C14" t="s">
        <v>3</v>
      </c>
      <c r="D14" s="1">
        <v>1</v>
      </c>
      <c r="E14" s="1" t="s">
        <v>113</v>
      </c>
      <c r="F14" s="1">
        <v>125.6</v>
      </c>
      <c r="G14" s="1">
        <v>42.8</v>
      </c>
      <c r="H14" s="1">
        <v>27.7</v>
      </c>
      <c r="I14" s="1">
        <v>137.1</v>
      </c>
      <c r="J14" s="1">
        <v>41.6</v>
      </c>
      <c r="K14" s="1">
        <v>30.9</v>
      </c>
      <c r="L14" s="1">
        <v>124.2</v>
      </c>
      <c r="M14" s="1">
        <v>37.799999999999997</v>
      </c>
      <c r="N14" s="1">
        <v>32.799999999999997</v>
      </c>
      <c r="O14" s="1">
        <v>137</v>
      </c>
      <c r="P14" s="1">
        <v>41.9</v>
      </c>
      <c r="Q14" s="1">
        <v>32.9</v>
      </c>
      <c r="S14">
        <v>137.1</v>
      </c>
      <c r="T14">
        <v>125.6</v>
      </c>
      <c r="U14" s="6">
        <f t="shared" si="0"/>
        <v>0.91611962071480668</v>
      </c>
      <c r="V14">
        <v>137</v>
      </c>
      <c r="W14">
        <v>124.2</v>
      </c>
      <c r="X14" s="6">
        <f t="shared" si="1"/>
        <v>0.90656934306569348</v>
      </c>
    </row>
    <row r="15" spans="1:24" x14ac:dyDescent="0.2">
      <c r="A15" t="s">
        <v>18</v>
      </c>
      <c r="B15">
        <v>2205288</v>
      </c>
      <c r="C15" t="s">
        <v>3</v>
      </c>
      <c r="D15">
        <v>2</v>
      </c>
      <c r="E15" t="s">
        <v>114</v>
      </c>
      <c r="F15">
        <v>140.4</v>
      </c>
      <c r="G15">
        <v>45.9</v>
      </c>
      <c r="H15">
        <v>34.5</v>
      </c>
      <c r="I15">
        <v>139.1</v>
      </c>
      <c r="J15">
        <v>45.5</v>
      </c>
      <c r="K15">
        <v>35.1</v>
      </c>
      <c r="L15">
        <v>135.69999999999999</v>
      </c>
      <c r="M15">
        <v>43.4</v>
      </c>
      <c r="N15">
        <v>30.1</v>
      </c>
      <c r="O15">
        <v>126</v>
      </c>
      <c r="P15">
        <v>41</v>
      </c>
      <c r="Q15">
        <v>32.200000000000003</v>
      </c>
      <c r="S15">
        <v>139.1</v>
      </c>
      <c r="T15">
        <v>140.4</v>
      </c>
      <c r="U15" s="6">
        <f t="shared" si="0"/>
        <v>1.0093457943925235</v>
      </c>
      <c r="V15">
        <v>126</v>
      </c>
      <c r="W15">
        <v>135.69999999999999</v>
      </c>
      <c r="X15" s="6">
        <f t="shared" si="1"/>
        <v>1.0769841269841269</v>
      </c>
    </row>
    <row r="16" spans="1:24" x14ac:dyDescent="0.2">
      <c r="A16" t="s">
        <v>35</v>
      </c>
      <c r="B16">
        <v>2309575</v>
      </c>
      <c r="C16" t="s">
        <v>3</v>
      </c>
      <c r="D16">
        <v>2</v>
      </c>
      <c r="E16" t="s">
        <v>103</v>
      </c>
      <c r="F16">
        <v>118.5</v>
      </c>
      <c r="G16">
        <v>39.700000000000003</v>
      </c>
      <c r="H16">
        <v>28.7</v>
      </c>
      <c r="I16">
        <v>123</v>
      </c>
      <c r="J16">
        <v>39.799999999999997</v>
      </c>
      <c r="K16">
        <v>30.6</v>
      </c>
      <c r="L16">
        <v>107.4</v>
      </c>
      <c r="M16">
        <v>37.4</v>
      </c>
      <c r="N16">
        <v>30.3</v>
      </c>
      <c r="O16">
        <v>137.19999999999999</v>
      </c>
      <c r="P16">
        <v>44.7</v>
      </c>
      <c r="Q16">
        <v>30.6</v>
      </c>
      <c r="S16">
        <v>123</v>
      </c>
      <c r="T16">
        <v>118.5</v>
      </c>
      <c r="U16" s="6">
        <f t="shared" si="0"/>
        <v>0.96341463414634143</v>
      </c>
      <c r="V16">
        <v>137.19999999999999</v>
      </c>
      <c r="W16">
        <v>107.4</v>
      </c>
      <c r="X16" s="6">
        <f t="shared" si="1"/>
        <v>0.78279883381924209</v>
      </c>
    </row>
    <row r="17" spans="1:24" x14ac:dyDescent="0.2">
      <c r="A17" t="s">
        <v>33</v>
      </c>
      <c r="B17">
        <v>2392406</v>
      </c>
      <c r="C17" t="s">
        <v>3</v>
      </c>
      <c r="D17">
        <v>1</v>
      </c>
      <c r="E17" t="s">
        <v>112</v>
      </c>
      <c r="F17">
        <v>113.1</v>
      </c>
      <c r="G17">
        <v>35.9</v>
      </c>
      <c r="H17">
        <v>28</v>
      </c>
      <c r="I17">
        <v>115.6</v>
      </c>
      <c r="J17">
        <v>37.200000000000003</v>
      </c>
      <c r="K17">
        <v>29.9</v>
      </c>
      <c r="L17">
        <v>119.8</v>
      </c>
      <c r="M17">
        <v>36.9</v>
      </c>
      <c r="N17">
        <v>29.4</v>
      </c>
      <c r="O17">
        <v>143.4</v>
      </c>
      <c r="P17">
        <v>41.7</v>
      </c>
      <c r="Q17">
        <v>31.1</v>
      </c>
      <c r="S17">
        <v>115.6</v>
      </c>
      <c r="T17">
        <v>113.1</v>
      </c>
      <c r="U17" s="6">
        <f t="shared" si="0"/>
        <v>0.97837370242214527</v>
      </c>
      <c r="V17">
        <v>143.4</v>
      </c>
      <c r="W17">
        <v>119.8</v>
      </c>
      <c r="X17" s="6">
        <f t="shared" si="1"/>
        <v>0.83542538354253826</v>
      </c>
    </row>
    <row r="18" spans="1:24" x14ac:dyDescent="0.2">
      <c r="A18" t="s">
        <v>20</v>
      </c>
      <c r="B18">
        <v>2514709</v>
      </c>
      <c r="C18" t="s">
        <v>3</v>
      </c>
      <c r="D18">
        <v>2</v>
      </c>
      <c r="E18" t="s">
        <v>103</v>
      </c>
      <c r="F18">
        <v>152.4</v>
      </c>
      <c r="G18">
        <v>53.6</v>
      </c>
      <c r="H18">
        <v>37.6</v>
      </c>
      <c r="I18">
        <v>161.1</v>
      </c>
      <c r="J18">
        <v>54.6</v>
      </c>
      <c r="K18">
        <v>38.799999999999997</v>
      </c>
      <c r="L18">
        <v>146.30000000000001</v>
      </c>
      <c r="M18">
        <v>46.9</v>
      </c>
      <c r="S18">
        <v>161.1</v>
      </c>
      <c r="T18">
        <v>152.4</v>
      </c>
      <c r="U18" s="6">
        <f t="shared" si="0"/>
        <v>0.94599627560521427</v>
      </c>
      <c r="V18">
        <v>118.3</v>
      </c>
      <c r="W18">
        <v>146.30000000000001</v>
      </c>
      <c r="X18" s="6">
        <f t="shared" si="1"/>
        <v>1.2366863905325445</v>
      </c>
    </row>
    <row r="19" spans="1:24" x14ac:dyDescent="0.2">
      <c r="A19" t="s">
        <v>16</v>
      </c>
      <c r="B19">
        <v>2596143</v>
      </c>
      <c r="C19" t="s">
        <v>3</v>
      </c>
      <c r="D19">
        <v>2</v>
      </c>
      <c r="E19" t="s">
        <v>115</v>
      </c>
      <c r="F19">
        <v>143.80000000000001</v>
      </c>
      <c r="G19">
        <v>44.1</v>
      </c>
      <c r="H19">
        <v>42.5</v>
      </c>
      <c r="I19">
        <v>145.69999999999999</v>
      </c>
      <c r="J19">
        <v>43</v>
      </c>
      <c r="K19">
        <v>39.6</v>
      </c>
      <c r="L19">
        <v>142.1</v>
      </c>
      <c r="M19">
        <v>41.3</v>
      </c>
      <c r="S19">
        <v>145.69999999999999</v>
      </c>
      <c r="T19">
        <v>143.80000000000001</v>
      </c>
      <c r="U19" s="6">
        <f t="shared" si="0"/>
        <v>0.98695950583390546</v>
      </c>
      <c r="V19">
        <v>118.3</v>
      </c>
      <c r="W19">
        <v>142.1</v>
      </c>
      <c r="X19" s="6">
        <f t="shared" si="1"/>
        <v>1.2011834319526626</v>
      </c>
    </row>
    <row r="20" spans="1:24" x14ac:dyDescent="0.2">
      <c r="A20" t="s">
        <v>8</v>
      </c>
      <c r="B20">
        <v>2609473</v>
      </c>
      <c r="C20" t="s">
        <v>3</v>
      </c>
      <c r="D20">
        <v>2</v>
      </c>
      <c r="E20" t="s">
        <v>103</v>
      </c>
      <c r="F20">
        <v>135.30000000000001</v>
      </c>
      <c r="G20">
        <v>41.9</v>
      </c>
      <c r="H20">
        <v>32.1</v>
      </c>
      <c r="I20">
        <v>137.30000000000001</v>
      </c>
      <c r="J20">
        <v>42.7</v>
      </c>
      <c r="K20">
        <v>34.1</v>
      </c>
      <c r="L20">
        <v>129.1</v>
      </c>
      <c r="M20">
        <v>40.1</v>
      </c>
      <c r="N20">
        <v>39.299999999999997</v>
      </c>
      <c r="O20">
        <v>141.19999999999999</v>
      </c>
      <c r="P20">
        <v>44.2</v>
      </c>
      <c r="Q20">
        <v>36.799999999999997</v>
      </c>
      <c r="S20">
        <v>137.30000000000001</v>
      </c>
      <c r="T20">
        <v>135.30000000000001</v>
      </c>
      <c r="U20" s="6">
        <f t="shared" si="0"/>
        <v>0.98543335761107065</v>
      </c>
      <c r="V20">
        <v>141.19999999999999</v>
      </c>
      <c r="W20">
        <v>129.1</v>
      </c>
      <c r="X20" s="6">
        <f t="shared" si="1"/>
        <v>0.9143059490084986</v>
      </c>
    </row>
    <row r="21" spans="1:24" x14ac:dyDescent="0.2">
      <c r="A21" t="s">
        <v>53</v>
      </c>
      <c r="B21">
        <v>2655848</v>
      </c>
      <c r="C21" t="s">
        <v>3</v>
      </c>
      <c r="D21" s="1">
        <v>1</v>
      </c>
      <c r="E21" s="1" t="s">
        <v>112</v>
      </c>
      <c r="F21" s="1">
        <v>115.1</v>
      </c>
      <c r="G21" s="1">
        <v>33.299999999999997</v>
      </c>
      <c r="H21" s="1">
        <v>29.7</v>
      </c>
      <c r="I21" s="1">
        <v>117.5</v>
      </c>
      <c r="J21" s="1">
        <v>37.700000000000003</v>
      </c>
      <c r="K21" s="1">
        <v>30.1</v>
      </c>
      <c r="L21" s="1">
        <v>103.4</v>
      </c>
      <c r="M21" s="1">
        <v>31.7</v>
      </c>
      <c r="N21">
        <v>29.7</v>
      </c>
      <c r="O21">
        <v>129.19999999999999</v>
      </c>
      <c r="P21">
        <v>41.2</v>
      </c>
      <c r="Q21">
        <v>29.7</v>
      </c>
      <c r="S21">
        <v>117.5</v>
      </c>
      <c r="T21">
        <v>115.1</v>
      </c>
      <c r="U21" s="6">
        <f t="shared" si="0"/>
        <v>0.97957446808510629</v>
      </c>
      <c r="V21">
        <v>129.19999999999999</v>
      </c>
      <c r="W21">
        <v>103.4</v>
      </c>
      <c r="X21" s="6">
        <f t="shared" si="1"/>
        <v>0.80030959752321995</v>
      </c>
    </row>
    <row r="22" spans="1:24" x14ac:dyDescent="0.2">
      <c r="A22" t="s">
        <v>38</v>
      </c>
      <c r="B22">
        <v>3392985</v>
      </c>
      <c r="C22" t="s">
        <v>3</v>
      </c>
      <c r="D22" s="1">
        <v>2</v>
      </c>
      <c r="E22" s="1" t="s">
        <v>117</v>
      </c>
      <c r="F22" s="1">
        <v>127.9</v>
      </c>
      <c r="G22" s="1">
        <v>40.1</v>
      </c>
      <c r="H22" s="1">
        <v>34.299999999999997</v>
      </c>
      <c r="I22" s="1">
        <v>133.30000000000001</v>
      </c>
      <c r="J22" s="1">
        <v>37.5</v>
      </c>
      <c r="K22" s="1">
        <v>32.5</v>
      </c>
      <c r="L22" s="1">
        <v>125.4</v>
      </c>
      <c r="M22" s="1">
        <v>40.299999999999997</v>
      </c>
      <c r="N22" s="1">
        <v>27</v>
      </c>
      <c r="O22" s="1">
        <v>106.4</v>
      </c>
      <c r="P22" s="1">
        <v>34.799999999999997</v>
      </c>
      <c r="Q22" s="1">
        <v>27.3</v>
      </c>
      <c r="S22">
        <v>133.30000000000001</v>
      </c>
      <c r="T22">
        <v>127.9</v>
      </c>
      <c r="U22" s="6">
        <f t="shared" si="0"/>
        <v>0.95948987246811701</v>
      </c>
      <c r="V22">
        <v>106.4</v>
      </c>
      <c r="W22">
        <v>125.4</v>
      </c>
      <c r="X22" s="6">
        <f t="shared" si="1"/>
        <v>1.1785714285714286</v>
      </c>
    </row>
    <row r="23" spans="1:24" x14ac:dyDescent="0.2">
      <c r="A23" t="s">
        <v>51</v>
      </c>
      <c r="B23">
        <v>3491383</v>
      </c>
      <c r="C23" t="s">
        <v>3</v>
      </c>
      <c r="D23" s="1">
        <v>3</v>
      </c>
      <c r="E23" s="1" t="s">
        <v>106</v>
      </c>
      <c r="F23" s="1">
        <v>144.1</v>
      </c>
      <c r="G23" s="1">
        <v>41.8</v>
      </c>
      <c r="H23" s="1">
        <v>33.9</v>
      </c>
      <c r="I23" s="1">
        <v>146.9</v>
      </c>
      <c r="J23" s="1">
        <v>44.4</v>
      </c>
      <c r="K23" s="1">
        <v>36.799999999999997</v>
      </c>
      <c r="L23" s="1">
        <v>141</v>
      </c>
      <c r="M23" s="1">
        <v>40.9</v>
      </c>
      <c r="N23" s="1">
        <v>29</v>
      </c>
      <c r="O23" s="1">
        <v>132.5</v>
      </c>
      <c r="P23" s="1">
        <v>40</v>
      </c>
      <c r="Q23" s="1">
        <v>31.2</v>
      </c>
      <c r="S23">
        <v>146.9</v>
      </c>
      <c r="T23">
        <v>144.1</v>
      </c>
      <c r="U23" s="6">
        <f t="shared" si="0"/>
        <v>0.98093941456773304</v>
      </c>
      <c r="V23">
        <v>132.5</v>
      </c>
      <c r="W23">
        <v>141</v>
      </c>
      <c r="X23" s="6">
        <f t="shared" si="1"/>
        <v>1.0641509433962264</v>
      </c>
    </row>
    <row r="24" spans="1:24" x14ac:dyDescent="0.2">
      <c r="A24" t="s">
        <v>31</v>
      </c>
      <c r="B24">
        <v>3881236</v>
      </c>
      <c r="C24" s="1" t="s">
        <v>3</v>
      </c>
      <c r="D24">
        <v>1</v>
      </c>
      <c r="F24">
        <v>150.5</v>
      </c>
      <c r="G24">
        <v>47.7</v>
      </c>
      <c r="H24">
        <v>38.700000000000003</v>
      </c>
      <c r="I24">
        <v>151.19999999999999</v>
      </c>
      <c r="J24">
        <v>49.4</v>
      </c>
      <c r="K24">
        <v>39.299999999999997</v>
      </c>
      <c r="L24">
        <v>142.69999999999999</v>
      </c>
      <c r="M24">
        <v>43.8</v>
      </c>
      <c r="N24">
        <v>31.3</v>
      </c>
      <c r="O24">
        <v>123.6</v>
      </c>
      <c r="P24">
        <v>39.700000000000003</v>
      </c>
      <c r="Q24">
        <v>31.3</v>
      </c>
      <c r="S24">
        <v>151.19999999999999</v>
      </c>
      <c r="T24">
        <v>150.5</v>
      </c>
      <c r="U24" s="6">
        <f t="shared" si="0"/>
        <v>0.99537037037037046</v>
      </c>
      <c r="V24">
        <v>123.6</v>
      </c>
      <c r="W24">
        <v>142.69999999999999</v>
      </c>
      <c r="X24" s="6">
        <f t="shared" si="1"/>
        <v>1.1545307443365695</v>
      </c>
    </row>
    <row r="25" spans="1:24" x14ac:dyDescent="0.2">
      <c r="A25" t="s">
        <v>19</v>
      </c>
      <c r="B25">
        <v>4071715</v>
      </c>
      <c r="C25" t="s">
        <v>3</v>
      </c>
      <c r="D25">
        <v>3</v>
      </c>
      <c r="E25" t="s">
        <v>103</v>
      </c>
      <c r="F25">
        <v>180.5</v>
      </c>
      <c r="G25">
        <v>54.9</v>
      </c>
      <c r="H25">
        <v>46.4</v>
      </c>
      <c r="I25">
        <v>184.5</v>
      </c>
      <c r="J25">
        <v>53.8</v>
      </c>
      <c r="K25">
        <v>44.3</v>
      </c>
      <c r="L25">
        <v>179.7</v>
      </c>
      <c r="M25">
        <v>55.7</v>
      </c>
      <c r="N25">
        <v>35.700000000000003</v>
      </c>
      <c r="O25">
        <v>143.6</v>
      </c>
      <c r="P25">
        <v>42.8</v>
      </c>
      <c r="Q25">
        <v>33.200000000000003</v>
      </c>
      <c r="S25">
        <v>184.5</v>
      </c>
      <c r="T25">
        <v>180.5</v>
      </c>
      <c r="U25" s="6">
        <f t="shared" si="0"/>
        <v>0.97831978319783197</v>
      </c>
      <c r="V25">
        <v>143.6</v>
      </c>
      <c r="W25">
        <v>179.7</v>
      </c>
      <c r="X25" s="6">
        <f t="shared" si="1"/>
        <v>1.2513927576601671</v>
      </c>
    </row>
    <row r="26" spans="1:24" x14ac:dyDescent="0.2">
      <c r="A26" t="s">
        <v>24</v>
      </c>
      <c r="B26">
        <v>4895954</v>
      </c>
      <c r="C26" s="1" t="s">
        <v>3</v>
      </c>
      <c r="D26">
        <v>1</v>
      </c>
      <c r="E26" t="s">
        <v>112</v>
      </c>
      <c r="F26">
        <v>135.9</v>
      </c>
      <c r="G26">
        <v>41.6</v>
      </c>
      <c r="H26">
        <v>39.200000000000003</v>
      </c>
      <c r="I26">
        <v>136.80000000000001</v>
      </c>
      <c r="J26">
        <v>42.8</v>
      </c>
      <c r="K26">
        <v>40.4</v>
      </c>
      <c r="L26">
        <v>128</v>
      </c>
      <c r="M26">
        <v>40.1</v>
      </c>
      <c r="N26">
        <v>29.5</v>
      </c>
      <c r="O26">
        <v>118.9</v>
      </c>
      <c r="P26">
        <v>35.9</v>
      </c>
      <c r="Q26">
        <v>32.9</v>
      </c>
      <c r="S26">
        <v>136.80000000000001</v>
      </c>
      <c r="T26">
        <v>135.9</v>
      </c>
      <c r="U26" s="6">
        <f t="shared" si="0"/>
        <v>0.99342105263157887</v>
      </c>
      <c r="V26">
        <v>118.9</v>
      </c>
      <c r="W26">
        <v>128</v>
      </c>
      <c r="X26" s="6">
        <f t="shared" si="1"/>
        <v>1.0765349032800673</v>
      </c>
    </row>
    <row r="27" spans="1:24" x14ac:dyDescent="0.2">
      <c r="A27" t="s">
        <v>27</v>
      </c>
      <c r="B27">
        <v>4908062</v>
      </c>
      <c r="C27" t="s">
        <v>3</v>
      </c>
      <c r="D27">
        <v>1</v>
      </c>
      <c r="E27" t="s">
        <v>118</v>
      </c>
      <c r="F27">
        <v>135.5</v>
      </c>
      <c r="G27">
        <v>41.7</v>
      </c>
      <c r="H27">
        <v>32.9</v>
      </c>
      <c r="I27">
        <v>137.4</v>
      </c>
      <c r="J27">
        <v>44</v>
      </c>
      <c r="K27">
        <v>33.5</v>
      </c>
      <c r="L27">
        <v>135.1</v>
      </c>
      <c r="M27">
        <v>41</v>
      </c>
      <c r="S27">
        <v>137.4</v>
      </c>
      <c r="T27">
        <v>135.5</v>
      </c>
      <c r="U27" s="6">
        <f t="shared" si="0"/>
        <v>0.98617176128093154</v>
      </c>
      <c r="V27">
        <v>118.3</v>
      </c>
      <c r="W27">
        <v>135.1</v>
      </c>
      <c r="X27" s="6">
        <f t="shared" si="1"/>
        <v>1.1420118343195267</v>
      </c>
    </row>
    <row r="28" spans="1:24" x14ac:dyDescent="0.2">
      <c r="A28" t="s">
        <v>29</v>
      </c>
      <c r="B28">
        <v>4967599</v>
      </c>
      <c r="C28" t="s">
        <v>3</v>
      </c>
      <c r="D28">
        <v>2</v>
      </c>
      <c r="E28" t="s">
        <v>112</v>
      </c>
      <c r="F28">
        <v>128.1</v>
      </c>
      <c r="G28">
        <v>37.1</v>
      </c>
      <c r="H28">
        <v>35.200000000000003</v>
      </c>
      <c r="I28">
        <v>129.9</v>
      </c>
      <c r="J28">
        <v>38</v>
      </c>
      <c r="K28">
        <v>32</v>
      </c>
      <c r="L28">
        <v>114.4</v>
      </c>
      <c r="M28">
        <v>36.200000000000003</v>
      </c>
      <c r="S28">
        <v>129.9</v>
      </c>
      <c r="T28">
        <v>128.1</v>
      </c>
      <c r="U28" s="6">
        <f t="shared" si="0"/>
        <v>0.98614318706697446</v>
      </c>
      <c r="V28">
        <v>118.3</v>
      </c>
      <c r="W28">
        <v>114.4</v>
      </c>
      <c r="X28" s="6">
        <f t="shared" si="1"/>
        <v>0.96703296703296715</v>
      </c>
    </row>
    <row r="29" spans="1:24" x14ac:dyDescent="0.2">
      <c r="A29" t="s">
        <v>32</v>
      </c>
      <c r="B29">
        <v>4982590</v>
      </c>
      <c r="C29" s="1" t="s">
        <v>3</v>
      </c>
      <c r="D29">
        <v>1</v>
      </c>
      <c r="E29" t="s">
        <v>103</v>
      </c>
      <c r="F29">
        <v>137.6</v>
      </c>
      <c r="G29">
        <v>43.8</v>
      </c>
      <c r="H29">
        <v>34.299999999999997</v>
      </c>
      <c r="I29">
        <v>139.5</v>
      </c>
      <c r="J29">
        <v>43.3</v>
      </c>
      <c r="K29">
        <v>35.5</v>
      </c>
      <c r="L29">
        <v>134.9</v>
      </c>
      <c r="M29">
        <v>39.799999999999997</v>
      </c>
      <c r="N29">
        <v>30.7</v>
      </c>
      <c r="O29">
        <v>127.3</v>
      </c>
      <c r="P29">
        <v>36.299999999999997</v>
      </c>
      <c r="Q29">
        <v>31.1</v>
      </c>
      <c r="S29">
        <v>139.5</v>
      </c>
      <c r="T29">
        <v>137.6</v>
      </c>
      <c r="U29" s="6">
        <f t="shared" si="0"/>
        <v>0.9863799283154121</v>
      </c>
      <c r="V29">
        <v>127.3</v>
      </c>
      <c r="W29">
        <v>134.9</v>
      </c>
      <c r="X29" s="6">
        <f t="shared" si="1"/>
        <v>1.0597014925373136</v>
      </c>
    </row>
    <row r="30" spans="1:24" x14ac:dyDescent="0.2">
      <c r="A30" t="s">
        <v>59</v>
      </c>
      <c r="B30">
        <v>5002287</v>
      </c>
      <c r="C30" s="1" t="s">
        <v>3</v>
      </c>
      <c r="D30" s="1">
        <v>2</v>
      </c>
      <c r="E30" s="1" t="s">
        <v>103</v>
      </c>
      <c r="F30" s="1">
        <v>136.5</v>
      </c>
      <c r="G30" s="1">
        <v>42.3</v>
      </c>
      <c r="H30" s="1">
        <v>31.6</v>
      </c>
      <c r="I30" s="1">
        <v>144.30000000000001</v>
      </c>
      <c r="J30" s="1">
        <v>45.8</v>
      </c>
      <c r="K30" s="1">
        <v>34.799999999999997</v>
      </c>
      <c r="L30" s="1">
        <v>135.19999999999999</v>
      </c>
      <c r="M30" s="1">
        <v>41.9</v>
      </c>
      <c r="S30">
        <v>144.30000000000001</v>
      </c>
      <c r="T30">
        <v>136.5</v>
      </c>
      <c r="U30" s="6">
        <f t="shared" si="0"/>
        <v>0.94594594594594583</v>
      </c>
      <c r="V30">
        <v>118.3</v>
      </c>
      <c r="W30">
        <v>135.19999999999999</v>
      </c>
      <c r="X30" s="6">
        <f t="shared" si="1"/>
        <v>1.1428571428571428</v>
      </c>
    </row>
    <row r="31" spans="1:24" x14ac:dyDescent="0.2">
      <c r="A31" t="s">
        <v>7</v>
      </c>
      <c r="B31">
        <v>5272483</v>
      </c>
      <c r="C31" t="s">
        <v>3</v>
      </c>
      <c r="D31">
        <v>2</v>
      </c>
      <c r="E31" t="s">
        <v>105</v>
      </c>
      <c r="F31">
        <v>139.80000000000001</v>
      </c>
      <c r="G31">
        <v>45.4</v>
      </c>
      <c r="H31">
        <v>38.700000000000003</v>
      </c>
      <c r="I31">
        <v>138.5</v>
      </c>
      <c r="J31">
        <v>46.9</v>
      </c>
      <c r="K31">
        <v>41.5</v>
      </c>
      <c r="L31">
        <v>141</v>
      </c>
      <c r="M31">
        <v>46</v>
      </c>
      <c r="N31" s="1">
        <v>28.3</v>
      </c>
      <c r="O31" s="1">
        <v>105.4</v>
      </c>
      <c r="P31" s="1">
        <v>28.9</v>
      </c>
      <c r="Q31" s="1">
        <v>29</v>
      </c>
      <c r="S31">
        <v>138.5</v>
      </c>
      <c r="T31">
        <v>139.80000000000001</v>
      </c>
      <c r="U31" s="6">
        <f t="shared" si="0"/>
        <v>1.0093862815884478</v>
      </c>
      <c r="V31">
        <v>105.4</v>
      </c>
      <c r="W31">
        <v>141</v>
      </c>
      <c r="X31" s="6">
        <f t="shared" si="1"/>
        <v>1.3377609108159392</v>
      </c>
    </row>
    <row r="32" spans="1:24" x14ac:dyDescent="0.2">
      <c r="A32" t="s">
        <v>52</v>
      </c>
      <c r="B32">
        <v>5274935</v>
      </c>
      <c r="C32" t="s">
        <v>3</v>
      </c>
      <c r="D32" s="1">
        <v>2</v>
      </c>
      <c r="E32" s="1" t="s">
        <v>119</v>
      </c>
      <c r="F32" s="1">
        <v>128</v>
      </c>
      <c r="G32" s="1">
        <v>39.9</v>
      </c>
      <c r="H32" s="1">
        <v>33</v>
      </c>
      <c r="I32" s="1">
        <v>130</v>
      </c>
      <c r="J32" s="1">
        <v>41.2</v>
      </c>
      <c r="K32" s="1">
        <v>34.200000000000003</v>
      </c>
      <c r="L32" s="1">
        <v>114.5</v>
      </c>
      <c r="M32" s="1">
        <v>35.299999999999997</v>
      </c>
      <c r="N32">
        <v>34.299999999999997</v>
      </c>
      <c r="O32">
        <v>139.80000000000001</v>
      </c>
      <c r="P32">
        <v>45.4</v>
      </c>
      <c r="Q32">
        <v>38.700000000000003</v>
      </c>
      <c r="S32">
        <v>130</v>
      </c>
      <c r="T32">
        <v>128</v>
      </c>
      <c r="U32" s="6">
        <f t="shared" si="0"/>
        <v>0.98461538461538467</v>
      </c>
      <c r="V32">
        <v>139.80000000000001</v>
      </c>
      <c r="W32">
        <v>114.5</v>
      </c>
      <c r="X32" s="6">
        <f t="shared" si="1"/>
        <v>0.81902718168812583</v>
      </c>
    </row>
    <row r="33" spans="1:24" x14ac:dyDescent="0.2">
      <c r="A33" t="s">
        <v>13</v>
      </c>
      <c r="B33">
        <v>5292341</v>
      </c>
      <c r="C33" t="s">
        <v>3</v>
      </c>
      <c r="D33">
        <v>2</v>
      </c>
      <c r="E33" t="s">
        <v>120</v>
      </c>
      <c r="F33">
        <v>141.9</v>
      </c>
      <c r="G33">
        <v>45.9</v>
      </c>
      <c r="H33">
        <v>35</v>
      </c>
      <c r="I33">
        <v>143.9</v>
      </c>
      <c r="J33">
        <v>46</v>
      </c>
      <c r="K33">
        <v>38.1</v>
      </c>
      <c r="L33">
        <v>140.6</v>
      </c>
      <c r="M33">
        <v>45.7</v>
      </c>
      <c r="S33">
        <v>143.9</v>
      </c>
      <c r="T33">
        <v>141.9</v>
      </c>
      <c r="U33" s="6">
        <f t="shared" si="0"/>
        <v>0.98610145934676863</v>
      </c>
      <c r="V33">
        <v>118.3</v>
      </c>
      <c r="W33">
        <v>140.6</v>
      </c>
      <c r="X33" s="6">
        <f t="shared" si="1"/>
        <v>1.1885038038884193</v>
      </c>
    </row>
    <row r="34" spans="1:24" x14ac:dyDescent="0.2">
      <c r="A34" t="s">
        <v>54</v>
      </c>
      <c r="B34">
        <v>5307422</v>
      </c>
      <c r="C34" t="s">
        <v>3</v>
      </c>
      <c r="D34" s="1">
        <v>2</v>
      </c>
      <c r="E34" s="1" t="s">
        <v>103</v>
      </c>
      <c r="F34" s="1">
        <v>155.30000000000001</v>
      </c>
      <c r="G34" s="1">
        <v>47.2</v>
      </c>
      <c r="H34" s="1">
        <v>40.1</v>
      </c>
      <c r="I34" s="1">
        <v>160</v>
      </c>
      <c r="J34" s="1">
        <v>49.5</v>
      </c>
      <c r="K34" s="1">
        <v>42.1</v>
      </c>
      <c r="L34" s="1"/>
      <c r="M34" s="1"/>
      <c r="N34">
        <v>33.700000000000003</v>
      </c>
      <c r="O34">
        <v>141.4</v>
      </c>
      <c r="P34">
        <v>45</v>
      </c>
      <c r="Q34">
        <v>34.700000000000003</v>
      </c>
      <c r="S34">
        <v>160</v>
      </c>
      <c r="T34">
        <v>155.30000000000001</v>
      </c>
      <c r="U34" s="6">
        <f t="shared" si="0"/>
        <v>0.97062500000000007</v>
      </c>
      <c r="V34">
        <v>141.4</v>
      </c>
      <c r="X34" s="6">
        <f t="shared" si="1"/>
        <v>0</v>
      </c>
    </row>
    <row r="35" spans="1:24" x14ac:dyDescent="0.2">
      <c r="A35" t="s">
        <v>10</v>
      </c>
      <c r="B35">
        <v>5309376</v>
      </c>
      <c r="C35" t="s">
        <v>3</v>
      </c>
      <c r="D35">
        <v>2</v>
      </c>
      <c r="E35" t="s">
        <v>103</v>
      </c>
      <c r="F35">
        <v>127.7</v>
      </c>
      <c r="G35">
        <v>41</v>
      </c>
      <c r="H35">
        <v>32</v>
      </c>
      <c r="I35">
        <v>126.1</v>
      </c>
      <c r="J35">
        <v>38.5</v>
      </c>
      <c r="K35">
        <v>31.8</v>
      </c>
      <c r="L35">
        <v>123</v>
      </c>
      <c r="M35">
        <v>40</v>
      </c>
      <c r="N35" s="1"/>
      <c r="O35" s="1"/>
      <c r="P35" s="1"/>
      <c r="Q35" s="1"/>
      <c r="S35">
        <v>126.1</v>
      </c>
      <c r="T35">
        <v>127.7</v>
      </c>
      <c r="U35" s="6">
        <f t="shared" si="0"/>
        <v>1.01268834258525</v>
      </c>
      <c r="V35">
        <v>118.3</v>
      </c>
      <c r="W35">
        <v>123</v>
      </c>
      <c r="X35" s="6">
        <f t="shared" si="1"/>
        <v>1.0397295012679628</v>
      </c>
    </row>
    <row r="36" spans="1:24" x14ac:dyDescent="0.2">
      <c r="A36" t="s">
        <v>11</v>
      </c>
      <c r="B36">
        <v>5310722</v>
      </c>
      <c r="C36" s="1" t="s">
        <v>3</v>
      </c>
      <c r="D36">
        <v>1</v>
      </c>
      <c r="E36" t="s">
        <v>116</v>
      </c>
      <c r="F36">
        <v>123.8</v>
      </c>
      <c r="G36">
        <v>38.799999999999997</v>
      </c>
      <c r="H36">
        <v>34.799999999999997</v>
      </c>
      <c r="I36">
        <v>127.4</v>
      </c>
      <c r="J36">
        <v>39.299999999999997</v>
      </c>
      <c r="K36">
        <v>37.6</v>
      </c>
      <c r="L36">
        <v>116.9</v>
      </c>
      <c r="M36">
        <v>36.9</v>
      </c>
      <c r="N36">
        <v>29.2</v>
      </c>
      <c r="O36">
        <v>116.2</v>
      </c>
      <c r="P36">
        <v>37.5</v>
      </c>
      <c r="Q36">
        <v>28.7</v>
      </c>
      <c r="S36">
        <v>127.4</v>
      </c>
      <c r="T36">
        <v>123.8</v>
      </c>
      <c r="U36" s="6">
        <f t="shared" si="0"/>
        <v>0.97174254317111453</v>
      </c>
      <c r="V36">
        <v>116.2</v>
      </c>
      <c r="W36">
        <v>116.9</v>
      </c>
      <c r="X36" s="6">
        <f t="shared" si="1"/>
        <v>1.0060240963855422</v>
      </c>
    </row>
    <row r="37" spans="1:24" x14ac:dyDescent="0.2">
      <c r="A37" t="s">
        <v>50</v>
      </c>
      <c r="B37">
        <v>5315674</v>
      </c>
      <c r="C37" t="s">
        <v>3</v>
      </c>
      <c r="D37" s="1">
        <v>2</v>
      </c>
      <c r="E37" s="1" t="s">
        <v>107</v>
      </c>
      <c r="F37" s="1">
        <v>108.9</v>
      </c>
      <c r="G37" s="1">
        <v>30</v>
      </c>
      <c r="H37" s="1">
        <v>26.3</v>
      </c>
      <c r="I37" s="1">
        <v>115.3</v>
      </c>
      <c r="J37" s="1">
        <v>32.1</v>
      </c>
      <c r="K37" s="1">
        <v>31.1</v>
      </c>
      <c r="L37" s="1">
        <v>102.5</v>
      </c>
      <c r="M37" s="1">
        <v>30.8</v>
      </c>
      <c r="N37">
        <v>31.9</v>
      </c>
      <c r="O37">
        <v>125.8</v>
      </c>
      <c r="P37">
        <v>39</v>
      </c>
      <c r="Q37">
        <v>35.1</v>
      </c>
      <c r="S37">
        <v>115.3</v>
      </c>
      <c r="T37">
        <v>108.9</v>
      </c>
      <c r="U37" s="6">
        <f t="shared" si="0"/>
        <v>0.94449262792714661</v>
      </c>
      <c r="V37">
        <v>125.8</v>
      </c>
      <c r="W37">
        <v>102.5</v>
      </c>
      <c r="X37" s="6">
        <f t="shared" si="1"/>
        <v>0.81478537360890302</v>
      </c>
    </row>
    <row r="38" spans="1:24" x14ac:dyDescent="0.2">
      <c r="A38" t="s">
        <v>14</v>
      </c>
      <c r="B38">
        <v>5353523</v>
      </c>
      <c r="C38" t="s">
        <v>3</v>
      </c>
      <c r="D38">
        <v>4</v>
      </c>
      <c r="E38" t="s">
        <v>121</v>
      </c>
      <c r="F38">
        <v>166.2</v>
      </c>
      <c r="G38">
        <v>54.4</v>
      </c>
      <c r="H38">
        <v>34.1</v>
      </c>
      <c r="I38">
        <v>180.4</v>
      </c>
      <c r="J38">
        <v>55.8</v>
      </c>
      <c r="K38">
        <v>42.2</v>
      </c>
      <c r="L38">
        <v>162.9</v>
      </c>
      <c r="M38">
        <v>54.2</v>
      </c>
      <c r="N38" s="1">
        <v>26.9</v>
      </c>
      <c r="O38" s="1">
        <v>117.9</v>
      </c>
      <c r="P38" s="1">
        <v>33.799999999999997</v>
      </c>
      <c r="Q38" s="1">
        <v>31.5</v>
      </c>
      <c r="S38">
        <v>180.4</v>
      </c>
      <c r="T38">
        <v>166.2</v>
      </c>
      <c r="U38" s="6">
        <f t="shared" si="0"/>
        <v>0.92128603104212847</v>
      </c>
      <c r="V38">
        <v>117.9</v>
      </c>
      <c r="W38">
        <v>162.9</v>
      </c>
      <c r="X38" s="6">
        <f t="shared" si="1"/>
        <v>1.3816793893129771</v>
      </c>
    </row>
    <row r="39" spans="1:24" x14ac:dyDescent="0.2">
      <c r="A39" t="s">
        <v>48</v>
      </c>
      <c r="B39">
        <v>5403720</v>
      </c>
      <c r="C39" t="s">
        <v>3</v>
      </c>
      <c r="D39" s="1">
        <v>2</v>
      </c>
      <c r="E39" s="1" t="s">
        <v>105</v>
      </c>
      <c r="F39" s="1">
        <v>143.6</v>
      </c>
      <c r="G39" s="1">
        <v>46.4</v>
      </c>
      <c r="H39" s="1">
        <v>34.9</v>
      </c>
      <c r="I39" s="1">
        <v>138.1</v>
      </c>
      <c r="J39" s="1">
        <v>41.6</v>
      </c>
      <c r="K39" s="1">
        <v>36.799999999999997</v>
      </c>
      <c r="L39" s="1">
        <v>135</v>
      </c>
      <c r="M39" s="1">
        <v>41.8</v>
      </c>
      <c r="N39" s="1">
        <v>32.200000000000003</v>
      </c>
      <c r="O39" s="1">
        <v>127.3</v>
      </c>
      <c r="P39" s="1">
        <v>39</v>
      </c>
      <c r="Q39" s="1">
        <v>34.4</v>
      </c>
      <c r="S39">
        <v>138.1</v>
      </c>
      <c r="T39">
        <v>143.6</v>
      </c>
      <c r="U39" s="6">
        <f t="shared" si="0"/>
        <v>1.0398262128892106</v>
      </c>
      <c r="V39">
        <v>127.3</v>
      </c>
      <c r="W39">
        <v>135</v>
      </c>
      <c r="X39" s="6">
        <f t="shared" si="1"/>
        <v>1.0604870384917517</v>
      </c>
    </row>
    <row r="40" spans="1:24" x14ac:dyDescent="0.2">
      <c r="A40" t="s">
        <v>18</v>
      </c>
      <c r="B40">
        <v>5434783</v>
      </c>
      <c r="C40" t="s">
        <v>3</v>
      </c>
      <c r="D40" s="1">
        <v>2</v>
      </c>
      <c r="E40" s="1" t="s">
        <v>105</v>
      </c>
      <c r="F40" s="1">
        <v>127.3</v>
      </c>
      <c r="G40" s="1">
        <v>39.700000000000003</v>
      </c>
      <c r="H40" s="1">
        <v>27.8</v>
      </c>
      <c r="I40" s="1">
        <v>124.1</v>
      </c>
      <c r="J40" s="1">
        <v>39.4</v>
      </c>
      <c r="K40" s="1">
        <v>30.1</v>
      </c>
      <c r="L40" s="1">
        <v>112.9</v>
      </c>
      <c r="M40" s="1">
        <v>38</v>
      </c>
      <c r="S40">
        <v>124.1</v>
      </c>
      <c r="T40">
        <v>127.3</v>
      </c>
      <c r="U40" s="6">
        <f t="shared" si="0"/>
        <v>1.0257856567284449</v>
      </c>
      <c r="V40">
        <v>118.3</v>
      </c>
      <c r="W40">
        <v>112.9</v>
      </c>
      <c r="X40" s="6">
        <f t="shared" si="1"/>
        <v>0.95435333896872365</v>
      </c>
    </row>
    <row r="41" spans="1:24" x14ac:dyDescent="0.2">
      <c r="A41" t="s">
        <v>30</v>
      </c>
      <c r="B41">
        <v>5437536</v>
      </c>
      <c r="C41" t="s">
        <v>3</v>
      </c>
      <c r="D41">
        <v>2</v>
      </c>
      <c r="E41" t="s">
        <v>103</v>
      </c>
      <c r="F41">
        <v>115.8</v>
      </c>
      <c r="G41">
        <v>38</v>
      </c>
      <c r="H41">
        <v>31.3</v>
      </c>
      <c r="I41">
        <v>122.5</v>
      </c>
      <c r="J41">
        <v>39.1</v>
      </c>
      <c r="K41">
        <v>35.9</v>
      </c>
      <c r="L41">
        <v>116.2</v>
      </c>
      <c r="M41">
        <v>36.9</v>
      </c>
      <c r="N41" s="1">
        <v>26.5</v>
      </c>
      <c r="O41" s="1">
        <v>114.7</v>
      </c>
      <c r="P41" s="1">
        <v>39.700000000000003</v>
      </c>
      <c r="Q41" s="1">
        <v>26.4</v>
      </c>
      <c r="S41">
        <v>122.5</v>
      </c>
      <c r="T41">
        <v>115.8</v>
      </c>
      <c r="U41" s="6">
        <f t="shared" si="0"/>
        <v>0.9453061224489796</v>
      </c>
      <c r="V41">
        <v>114.7</v>
      </c>
      <c r="W41">
        <v>116.2</v>
      </c>
      <c r="X41" s="6">
        <f t="shared" si="1"/>
        <v>1.013077593722755</v>
      </c>
    </row>
    <row r="42" spans="1:24" x14ac:dyDescent="0.2">
      <c r="A42" t="s">
        <v>43</v>
      </c>
      <c r="B42">
        <v>5437570</v>
      </c>
      <c r="C42" t="s">
        <v>3</v>
      </c>
      <c r="D42" s="1">
        <v>3</v>
      </c>
      <c r="E42" s="1" t="s">
        <v>122</v>
      </c>
      <c r="F42" s="1">
        <v>124</v>
      </c>
      <c r="G42" s="1">
        <v>35.5</v>
      </c>
      <c r="H42" s="1">
        <v>38.1</v>
      </c>
      <c r="I42" s="1">
        <v>136.69999999999999</v>
      </c>
      <c r="J42" s="1">
        <v>37.6</v>
      </c>
      <c r="K42" s="1">
        <v>39.6</v>
      </c>
      <c r="L42" s="1">
        <v>123.4</v>
      </c>
      <c r="M42" s="1">
        <v>35.4</v>
      </c>
      <c r="N42">
        <v>28.6</v>
      </c>
      <c r="O42">
        <v>115.6</v>
      </c>
      <c r="P42">
        <v>36.5</v>
      </c>
      <c r="Q42">
        <v>30.7</v>
      </c>
      <c r="S42">
        <v>136.69999999999999</v>
      </c>
      <c r="T42">
        <v>124</v>
      </c>
      <c r="U42" s="6">
        <f t="shared" si="0"/>
        <v>0.90709583028529639</v>
      </c>
      <c r="V42">
        <v>115.6</v>
      </c>
      <c r="W42">
        <v>123.4</v>
      </c>
      <c r="X42" s="6">
        <f t="shared" si="1"/>
        <v>1.0674740484429066</v>
      </c>
    </row>
    <row r="43" spans="1:24" x14ac:dyDescent="0.2">
      <c r="A43" t="s">
        <v>34</v>
      </c>
      <c r="B43">
        <v>102511</v>
      </c>
      <c r="C43" t="s">
        <v>1</v>
      </c>
      <c r="D43">
        <v>1</v>
      </c>
      <c r="F43">
        <v>115.2</v>
      </c>
      <c r="G43">
        <v>38</v>
      </c>
      <c r="H43">
        <v>29.4</v>
      </c>
      <c r="I43">
        <v>114.9</v>
      </c>
      <c r="J43">
        <v>38.200000000000003</v>
      </c>
      <c r="K43">
        <v>29.5</v>
      </c>
      <c r="L43">
        <v>112</v>
      </c>
      <c r="M43">
        <v>37.1</v>
      </c>
      <c r="N43">
        <v>22.9</v>
      </c>
      <c r="O43">
        <v>110.9</v>
      </c>
      <c r="P43">
        <v>37.4</v>
      </c>
      <c r="Q43">
        <v>23.9</v>
      </c>
      <c r="S43">
        <v>114.9</v>
      </c>
      <c r="T43">
        <v>115.2</v>
      </c>
      <c r="U43" s="6">
        <f t="shared" si="0"/>
        <v>1.0026109660574412</v>
      </c>
      <c r="V43">
        <v>110.9</v>
      </c>
      <c r="W43">
        <v>112</v>
      </c>
      <c r="X43" s="6">
        <f t="shared" si="1"/>
        <v>1.0099188458070334</v>
      </c>
    </row>
    <row r="44" spans="1:24" x14ac:dyDescent="0.2">
      <c r="A44" t="s">
        <v>42</v>
      </c>
      <c r="B44">
        <v>115398</v>
      </c>
      <c r="C44" t="s">
        <v>1</v>
      </c>
      <c r="D44" s="1">
        <v>3</v>
      </c>
      <c r="E44" s="1"/>
      <c r="F44" s="1">
        <v>133.9</v>
      </c>
      <c r="G44" s="1">
        <v>41</v>
      </c>
      <c r="H44" s="1">
        <v>33.200000000000003</v>
      </c>
      <c r="I44" s="1">
        <v>129.30000000000001</v>
      </c>
      <c r="J44" s="1">
        <v>40.799999999999997</v>
      </c>
      <c r="K44" s="1">
        <v>32.6</v>
      </c>
      <c r="L44" s="1">
        <v>130.9</v>
      </c>
      <c r="M44" s="1">
        <v>41.3</v>
      </c>
      <c r="N44" s="1">
        <v>29.6</v>
      </c>
      <c r="O44" s="1">
        <v>133.19999999999999</v>
      </c>
      <c r="P44" s="1">
        <v>40.299999999999997</v>
      </c>
      <c r="Q44" s="1">
        <v>30.3</v>
      </c>
      <c r="S44">
        <v>129.30000000000001</v>
      </c>
      <c r="T44">
        <v>133.9</v>
      </c>
      <c r="U44" s="6">
        <f t="shared" si="0"/>
        <v>1.0355761794276874</v>
      </c>
      <c r="V44">
        <v>133.19999999999999</v>
      </c>
      <c r="W44">
        <v>130.9</v>
      </c>
      <c r="X44" s="6">
        <f t="shared" si="1"/>
        <v>0.98273273273273287</v>
      </c>
    </row>
    <row r="45" spans="1:24" x14ac:dyDescent="0.2">
      <c r="A45" t="s">
        <v>56</v>
      </c>
      <c r="B45">
        <v>598023</v>
      </c>
      <c r="C45" t="s">
        <v>1</v>
      </c>
      <c r="D45" s="1">
        <v>2</v>
      </c>
      <c r="E45" s="1"/>
      <c r="F45" s="1">
        <v>120.5</v>
      </c>
      <c r="G45" s="1">
        <v>38.5</v>
      </c>
      <c r="H45" s="1">
        <v>31.3</v>
      </c>
      <c r="I45" s="1">
        <v>119.1</v>
      </c>
      <c r="J45" s="1">
        <v>35.4</v>
      </c>
      <c r="K45" s="1">
        <v>31.6</v>
      </c>
      <c r="L45" s="1">
        <v>114.2</v>
      </c>
      <c r="M45" s="1">
        <v>36.5</v>
      </c>
      <c r="N45" s="1">
        <v>26.8</v>
      </c>
      <c r="O45" s="1">
        <v>112.2</v>
      </c>
      <c r="P45" s="1">
        <v>34</v>
      </c>
      <c r="Q45" s="1">
        <v>25.6</v>
      </c>
      <c r="S45">
        <v>119.1</v>
      </c>
      <c r="T45">
        <v>120.5</v>
      </c>
      <c r="U45" s="6">
        <f t="shared" si="0"/>
        <v>1.0117548278757347</v>
      </c>
      <c r="V45">
        <v>112.2</v>
      </c>
      <c r="W45">
        <v>114.2</v>
      </c>
      <c r="X45" s="6">
        <f t="shared" si="1"/>
        <v>1.017825311942959</v>
      </c>
    </row>
    <row r="46" spans="1:24" x14ac:dyDescent="0.2">
      <c r="A46" t="s">
        <v>45</v>
      </c>
      <c r="B46">
        <v>1071426</v>
      </c>
      <c r="C46" t="s">
        <v>1</v>
      </c>
      <c r="D46" s="1">
        <v>2</v>
      </c>
      <c r="E46" s="1"/>
      <c r="F46" s="1">
        <v>107.7</v>
      </c>
      <c r="G46" s="1">
        <v>34.6</v>
      </c>
      <c r="H46" s="1">
        <v>29.3</v>
      </c>
      <c r="I46" s="1">
        <v>111.3</v>
      </c>
      <c r="J46" s="1">
        <v>34.1</v>
      </c>
      <c r="K46" s="1">
        <v>31.7</v>
      </c>
      <c r="L46" s="1">
        <v>105.3</v>
      </c>
      <c r="M46" s="1">
        <v>34.6</v>
      </c>
      <c r="N46" s="1">
        <v>25.3</v>
      </c>
      <c r="O46" s="1">
        <v>110.7</v>
      </c>
      <c r="P46" s="1">
        <v>36.9</v>
      </c>
      <c r="Q46" s="1">
        <v>27.5</v>
      </c>
      <c r="S46">
        <v>111.3</v>
      </c>
      <c r="T46">
        <v>107.7</v>
      </c>
      <c r="U46" s="6">
        <f t="shared" si="0"/>
        <v>0.96765498652291115</v>
      </c>
      <c r="V46">
        <v>110.7</v>
      </c>
      <c r="W46">
        <v>105.3</v>
      </c>
      <c r="X46" s="6">
        <f t="shared" si="1"/>
        <v>0.95121951219512191</v>
      </c>
    </row>
    <row r="47" spans="1:24" x14ac:dyDescent="0.2">
      <c r="A47" t="s">
        <v>39</v>
      </c>
      <c r="B47">
        <v>1213480</v>
      </c>
      <c r="C47" t="s">
        <v>1</v>
      </c>
      <c r="D47" s="1">
        <v>2</v>
      </c>
      <c r="E47" s="1"/>
      <c r="F47" s="1">
        <v>147.30000000000001</v>
      </c>
      <c r="G47" s="1">
        <v>46.1</v>
      </c>
      <c r="H47" s="1">
        <v>40.5</v>
      </c>
      <c r="I47" s="1">
        <v>151.9</v>
      </c>
      <c r="J47" s="1">
        <v>50</v>
      </c>
      <c r="K47" s="1">
        <v>41.3</v>
      </c>
      <c r="L47" s="1">
        <v>141.19999999999999</v>
      </c>
      <c r="M47" s="1">
        <v>40.700000000000003</v>
      </c>
      <c r="N47" s="1">
        <v>37.5</v>
      </c>
      <c r="O47" s="1">
        <v>142.1</v>
      </c>
      <c r="P47" s="1">
        <v>45.6</v>
      </c>
      <c r="Q47" s="1">
        <v>37.4</v>
      </c>
      <c r="S47">
        <v>151.9</v>
      </c>
      <c r="T47">
        <v>147.30000000000001</v>
      </c>
      <c r="U47" s="6">
        <f t="shared" si="0"/>
        <v>0.96971691902567481</v>
      </c>
      <c r="V47">
        <v>142.1</v>
      </c>
      <c r="W47">
        <v>141.19999999999999</v>
      </c>
      <c r="X47" s="6">
        <f t="shared" si="1"/>
        <v>0.99366643209007732</v>
      </c>
    </row>
    <row r="48" spans="1:24" x14ac:dyDescent="0.2">
      <c r="A48" t="s">
        <v>47</v>
      </c>
      <c r="B48">
        <v>1279649</v>
      </c>
      <c r="C48" t="s">
        <v>1</v>
      </c>
      <c r="D48" s="1">
        <v>2</v>
      </c>
      <c r="E48" s="1"/>
      <c r="F48" s="1">
        <v>122.8</v>
      </c>
      <c r="G48" s="1">
        <v>39.799999999999997</v>
      </c>
      <c r="H48" s="1">
        <v>28.8</v>
      </c>
      <c r="I48" s="1">
        <v>124.2</v>
      </c>
      <c r="J48" s="1">
        <v>37.4</v>
      </c>
      <c r="K48" s="1">
        <v>29.8</v>
      </c>
      <c r="L48" s="1">
        <v>119.1</v>
      </c>
      <c r="M48" s="1">
        <v>39.5</v>
      </c>
      <c r="S48">
        <v>124.2</v>
      </c>
      <c r="T48">
        <v>122.8</v>
      </c>
      <c r="U48" s="6">
        <f t="shared" si="0"/>
        <v>0.98872785829307563</v>
      </c>
      <c r="V48">
        <v>118.3</v>
      </c>
      <c r="W48">
        <v>119.1</v>
      </c>
      <c r="X48" s="6">
        <f t="shared" si="1"/>
        <v>1.0067624683009297</v>
      </c>
    </row>
    <row r="49" spans="1:24" x14ac:dyDescent="0.2">
      <c r="A49" t="s">
        <v>21</v>
      </c>
      <c r="B49">
        <v>1900116</v>
      </c>
      <c r="C49" t="s">
        <v>1</v>
      </c>
      <c r="D49">
        <v>2</v>
      </c>
      <c r="F49">
        <v>132.6</v>
      </c>
      <c r="G49">
        <v>43.2</v>
      </c>
      <c r="H49">
        <v>34.799999999999997</v>
      </c>
      <c r="I49">
        <v>134.1</v>
      </c>
      <c r="J49">
        <v>42.8</v>
      </c>
      <c r="K49">
        <v>36.700000000000003</v>
      </c>
      <c r="L49">
        <v>124.7</v>
      </c>
      <c r="M49">
        <v>41.4</v>
      </c>
      <c r="N49">
        <v>34.9</v>
      </c>
      <c r="O49">
        <v>150.69999999999999</v>
      </c>
      <c r="P49">
        <v>48.8</v>
      </c>
      <c r="Q49">
        <v>36.1</v>
      </c>
      <c r="S49">
        <v>134.1</v>
      </c>
      <c r="T49">
        <v>132.6</v>
      </c>
      <c r="U49" s="6">
        <f t="shared" si="0"/>
        <v>0.98881431767337813</v>
      </c>
      <c r="V49">
        <v>150.69999999999999</v>
      </c>
      <c r="W49">
        <v>124.7</v>
      </c>
      <c r="X49" s="6">
        <f t="shared" si="1"/>
        <v>0.82747179827471806</v>
      </c>
    </row>
    <row r="50" spans="1:24" x14ac:dyDescent="0.2">
      <c r="A50" t="s">
        <v>37</v>
      </c>
      <c r="B50">
        <v>2044562</v>
      </c>
      <c r="C50" t="s">
        <v>1</v>
      </c>
      <c r="D50" s="1">
        <v>1</v>
      </c>
      <c r="E50" s="1"/>
      <c r="F50" s="1">
        <v>92.2</v>
      </c>
      <c r="G50" s="1">
        <v>30</v>
      </c>
      <c r="H50" s="1">
        <v>23.4</v>
      </c>
      <c r="I50" s="1">
        <v>101.1</v>
      </c>
      <c r="J50" s="1">
        <v>33.5</v>
      </c>
      <c r="K50" s="1">
        <v>25.8</v>
      </c>
      <c r="L50" s="1">
        <v>91.8</v>
      </c>
      <c r="M50" s="1">
        <v>29.5</v>
      </c>
      <c r="N50">
        <v>31.2</v>
      </c>
      <c r="O50">
        <v>125.6</v>
      </c>
      <c r="P50">
        <v>38.1</v>
      </c>
      <c r="Q50">
        <v>32.700000000000003</v>
      </c>
      <c r="S50">
        <v>101.1</v>
      </c>
      <c r="T50">
        <v>92.2</v>
      </c>
      <c r="U50" s="6">
        <f t="shared" si="0"/>
        <v>0.91196834817012862</v>
      </c>
      <c r="V50">
        <v>125.6</v>
      </c>
      <c r="W50">
        <v>91.8</v>
      </c>
      <c r="X50" s="6">
        <f t="shared" si="1"/>
        <v>0.73089171974522293</v>
      </c>
    </row>
    <row r="51" spans="1:24" x14ac:dyDescent="0.2">
      <c r="A51" t="s">
        <v>17</v>
      </c>
      <c r="B51">
        <v>2064329</v>
      </c>
      <c r="C51" t="s">
        <v>1</v>
      </c>
      <c r="D51">
        <v>1</v>
      </c>
      <c r="F51">
        <v>126.7</v>
      </c>
      <c r="G51">
        <v>38.9</v>
      </c>
      <c r="H51">
        <v>32.700000000000003</v>
      </c>
      <c r="I51">
        <v>130.1</v>
      </c>
      <c r="J51">
        <v>42.4</v>
      </c>
      <c r="K51">
        <v>33.1</v>
      </c>
      <c r="L51">
        <v>124.9</v>
      </c>
      <c r="M51">
        <v>37.799999999999997</v>
      </c>
      <c r="S51">
        <v>130.1</v>
      </c>
      <c r="T51">
        <v>126.7</v>
      </c>
      <c r="U51" s="6">
        <f t="shared" si="0"/>
        <v>0.97386625672559579</v>
      </c>
      <c r="V51">
        <v>118.3</v>
      </c>
      <c r="W51">
        <v>124.9</v>
      </c>
      <c r="X51" s="6">
        <f t="shared" si="1"/>
        <v>1.0557903634826713</v>
      </c>
    </row>
    <row r="52" spans="1:24" x14ac:dyDescent="0.2">
      <c r="A52" t="s">
        <v>28</v>
      </c>
      <c r="B52">
        <v>2194283</v>
      </c>
      <c r="C52" t="s">
        <v>1</v>
      </c>
      <c r="D52">
        <v>2</v>
      </c>
      <c r="F52">
        <v>126.9</v>
      </c>
      <c r="G52">
        <v>41</v>
      </c>
      <c r="H52">
        <v>31</v>
      </c>
      <c r="I52">
        <v>127.5</v>
      </c>
      <c r="J52">
        <v>41.8</v>
      </c>
      <c r="K52">
        <v>33.700000000000003</v>
      </c>
      <c r="L52">
        <v>126.5</v>
      </c>
      <c r="M52">
        <v>41.1</v>
      </c>
      <c r="N52" s="1">
        <v>27.3</v>
      </c>
      <c r="O52" s="1">
        <v>124.8</v>
      </c>
      <c r="P52" s="1">
        <v>39.799999999999997</v>
      </c>
      <c r="Q52" s="1">
        <v>29.2</v>
      </c>
      <c r="S52">
        <v>127.5</v>
      </c>
      <c r="T52">
        <v>126.9</v>
      </c>
      <c r="U52" s="6">
        <f t="shared" si="0"/>
        <v>0.99529411764705888</v>
      </c>
      <c r="V52">
        <v>124.8</v>
      </c>
      <c r="W52">
        <v>126.5</v>
      </c>
      <c r="X52" s="6">
        <f t="shared" si="1"/>
        <v>1.0136217948717949</v>
      </c>
    </row>
    <row r="53" spans="1:24" x14ac:dyDescent="0.2">
      <c r="A53" t="s">
        <v>25</v>
      </c>
      <c r="B53">
        <v>2356463</v>
      </c>
      <c r="C53" t="s">
        <v>1</v>
      </c>
      <c r="D53">
        <v>2</v>
      </c>
      <c r="F53">
        <v>129.80000000000001</v>
      </c>
      <c r="G53">
        <v>41.6</v>
      </c>
      <c r="H53">
        <v>31.5</v>
      </c>
      <c r="I53">
        <v>128.30000000000001</v>
      </c>
      <c r="J53">
        <v>40.299999999999997</v>
      </c>
      <c r="K53">
        <v>33.700000000000003</v>
      </c>
      <c r="L53">
        <v>130.6</v>
      </c>
      <c r="M53">
        <v>41</v>
      </c>
      <c r="N53">
        <v>24.8</v>
      </c>
      <c r="O53">
        <v>117.6</v>
      </c>
      <c r="P53">
        <v>36.9</v>
      </c>
      <c r="Q53">
        <v>27.1</v>
      </c>
      <c r="S53">
        <v>128.30000000000001</v>
      </c>
      <c r="T53">
        <v>129.80000000000001</v>
      </c>
      <c r="U53" s="6">
        <f t="shared" si="0"/>
        <v>1.0116913484021823</v>
      </c>
      <c r="V53">
        <v>117.6</v>
      </c>
      <c r="W53">
        <v>130.6</v>
      </c>
      <c r="X53" s="6">
        <f t="shared" si="1"/>
        <v>1.1105442176870748</v>
      </c>
    </row>
    <row r="54" spans="1:24" x14ac:dyDescent="0.2">
      <c r="A54" t="s">
        <v>6</v>
      </c>
      <c r="B54">
        <v>2360713</v>
      </c>
      <c r="C54" t="s">
        <v>1</v>
      </c>
      <c r="D54">
        <v>2</v>
      </c>
      <c r="F54">
        <v>140.6</v>
      </c>
      <c r="G54">
        <v>43.3</v>
      </c>
      <c r="H54">
        <v>31.8</v>
      </c>
      <c r="I54">
        <v>133.1</v>
      </c>
      <c r="J54">
        <v>42.2</v>
      </c>
      <c r="K54">
        <v>32.1</v>
      </c>
      <c r="L54">
        <v>135.30000000000001</v>
      </c>
      <c r="M54">
        <v>40.1</v>
      </c>
      <c r="N54">
        <v>30.5</v>
      </c>
      <c r="O54">
        <v>130</v>
      </c>
      <c r="P54">
        <v>39.799999999999997</v>
      </c>
      <c r="Q54">
        <v>32</v>
      </c>
      <c r="S54">
        <v>133.1</v>
      </c>
      <c r="T54">
        <v>140.6</v>
      </c>
      <c r="U54" s="6">
        <f t="shared" si="0"/>
        <v>1.0563486100676183</v>
      </c>
      <c r="V54">
        <v>130</v>
      </c>
      <c r="W54">
        <v>135.30000000000001</v>
      </c>
      <c r="X54" s="6">
        <f t="shared" si="1"/>
        <v>1.0407692307692309</v>
      </c>
    </row>
    <row r="55" spans="1:24" x14ac:dyDescent="0.2">
      <c r="A55" t="s">
        <v>37</v>
      </c>
      <c r="B55">
        <v>3216621</v>
      </c>
      <c r="C55" t="s">
        <v>1</v>
      </c>
      <c r="D55" s="1">
        <v>2</v>
      </c>
      <c r="E55" s="1"/>
      <c r="F55" s="1">
        <v>106.4</v>
      </c>
      <c r="G55" s="1">
        <v>36.9</v>
      </c>
      <c r="H55" s="1">
        <v>29.3</v>
      </c>
      <c r="I55" s="1">
        <v>114.4</v>
      </c>
      <c r="J55" s="1">
        <v>39.299999999999997</v>
      </c>
      <c r="K55" s="1">
        <v>29</v>
      </c>
      <c r="L55" s="1">
        <v>107.6</v>
      </c>
      <c r="M55" s="1">
        <v>32.4</v>
      </c>
      <c r="S55">
        <v>114.4</v>
      </c>
      <c r="T55">
        <v>106.4</v>
      </c>
      <c r="U55" s="6">
        <f t="shared" si="0"/>
        <v>0.93006993006993011</v>
      </c>
      <c r="V55">
        <v>118.3</v>
      </c>
      <c r="W55">
        <v>107.6</v>
      </c>
      <c r="X55" s="6">
        <f t="shared" si="1"/>
        <v>0.90955198647506341</v>
      </c>
    </row>
    <row r="56" spans="1:24" x14ac:dyDescent="0.2">
      <c r="A56" t="s">
        <v>12</v>
      </c>
      <c r="B56">
        <v>3853165</v>
      </c>
      <c r="C56" t="s">
        <v>1</v>
      </c>
      <c r="D56">
        <v>3</v>
      </c>
      <c r="F56">
        <v>128.80000000000001</v>
      </c>
      <c r="G56">
        <v>37.9</v>
      </c>
      <c r="H56">
        <v>33.299999999999997</v>
      </c>
      <c r="I56">
        <v>129.5</v>
      </c>
      <c r="J56">
        <v>37.799999999999997</v>
      </c>
      <c r="K56">
        <v>33.6</v>
      </c>
      <c r="L56">
        <v>132.19999999999999</v>
      </c>
      <c r="M56">
        <v>38</v>
      </c>
      <c r="N56" s="1">
        <v>32</v>
      </c>
      <c r="O56" s="1">
        <v>142.6</v>
      </c>
      <c r="P56" s="1">
        <v>40.5</v>
      </c>
      <c r="Q56" s="1">
        <v>34.299999999999997</v>
      </c>
      <c r="S56">
        <v>129.5</v>
      </c>
      <c r="T56">
        <v>128.80000000000001</v>
      </c>
      <c r="U56" s="6">
        <f t="shared" si="0"/>
        <v>0.99459459459459465</v>
      </c>
      <c r="V56">
        <v>142.6</v>
      </c>
      <c r="W56">
        <v>132.19999999999999</v>
      </c>
      <c r="X56" s="6">
        <f t="shared" si="1"/>
        <v>0.9270687237026648</v>
      </c>
    </row>
    <row r="57" spans="1:24" x14ac:dyDescent="0.2">
      <c r="A57" t="s">
        <v>22</v>
      </c>
      <c r="B57">
        <v>4884370</v>
      </c>
      <c r="C57" t="s">
        <v>1</v>
      </c>
      <c r="D57">
        <v>1</v>
      </c>
      <c r="F57">
        <v>126</v>
      </c>
      <c r="G57">
        <v>40.9</v>
      </c>
      <c r="H57">
        <v>32.5</v>
      </c>
      <c r="I57">
        <v>128.1</v>
      </c>
      <c r="J57">
        <v>41.2</v>
      </c>
      <c r="K57">
        <v>34.4</v>
      </c>
      <c r="L57">
        <v>122.3</v>
      </c>
      <c r="M57">
        <v>38.700000000000003</v>
      </c>
      <c r="S57">
        <v>128.1</v>
      </c>
      <c r="T57">
        <v>126</v>
      </c>
      <c r="U57" s="6">
        <f t="shared" si="0"/>
        <v>0.98360655737704927</v>
      </c>
      <c r="V57">
        <v>118.3</v>
      </c>
      <c r="W57">
        <v>122.3</v>
      </c>
      <c r="X57" s="6">
        <f t="shared" si="1"/>
        <v>1.0338123415046492</v>
      </c>
    </row>
    <row r="58" spans="1:24" x14ac:dyDescent="0.2">
      <c r="A58" t="s">
        <v>58</v>
      </c>
      <c r="B58">
        <v>5034449</v>
      </c>
      <c r="C58" t="s">
        <v>1</v>
      </c>
      <c r="D58" s="1">
        <v>1</v>
      </c>
      <c r="E58" s="1"/>
      <c r="F58" s="1">
        <v>106</v>
      </c>
      <c r="G58" s="1">
        <v>29.8</v>
      </c>
      <c r="H58" s="1">
        <v>29.1</v>
      </c>
      <c r="I58" s="1">
        <v>110.1</v>
      </c>
      <c r="J58" s="1">
        <v>31.3</v>
      </c>
      <c r="K58" s="1">
        <v>32</v>
      </c>
      <c r="L58" s="1">
        <v>104.7</v>
      </c>
      <c r="M58" s="1">
        <v>27.6</v>
      </c>
      <c r="N58" s="1">
        <v>30.1</v>
      </c>
      <c r="O58" s="1">
        <v>140.19999999999999</v>
      </c>
      <c r="P58" s="1">
        <v>44.7</v>
      </c>
      <c r="Q58" s="1">
        <v>34.5</v>
      </c>
      <c r="S58">
        <v>110.1</v>
      </c>
      <c r="T58">
        <v>106</v>
      </c>
      <c r="U58" s="6">
        <f t="shared" si="0"/>
        <v>0.96276112624886467</v>
      </c>
      <c r="W58">
        <v>104.7</v>
      </c>
      <c r="X58" s="6" t="e">
        <f>W58/P64</f>
        <v>#VALUE!</v>
      </c>
    </row>
    <row r="59" spans="1:24" x14ac:dyDescent="0.2">
      <c r="A59" t="s">
        <v>46</v>
      </c>
      <c r="B59">
        <v>5288362</v>
      </c>
      <c r="C59" t="s">
        <v>1</v>
      </c>
      <c r="D59" s="1">
        <v>1</v>
      </c>
      <c r="E59" s="1"/>
      <c r="F59" s="1">
        <v>120.2</v>
      </c>
      <c r="G59" s="1">
        <v>43</v>
      </c>
      <c r="H59" s="1">
        <v>29.5</v>
      </c>
      <c r="I59" s="1">
        <v>129.30000000000001</v>
      </c>
      <c r="J59" s="1">
        <v>41.4</v>
      </c>
      <c r="K59" s="1">
        <v>32.9</v>
      </c>
      <c r="L59" s="1">
        <v>122.5</v>
      </c>
      <c r="M59" s="1">
        <v>40.6</v>
      </c>
      <c r="N59" s="1">
        <v>27.6</v>
      </c>
      <c r="O59" s="1">
        <v>123.7</v>
      </c>
      <c r="P59" s="1">
        <v>38.9</v>
      </c>
      <c r="Q59" s="1">
        <v>28.4</v>
      </c>
      <c r="S59">
        <v>129.30000000000001</v>
      </c>
      <c r="T59">
        <v>120.2</v>
      </c>
      <c r="U59" s="6">
        <f t="shared" si="0"/>
        <v>0.9296210363495746</v>
      </c>
      <c r="V59">
        <v>123.7</v>
      </c>
      <c r="W59">
        <v>122.5</v>
      </c>
      <c r="X59" s="6">
        <f t="shared" si="1"/>
        <v>0.99029911075181887</v>
      </c>
    </row>
    <row r="60" spans="1:24" x14ac:dyDescent="0.2">
      <c r="A60" t="s">
        <v>41</v>
      </c>
      <c r="B60">
        <v>5402323</v>
      </c>
      <c r="C60" t="s">
        <v>1</v>
      </c>
      <c r="D60" s="1">
        <v>2</v>
      </c>
      <c r="E60" s="1"/>
      <c r="F60" s="1">
        <v>129.30000000000001</v>
      </c>
      <c r="G60" s="1">
        <v>40.700000000000003</v>
      </c>
      <c r="H60" s="1">
        <v>37.700000000000003</v>
      </c>
      <c r="I60" s="1">
        <v>131.4</v>
      </c>
      <c r="J60" s="1">
        <v>41.3</v>
      </c>
      <c r="K60" s="1">
        <v>36.1</v>
      </c>
      <c r="L60" s="1">
        <v>123.1</v>
      </c>
      <c r="M60" s="1">
        <v>38.1</v>
      </c>
      <c r="N60">
        <v>33.799999999999997</v>
      </c>
      <c r="O60">
        <v>172.3</v>
      </c>
      <c r="P60">
        <v>55.4</v>
      </c>
      <c r="Q60">
        <v>37.5</v>
      </c>
      <c r="S60">
        <v>131.4</v>
      </c>
      <c r="T60">
        <v>129.30000000000001</v>
      </c>
      <c r="U60" s="6">
        <f t="shared" si="0"/>
        <v>0.98401826484018273</v>
      </c>
      <c r="V60">
        <v>172.3</v>
      </c>
      <c r="W60">
        <v>123.1</v>
      </c>
      <c r="X60" s="6">
        <f t="shared" si="1"/>
        <v>0.71445153801508987</v>
      </c>
    </row>
    <row r="61" spans="1:24" x14ac:dyDescent="0.2">
      <c r="A61" t="s">
        <v>4</v>
      </c>
      <c r="B61">
        <v>648679</v>
      </c>
      <c r="C61" t="s">
        <v>1</v>
      </c>
      <c r="D61">
        <v>2</v>
      </c>
      <c r="F61">
        <v>137</v>
      </c>
      <c r="G61">
        <v>42.5</v>
      </c>
      <c r="H61">
        <v>35</v>
      </c>
      <c r="I61">
        <v>134.9</v>
      </c>
      <c r="J61">
        <v>41.8</v>
      </c>
      <c r="K61">
        <v>34.4</v>
      </c>
      <c r="L61">
        <v>133.1</v>
      </c>
      <c r="M61">
        <v>44.3</v>
      </c>
      <c r="N61">
        <v>29.9</v>
      </c>
      <c r="O61">
        <v>136.19999999999999</v>
      </c>
      <c r="P61">
        <v>44.2</v>
      </c>
      <c r="Q61">
        <v>31.3</v>
      </c>
      <c r="S61">
        <v>134.9</v>
      </c>
      <c r="T61">
        <v>137</v>
      </c>
      <c r="U61" s="6">
        <f t="shared" si="0"/>
        <v>1.0155670867309117</v>
      </c>
      <c r="V61">
        <v>136.19999999999999</v>
      </c>
      <c r="W61">
        <v>133.1</v>
      </c>
      <c r="X61" s="6">
        <f t="shared" si="1"/>
        <v>0.97723935389133632</v>
      </c>
    </row>
    <row r="62" spans="1:24" x14ac:dyDescent="0.2">
      <c r="N62" s="1">
        <v>34</v>
      </c>
      <c r="O62" s="1">
        <v>118.3</v>
      </c>
      <c r="P62" s="1">
        <v>35</v>
      </c>
      <c r="Q62" s="1">
        <v>36.9</v>
      </c>
      <c r="S62" s="6">
        <f>AVERAGE(S2:S61)</f>
        <v>133.02333333333337</v>
      </c>
      <c r="T62" s="6">
        <f t="shared" ref="T62:U62" si="2">AVERAGE(T2:T61)</f>
        <v>130.02000000000001</v>
      </c>
      <c r="U62" s="6">
        <f t="shared" si="2"/>
        <v>0.97765812297626409</v>
      </c>
      <c r="V62">
        <v>118.3</v>
      </c>
      <c r="X62" s="6">
        <f t="shared" si="1"/>
        <v>0</v>
      </c>
    </row>
    <row r="63" spans="1:24" x14ac:dyDescent="0.2">
      <c r="A63" s="2" t="s">
        <v>69</v>
      </c>
      <c r="B63" s="2"/>
      <c r="C63" s="2"/>
      <c r="D63" s="2"/>
    </row>
    <row r="64" spans="1:24" ht="409.6" x14ac:dyDescent="0.2">
      <c r="A64" s="2" t="s">
        <v>70</v>
      </c>
      <c r="B64" s="2"/>
      <c r="C64" s="2"/>
      <c r="D64" s="2"/>
      <c r="P64" s="17" t="s">
        <v>130</v>
      </c>
    </row>
  </sheetData>
  <sortState ref="A2:Q64">
    <sortCondition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8"/>
  <sheetViews>
    <sheetView topLeftCell="A36" workbookViewId="0">
      <selection activeCell="F58" sqref="F58"/>
    </sheetView>
  </sheetViews>
  <sheetFormatPr baseColWidth="10" defaultRowHeight="16" x14ac:dyDescent="0.2"/>
  <cols>
    <col min="6" max="6" width="20.6640625" customWidth="1"/>
  </cols>
  <sheetData>
    <row r="1" spans="1:8" x14ac:dyDescent="0.2">
      <c r="A1" t="s">
        <v>0</v>
      </c>
      <c r="B1" t="s">
        <v>61</v>
      </c>
      <c r="C1" s="10" t="s">
        <v>77</v>
      </c>
      <c r="D1" s="10" t="s">
        <v>78</v>
      </c>
    </row>
    <row r="2" spans="1:8" ht="17" thickBot="1" x14ac:dyDescent="0.25">
      <c r="A2">
        <v>5437570</v>
      </c>
      <c r="B2" t="s">
        <v>3</v>
      </c>
      <c r="C2" s="10">
        <v>104.41176470588236</v>
      </c>
      <c r="D2" s="10">
        <v>104.11764705882351</v>
      </c>
    </row>
    <row r="3" spans="1:8" x14ac:dyDescent="0.2">
      <c r="A3">
        <v>5315674</v>
      </c>
      <c r="B3" t="s">
        <v>3</v>
      </c>
      <c r="C3" s="10">
        <v>111.52416356877323</v>
      </c>
      <c r="D3" s="10">
        <v>114.49814126394054</v>
      </c>
      <c r="F3" s="13"/>
      <c r="G3" s="13"/>
      <c r="H3" s="13"/>
    </row>
    <row r="4" spans="1:8" x14ac:dyDescent="0.2">
      <c r="A4">
        <v>2596143</v>
      </c>
      <c r="B4" t="s">
        <v>3</v>
      </c>
      <c r="C4" s="10">
        <v>112.21374045801528</v>
      </c>
      <c r="D4" s="10">
        <v>105.08905852417303</v>
      </c>
      <c r="F4" s="11"/>
      <c r="G4" s="11"/>
      <c r="H4" s="11"/>
    </row>
    <row r="5" spans="1:8" x14ac:dyDescent="0.2">
      <c r="A5">
        <v>1771159</v>
      </c>
      <c r="B5" s="1" t="s">
        <v>3</v>
      </c>
      <c r="C5" s="10">
        <v>114.47661469933186</v>
      </c>
      <c r="D5" s="10">
        <v>115.81291759465479</v>
      </c>
      <c r="F5" s="11"/>
      <c r="G5" s="11"/>
      <c r="H5" s="11"/>
    </row>
    <row r="6" spans="1:8" x14ac:dyDescent="0.2">
      <c r="A6">
        <v>1987867</v>
      </c>
      <c r="B6" t="s">
        <v>3</v>
      </c>
      <c r="C6" s="10">
        <v>119.55128205128204</v>
      </c>
      <c r="D6" s="10">
        <v>121.15384615384615</v>
      </c>
      <c r="F6" s="11"/>
      <c r="G6" s="11"/>
      <c r="H6" s="11"/>
    </row>
    <row r="7" spans="1:8" x14ac:dyDescent="0.2">
      <c r="A7">
        <v>4967599</v>
      </c>
      <c r="B7" t="s">
        <v>3</v>
      </c>
      <c r="C7" s="10">
        <v>120.84690553745929</v>
      </c>
      <c r="D7" s="10">
        <v>117.91530944625408</v>
      </c>
      <c r="F7" s="11"/>
      <c r="G7" s="11"/>
      <c r="H7" s="11"/>
    </row>
    <row r="8" spans="1:8" x14ac:dyDescent="0.2">
      <c r="A8">
        <v>5310722</v>
      </c>
      <c r="B8" s="1" t="s">
        <v>3</v>
      </c>
      <c r="C8" s="10">
        <v>121.63009404388714</v>
      </c>
      <c r="D8" s="10">
        <v>115.67398119122257</v>
      </c>
      <c r="F8" s="11"/>
      <c r="G8" s="11"/>
      <c r="H8" s="11"/>
    </row>
    <row r="9" spans="1:8" x14ac:dyDescent="0.2">
      <c r="A9">
        <v>1131878</v>
      </c>
      <c r="B9" t="s">
        <v>3</v>
      </c>
      <c r="C9" s="10">
        <v>122.2543352601156</v>
      </c>
      <c r="D9" s="10">
        <v>121.09826589595374</v>
      </c>
      <c r="F9" s="11"/>
      <c r="G9" s="11"/>
      <c r="H9" s="11"/>
    </row>
    <row r="10" spans="1:8" x14ac:dyDescent="0.2">
      <c r="A10">
        <v>4895954</v>
      </c>
      <c r="B10" s="1" t="s">
        <v>3</v>
      </c>
      <c r="C10" s="10">
        <v>123.44213649851632</v>
      </c>
      <c r="D10" s="10">
        <v>118.99109792284865</v>
      </c>
      <c r="F10" s="11"/>
      <c r="G10" s="11"/>
      <c r="H10" s="11"/>
    </row>
    <row r="11" spans="1:8" x14ac:dyDescent="0.2">
      <c r="A11">
        <v>4071715</v>
      </c>
      <c r="B11" t="s">
        <v>3</v>
      </c>
      <c r="C11" s="10">
        <v>124.20814479638007</v>
      </c>
      <c r="D11" s="10">
        <v>126.01809954751131</v>
      </c>
      <c r="F11" s="11"/>
      <c r="G11" s="11"/>
      <c r="H11" s="11"/>
    </row>
    <row r="12" spans="1:8" x14ac:dyDescent="0.2">
      <c r="A12">
        <v>256190</v>
      </c>
      <c r="B12" t="s">
        <v>3</v>
      </c>
      <c r="C12" s="10">
        <v>129.1828793774319</v>
      </c>
      <c r="D12" s="10">
        <v>125.68093385214007</v>
      </c>
      <c r="F12" s="11"/>
      <c r="G12" s="11"/>
      <c r="H12" s="11"/>
    </row>
    <row r="13" spans="1:8" x14ac:dyDescent="0.2">
      <c r="A13">
        <v>3491383</v>
      </c>
      <c r="B13" t="s">
        <v>3</v>
      </c>
      <c r="C13" s="10">
        <v>130.625</v>
      </c>
      <c r="D13" s="10">
        <v>127.8125</v>
      </c>
      <c r="F13" s="11"/>
      <c r="G13" s="11"/>
      <c r="H13" s="11"/>
    </row>
    <row r="14" spans="1:8" ht="17" thickBot="1" x14ac:dyDescent="0.25">
      <c r="A14">
        <v>2392406</v>
      </c>
      <c r="B14" t="s">
        <v>3</v>
      </c>
      <c r="C14" s="10">
        <v>131.02189781021897</v>
      </c>
      <c r="D14" s="10">
        <v>134.67153284671534</v>
      </c>
      <c r="F14" s="12"/>
      <c r="G14" s="12"/>
      <c r="H14" s="12"/>
    </row>
    <row r="15" spans="1:8" x14ac:dyDescent="0.2">
      <c r="A15">
        <v>1825679</v>
      </c>
      <c r="B15" t="s">
        <v>3</v>
      </c>
      <c r="C15" s="10">
        <v>131.31578947368422</v>
      </c>
      <c r="D15" s="10">
        <v>120.26315789473685</v>
      </c>
    </row>
    <row r="16" spans="1:8" x14ac:dyDescent="0.2">
      <c r="A16">
        <v>4908062</v>
      </c>
      <c r="B16" t="s">
        <v>3</v>
      </c>
      <c r="C16" s="10">
        <v>131.54574132492115</v>
      </c>
      <c r="D16" s="10">
        <v>129.33753943217664</v>
      </c>
      <c r="F16" t="s">
        <v>90</v>
      </c>
    </row>
    <row r="17" spans="1:8" ht="17" thickBot="1" x14ac:dyDescent="0.25">
      <c r="A17">
        <v>5272483</v>
      </c>
      <c r="B17" t="s">
        <v>3</v>
      </c>
      <c r="C17" s="10">
        <v>132.36151603498541</v>
      </c>
      <c r="D17" s="10">
        <v>134.11078717201167</v>
      </c>
    </row>
    <row r="18" spans="1:8" x14ac:dyDescent="0.2">
      <c r="A18">
        <v>750172</v>
      </c>
      <c r="B18" t="s">
        <v>3</v>
      </c>
      <c r="C18" s="10">
        <v>132.66129032258064</v>
      </c>
      <c r="D18" s="10">
        <v>127.01612903225805</v>
      </c>
      <c r="F18" s="13" t="s">
        <v>101</v>
      </c>
      <c r="G18" s="13" t="s">
        <v>79</v>
      </c>
      <c r="H18" s="13" t="s">
        <v>80</v>
      </c>
    </row>
    <row r="19" spans="1:8" x14ac:dyDescent="0.2">
      <c r="A19">
        <v>5437536</v>
      </c>
      <c r="B19" t="s">
        <v>3</v>
      </c>
      <c r="C19" s="10">
        <v>132.86713286713285</v>
      </c>
      <c r="D19" s="10">
        <v>129.02097902097898</v>
      </c>
      <c r="F19" s="11" t="s">
        <v>69</v>
      </c>
      <c r="G19" s="11">
        <v>136.87050862488806</v>
      </c>
      <c r="H19" s="11">
        <v>131.70451232448565</v>
      </c>
    </row>
    <row r="20" spans="1:8" x14ac:dyDescent="0.2">
      <c r="A20">
        <v>3881236</v>
      </c>
      <c r="B20" s="1" t="s">
        <v>3</v>
      </c>
      <c r="C20" s="10">
        <v>133.61344537815125</v>
      </c>
      <c r="D20" s="10">
        <v>122.68907563025209</v>
      </c>
      <c r="F20" s="11" t="s">
        <v>81</v>
      </c>
      <c r="G20" s="11">
        <v>202.42213401534215</v>
      </c>
      <c r="H20" s="11">
        <v>188.21234495867185</v>
      </c>
    </row>
    <row r="21" spans="1:8" x14ac:dyDescent="0.2">
      <c r="A21">
        <v>1872419</v>
      </c>
      <c r="B21" s="1" t="s">
        <v>3</v>
      </c>
      <c r="C21" s="10">
        <v>135.53008595988538</v>
      </c>
      <c r="D21" s="10">
        <v>134.09742120343839</v>
      </c>
      <c r="F21" s="11" t="s">
        <v>82</v>
      </c>
      <c r="G21" s="11">
        <v>60</v>
      </c>
      <c r="H21" s="11">
        <v>60</v>
      </c>
    </row>
    <row r="22" spans="1:8" x14ac:dyDescent="0.2">
      <c r="A22">
        <v>5292341</v>
      </c>
      <c r="B22" t="s">
        <v>3</v>
      </c>
      <c r="C22" s="10">
        <v>136.20178041543025</v>
      </c>
      <c r="D22" s="10">
        <v>135.60830860534122</v>
      </c>
      <c r="F22" s="11" t="s">
        <v>83</v>
      </c>
      <c r="G22" s="11">
        <v>5</v>
      </c>
      <c r="H22" s="11"/>
    </row>
    <row r="23" spans="1:8" x14ac:dyDescent="0.2">
      <c r="A23">
        <v>4982590</v>
      </c>
      <c r="B23" s="1" t="s">
        <v>3</v>
      </c>
      <c r="C23" s="10">
        <v>137.30407523510974</v>
      </c>
      <c r="D23" s="10">
        <v>124.76489028213167</v>
      </c>
      <c r="F23" s="11" t="s">
        <v>84</v>
      </c>
      <c r="G23" s="11">
        <v>118</v>
      </c>
      <c r="H23" s="11"/>
    </row>
    <row r="24" spans="1:8" x14ac:dyDescent="0.2">
      <c r="A24">
        <v>2147769</v>
      </c>
      <c r="B24" t="s">
        <v>3</v>
      </c>
      <c r="C24" s="10">
        <v>138.10975609756099</v>
      </c>
      <c r="D24" s="10">
        <v>129.26829268292684</v>
      </c>
      <c r="F24" s="11" t="s">
        <v>85</v>
      </c>
      <c r="G24" s="11">
        <v>6.5056208300276488E-2</v>
      </c>
      <c r="H24" s="11"/>
    </row>
    <row r="25" spans="1:8" x14ac:dyDescent="0.2">
      <c r="A25">
        <v>3392985</v>
      </c>
      <c r="B25" t="s">
        <v>3</v>
      </c>
      <c r="C25" s="10">
        <v>138.27586206896552</v>
      </c>
      <c r="D25" s="10">
        <v>138.9655172413793</v>
      </c>
      <c r="F25" s="11" t="s">
        <v>86</v>
      </c>
      <c r="G25" s="11">
        <v>0.47411966705397329</v>
      </c>
      <c r="H25" s="11"/>
    </row>
    <row r="26" spans="1:8" x14ac:dyDescent="0.2">
      <c r="A26">
        <v>5309376</v>
      </c>
      <c r="B26" t="s">
        <v>3</v>
      </c>
      <c r="C26" s="10">
        <v>140.41095890410961</v>
      </c>
      <c r="D26" s="10">
        <v>136.98630136986301</v>
      </c>
      <c r="F26" s="11" t="s">
        <v>87</v>
      </c>
      <c r="G26" s="11">
        <v>1.6578695221106927</v>
      </c>
      <c r="H26" s="11"/>
    </row>
    <row r="27" spans="1:8" x14ac:dyDescent="0.2">
      <c r="A27">
        <v>5002287</v>
      </c>
      <c r="B27" s="1" t="s">
        <v>3</v>
      </c>
      <c r="C27" s="10">
        <v>140.53156146179398</v>
      </c>
      <c r="D27" s="10">
        <v>139.20265780730895</v>
      </c>
      <c r="F27" s="11" t="s">
        <v>88</v>
      </c>
      <c r="G27" s="11">
        <v>0.94823933410794659</v>
      </c>
      <c r="H27" s="11"/>
    </row>
    <row r="28" spans="1:8" ht="17" thickBot="1" x14ac:dyDescent="0.25">
      <c r="A28">
        <v>2609473</v>
      </c>
      <c r="B28" t="s">
        <v>3</v>
      </c>
      <c r="C28" s="10">
        <v>141.07744107744108</v>
      </c>
      <c r="D28" s="10">
        <v>135.01683501683505</v>
      </c>
      <c r="F28" s="12" t="s">
        <v>89</v>
      </c>
      <c r="G28" s="12">
        <v>1.9802722492729716</v>
      </c>
      <c r="H28" s="12"/>
    </row>
    <row r="29" spans="1:8" x14ac:dyDescent="0.2">
      <c r="A29">
        <v>2655848</v>
      </c>
      <c r="B29" t="s">
        <v>3</v>
      </c>
      <c r="C29" s="10">
        <v>143.5344827586207</v>
      </c>
      <c r="D29" s="10">
        <v>136.63793103448276</v>
      </c>
    </row>
    <row r="30" spans="1:8" x14ac:dyDescent="0.2">
      <c r="A30">
        <v>2514709</v>
      </c>
      <c r="B30" t="s">
        <v>3</v>
      </c>
      <c r="C30" s="10">
        <v>144.08602150537632</v>
      </c>
      <c r="D30" s="10">
        <v>126.07526881720428</v>
      </c>
    </row>
    <row r="31" spans="1:8" ht="17" thickBot="1" x14ac:dyDescent="0.25">
      <c r="A31">
        <v>5274935</v>
      </c>
      <c r="B31" t="s">
        <v>3</v>
      </c>
      <c r="C31" s="10">
        <v>144.56521739130434</v>
      </c>
      <c r="D31" s="10">
        <v>127.89855072463767</v>
      </c>
    </row>
    <row r="32" spans="1:8" x14ac:dyDescent="0.2">
      <c r="A32">
        <v>1631620</v>
      </c>
      <c r="B32" t="s">
        <v>3</v>
      </c>
      <c r="C32" s="10">
        <v>147.96747967479672</v>
      </c>
      <c r="D32" s="10">
        <v>151.21951219512195</v>
      </c>
      <c r="F32" s="13" t="s">
        <v>99</v>
      </c>
      <c r="G32" s="13" t="s">
        <v>77</v>
      </c>
      <c r="H32" s="13" t="s">
        <v>78</v>
      </c>
    </row>
    <row r="33" spans="1:8" x14ac:dyDescent="0.2">
      <c r="A33">
        <v>761129</v>
      </c>
      <c r="B33" t="s">
        <v>3</v>
      </c>
      <c r="C33" s="10">
        <v>149.79591836734696</v>
      </c>
      <c r="D33" s="10">
        <v>141.63265306122449</v>
      </c>
      <c r="F33" s="11" t="s">
        <v>77</v>
      </c>
      <c r="G33" s="11">
        <v>1</v>
      </c>
      <c r="H33" s="11"/>
    </row>
    <row r="34" spans="1:8" ht="17" thickBot="1" x14ac:dyDescent="0.25">
      <c r="A34">
        <v>5434783</v>
      </c>
      <c r="B34" t="s">
        <v>3</v>
      </c>
      <c r="C34" s="10">
        <v>149.811320754717</v>
      </c>
      <c r="D34" s="10">
        <v>143.39622641509433</v>
      </c>
      <c r="F34" s="12" t="s">
        <v>78</v>
      </c>
      <c r="G34" s="12">
        <v>0.88891842489651485</v>
      </c>
      <c r="H34" s="12">
        <v>1</v>
      </c>
    </row>
    <row r="35" spans="1:8" x14ac:dyDescent="0.2">
      <c r="A35">
        <v>2205288</v>
      </c>
      <c r="B35" t="s">
        <v>3</v>
      </c>
      <c r="C35" s="10">
        <v>151.48514851485149</v>
      </c>
      <c r="D35" s="10">
        <v>143.23432343234325</v>
      </c>
    </row>
    <row r="36" spans="1:8" ht="17" thickBot="1" x14ac:dyDescent="0.25">
      <c r="A36">
        <v>5307422</v>
      </c>
      <c r="B36" t="s">
        <v>3</v>
      </c>
      <c r="C36" s="10">
        <v>155.77557755775578</v>
      </c>
      <c r="D36" s="10">
        <v>130.36303630363037</v>
      </c>
    </row>
    <row r="37" spans="1:8" x14ac:dyDescent="0.2">
      <c r="A37">
        <v>1284121</v>
      </c>
      <c r="B37" t="s">
        <v>3</v>
      </c>
      <c r="C37" s="10">
        <v>155.88235294117646</v>
      </c>
      <c r="D37" s="10">
        <v>154.20168067226891</v>
      </c>
      <c r="F37" s="13" t="s">
        <v>100</v>
      </c>
      <c r="G37" s="13">
        <v>105.30035335689045</v>
      </c>
      <c r="H37" s="13">
        <v>97.526501766784463</v>
      </c>
    </row>
    <row r="38" spans="1:8" x14ac:dyDescent="0.2">
      <c r="A38">
        <v>2049037</v>
      </c>
      <c r="B38" t="s">
        <v>3</v>
      </c>
      <c r="C38" s="10">
        <v>156.48535564853557</v>
      </c>
      <c r="D38" s="10">
        <v>153.13807531380755</v>
      </c>
      <c r="F38" s="11">
        <v>105.30035335689045</v>
      </c>
      <c r="G38" s="11">
        <v>1</v>
      </c>
      <c r="H38" s="11"/>
    </row>
    <row r="39" spans="1:8" ht="17" thickBot="1" x14ac:dyDescent="0.25">
      <c r="A39">
        <v>2184092</v>
      </c>
      <c r="B39" t="s">
        <v>3</v>
      </c>
      <c r="C39" s="10">
        <v>156.77655677655676</v>
      </c>
      <c r="D39" s="10">
        <v>138.46153846153845</v>
      </c>
      <c r="F39" s="12">
        <v>97.526501766784463</v>
      </c>
      <c r="G39" s="12">
        <v>0.90918547976430997</v>
      </c>
      <c r="H39" s="12">
        <v>1</v>
      </c>
    </row>
    <row r="40" spans="1:8" x14ac:dyDescent="0.2">
      <c r="A40">
        <v>5403720</v>
      </c>
      <c r="B40" t="s">
        <v>3</v>
      </c>
      <c r="C40" s="10">
        <v>158.9041095890411</v>
      </c>
      <c r="D40" s="10">
        <v>143.15068493150685</v>
      </c>
    </row>
    <row r="41" spans="1:8" x14ac:dyDescent="0.2">
      <c r="A41">
        <v>2309575</v>
      </c>
      <c r="B41" t="s">
        <v>3</v>
      </c>
      <c r="C41" s="10">
        <v>160.08064516129033</v>
      </c>
      <c r="D41" s="10">
        <v>150.80645161290323</v>
      </c>
    </row>
    <row r="42" spans="1:8" x14ac:dyDescent="0.2">
      <c r="A42">
        <v>5353523</v>
      </c>
      <c r="B42" t="s">
        <v>3</v>
      </c>
      <c r="C42" s="10">
        <v>160.94674556213019</v>
      </c>
      <c r="D42" s="10">
        <v>160.35502958579883</v>
      </c>
      <c r="F42" t="s">
        <v>90</v>
      </c>
    </row>
    <row r="43" spans="1:8" ht="17" thickBot="1" x14ac:dyDescent="0.25">
      <c r="A43">
        <v>5034449</v>
      </c>
      <c r="B43" t="s">
        <v>1</v>
      </c>
      <c r="C43" s="10">
        <v>105.30035335689045</v>
      </c>
      <c r="D43" s="10">
        <v>97.526501766784463</v>
      </c>
    </row>
    <row r="44" spans="1:8" x14ac:dyDescent="0.2">
      <c r="A44">
        <v>3853165</v>
      </c>
      <c r="B44" t="s">
        <v>1</v>
      </c>
      <c r="C44" s="10">
        <v>121.08626198083066</v>
      </c>
      <c r="D44" s="10">
        <v>121.40575079872204</v>
      </c>
      <c r="F44" s="13" t="s">
        <v>99</v>
      </c>
      <c r="G44" s="13" t="s">
        <v>79</v>
      </c>
      <c r="H44" s="13" t="s">
        <v>80</v>
      </c>
    </row>
    <row r="45" spans="1:8" x14ac:dyDescent="0.2">
      <c r="A45">
        <v>1213480</v>
      </c>
      <c r="B45" t="s">
        <v>1</v>
      </c>
      <c r="C45" s="10">
        <v>122.93333333333334</v>
      </c>
      <c r="D45" s="10">
        <v>108.53333333333335</v>
      </c>
      <c r="F45" s="11" t="s">
        <v>69</v>
      </c>
      <c r="G45" s="11">
        <v>136.66566652762307</v>
      </c>
      <c r="H45" s="11">
        <v>131.35249234759229</v>
      </c>
    </row>
    <row r="46" spans="1:8" x14ac:dyDescent="0.2">
      <c r="A46">
        <v>2064329</v>
      </c>
      <c r="B46" t="s">
        <v>1</v>
      </c>
      <c r="C46" s="10">
        <v>124.67948717948718</v>
      </c>
      <c r="D46" s="10">
        <v>121.15384615384615</v>
      </c>
      <c r="F46" s="11" t="s">
        <v>81</v>
      </c>
      <c r="G46" s="11">
        <v>209.58564691595384</v>
      </c>
      <c r="H46" s="11">
        <v>164.0743782289679</v>
      </c>
    </row>
    <row r="47" spans="1:8" x14ac:dyDescent="0.2">
      <c r="A47">
        <v>5402323</v>
      </c>
      <c r="B47" t="s">
        <v>1</v>
      </c>
      <c r="C47" s="10">
        <v>126.3975155279503</v>
      </c>
      <c r="D47" s="10">
        <v>118.32298136645963</v>
      </c>
      <c r="F47" s="11" t="s">
        <v>82</v>
      </c>
      <c r="G47" s="11">
        <v>41</v>
      </c>
      <c r="H47" s="11">
        <v>41</v>
      </c>
    </row>
    <row r="48" spans="1:8" x14ac:dyDescent="0.2">
      <c r="A48">
        <v>1900116</v>
      </c>
      <c r="B48" t="s">
        <v>1</v>
      </c>
      <c r="C48" s="10">
        <v>134.57943925233644</v>
      </c>
      <c r="D48" s="10">
        <v>128.97196261682242</v>
      </c>
      <c r="F48" s="11" t="s">
        <v>83</v>
      </c>
      <c r="G48" s="11">
        <v>0</v>
      </c>
      <c r="H48" s="11"/>
    </row>
    <row r="49" spans="1:8" x14ac:dyDescent="0.2">
      <c r="A49">
        <v>2194283</v>
      </c>
      <c r="B49" t="s">
        <v>1</v>
      </c>
      <c r="C49" s="10">
        <v>136.21262458471762</v>
      </c>
      <c r="D49" s="10">
        <v>136.54485049833886</v>
      </c>
      <c r="F49" s="11" t="s">
        <v>84</v>
      </c>
      <c r="G49" s="11">
        <v>79</v>
      </c>
      <c r="H49" s="11"/>
    </row>
    <row r="50" spans="1:8" x14ac:dyDescent="0.2">
      <c r="A50">
        <v>2356463</v>
      </c>
      <c r="B50" t="s">
        <v>1</v>
      </c>
      <c r="C50" s="10">
        <v>136.39344262295083</v>
      </c>
      <c r="D50" s="10">
        <v>134.42622950819671</v>
      </c>
      <c r="F50" s="11" t="s">
        <v>85</v>
      </c>
      <c r="G50" s="11">
        <v>1.75997971579073</v>
      </c>
      <c r="H50" s="11"/>
    </row>
    <row r="51" spans="1:8" x14ac:dyDescent="0.2">
      <c r="A51">
        <v>3216621</v>
      </c>
      <c r="B51" t="s">
        <v>1</v>
      </c>
      <c r="C51" s="10">
        <v>136.66666666666666</v>
      </c>
      <c r="D51" s="10">
        <v>120</v>
      </c>
      <c r="F51" s="11" t="s">
        <v>86</v>
      </c>
      <c r="G51" s="11">
        <v>4.1141068164213701E-2</v>
      </c>
      <c r="H51" s="11"/>
    </row>
    <row r="52" spans="1:8" x14ac:dyDescent="0.2">
      <c r="A52">
        <v>1071426</v>
      </c>
      <c r="B52" t="s">
        <v>1</v>
      </c>
      <c r="C52" s="10">
        <v>136.75889328063244</v>
      </c>
      <c r="D52" s="10">
        <v>136.75889328063244</v>
      </c>
      <c r="F52" s="11" t="s">
        <v>87</v>
      </c>
      <c r="G52" s="11">
        <v>1.6643714091365507</v>
      </c>
      <c r="H52" s="11"/>
    </row>
    <row r="53" spans="1:8" x14ac:dyDescent="0.2">
      <c r="A53">
        <v>2044562</v>
      </c>
      <c r="B53" t="s">
        <v>1</v>
      </c>
      <c r="C53" s="10">
        <v>138.24884792626727</v>
      </c>
      <c r="D53" s="10">
        <v>135.94470046082949</v>
      </c>
      <c r="F53" s="11" t="s">
        <v>88</v>
      </c>
      <c r="G53" s="11">
        <v>8.2282136328427402E-2</v>
      </c>
      <c r="H53" s="11"/>
    </row>
    <row r="54" spans="1:8" ht="17" thickBot="1" x14ac:dyDescent="0.25">
      <c r="A54">
        <v>115398</v>
      </c>
      <c r="B54" t="s">
        <v>1</v>
      </c>
      <c r="C54" s="10">
        <v>138.51351351351352</v>
      </c>
      <c r="D54" s="10">
        <v>139.52702702702703</v>
      </c>
      <c r="F54" s="12" t="s">
        <v>89</v>
      </c>
      <c r="G54" s="12">
        <v>1.9904502102301287</v>
      </c>
      <c r="H54" s="12"/>
    </row>
    <row r="55" spans="1:8" x14ac:dyDescent="0.2">
      <c r="A55">
        <v>4884370</v>
      </c>
      <c r="B55" t="s">
        <v>1</v>
      </c>
      <c r="C55" s="10">
        <v>138.64406779661016</v>
      </c>
      <c r="D55" s="10">
        <v>131.18644067796612</v>
      </c>
    </row>
    <row r="56" spans="1:8" x14ac:dyDescent="0.2">
      <c r="A56">
        <v>598023</v>
      </c>
      <c r="B56" t="s">
        <v>1</v>
      </c>
      <c r="C56" s="10">
        <v>143.65671641791045</v>
      </c>
      <c r="D56" s="10">
        <v>136.19402985074626</v>
      </c>
      <c r="F56" t="s">
        <v>90</v>
      </c>
    </row>
    <row r="57" spans="1:8" ht="17" thickBot="1" x14ac:dyDescent="0.25">
      <c r="A57">
        <v>2360713</v>
      </c>
      <c r="B57" t="s">
        <v>1</v>
      </c>
      <c r="C57" s="10">
        <v>147.27891156462584</v>
      </c>
      <c r="D57" s="10">
        <v>136.39455782312925</v>
      </c>
    </row>
    <row r="58" spans="1:8" x14ac:dyDescent="0.2">
      <c r="A58">
        <v>5288362</v>
      </c>
      <c r="B58" t="s">
        <v>1</v>
      </c>
      <c r="C58" s="10">
        <v>153.02491103202846</v>
      </c>
      <c r="D58" s="10">
        <v>144.48398576512454</v>
      </c>
      <c r="F58" s="13" t="s">
        <v>100</v>
      </c>
      <c r="G58" s="13" t="s">
        <v>79</v>
      </c>
      <c r="H58" s="13" t="s">
        <v>80</v>
      </c>
    </row>
    <row r="59" spans="1:8" x14ac:dyDescent="0.2">
      <c r="A59">
        <v>1279649</v>
      </c>
      <c r="B59" t="s">
        <v>1</v>
      </c>
      <c r="C59" s="10">
        <v>160.48387096774192</v>
      </c>
      <c r="D59" s="10">
        <v>159.2741935483871</v>
      </c>
      <c r="F59" s="11" t="s">
        <v>69</v>
      </c>
      <c r="G59" s="11">
        <v>137.31253630845995</v>
      </c>
      <c r="H59" s="11">
        <v>132.46413437988721</v>
      </c>
    </row>
    <row r="60" spans="1:8" x14ac:dyDescent="0.2">
      <c r="A60">
        <v>102511</v>
      </c>
      <c r="B60" t="s">
        <v>1</v>
      </c>
      <c r="C60" s="10">
        <v>165.93886462882097</v>
      </c>
      <c r="D60" s="10">
        <v>162.00873362445415</v>
      </c>
      <c r="F60" s="11" t="s">
        <v>81</v>
      </c>
      <c r="G60" s="11">
        <v>197.4470709778652</v>
      </c>
      <c r="H60" s="11">
        <v>251.41717194990875</v>
      </c>
    </row>
    <row r="61" spans="1:8" x14ac:dyDescent="0.2">
      <c r="A61">
        <v>648679</v>
      </c>
      <c r="B61" t="s">
        <v>2</v>
      </c>
      <c r="C61" s="10">
        <v>142.14046822742478</v>
      </c>
      <c r="D61" s="10">
        <v>148.16053511705684</v>
      </c>
      <c r="F61" s="11" t="s">
        <v>82</v>
      </c>
      <c r="G61" s="11">
        <v>19</v>
      </c>
      <c r="H61" s="11">
        <v>19</v>
      </c>
    </row>
    <row r="62" spans="1:8" x14ac:dyDescent="0.2">
      <c r="F62" s="11" t="s">
        <v>83</v>
      </c>
      <c r="G62" s="11">
        <v>0</v>
      </c>
      <c r="H62" s="11"/>
    </row>
    <row r="63" spans="1:8" x14ac:dyDescent="0.2">
      <c r="A63" t="s">
        <v>69</v>
      </c>
      <c r="C63" s="10">
        <f>AVERAGE(C2:C62)</f>
        <v>136.87050862488806</v>
      </c>
      <c r="D63" s="10">
        <f>AVERAGE(D2:D61)</f>
        <v>131.70451232448565</v>
      </c>
      <c r="F63" s="11" t="s">
        <v>84</v>
      </c>
      <c r="G63" s="11">
        <v>35</v>
      </c>
      <c r="H63" s="11"/>
    </row>
    <row r="64" spans="1:8" x14ac:dyDescent="0.2">
      <c r="A64" t="s">
        <v>70</v>
      </c>
      <c r="C64" s="10">
        <f>_xlfn.STDEV.S(C2:C61)</f>
        <v>14.22751327587974</v>
      </c>
      <c r="D64" s="10">
        <f>_xlfn.STDEV.S(D2:D61)</f>
        <v>13.719050439394994</v>
      </c>
      <c r="F64" s="11" t="s">
        <v>85</v>
      </c>
      <c r="G64" s="11">
        <v>0.99751149856711641</v>
      </c>
      <c r="H64" s="11"/>
    </row>
    <row r="65" spans="6:8" x14ac:dyDescent="0.2">
      <c r="F65" s="11" t="s">
        <v>86</v>
      </c>
      <c r="G65" s="11">
        <v>0.16268155384219174</v>
      </c>
      <c r="H65" s="11"/>
    </row>
    <row r="66" spans="6:8" x14ac:dyDescent="0.2">
      <c r="F66" s="11" t="s">
        <v>87</v>
      </c>
      <c r="G66" s="11">
        <v>1.6895724577802647</v>
      </c>
      <c r="H66" s="11"/>
    </row>
    <row r="67" spans="6:8" x14ac:dyDescent="0.2">
      <c r="F67" s="11" t="s">
        <v>88</v>
      </c>
      <c r="G67" s="11">
        <v>0.32536310768438348</v>
      </c>
      <c r="H67" s="11"/>
    </row>
    <row r="68" spans="6:8" ht="17" thickBot="1" x14ac:dyDescent="0.25">
      <c r="F68" s="12" t="s">
        <v>89</v>
      </c>
      <c r="G68" s="12">
        <v>2.0301079282503438</v>
      </c>
      <c r="H68" s="12"/>
    </row>
  </sheetData>
  <sortState ref="A2:D64">
    <sortCondition ref="B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61"/>
  <sheetViews>
    <sheetView tabSelected="1" workbookViewId="0">
      <selection activeCell="T15" sqref="T15"/>
    </sheetView>
  </sheetViews>
  <sheetFormatPr baseColWidth="10" defaultRowHeight="16" x14ac:dyDescent="0.2"/>
  <sheetData>
    <row r="1" spans="1:28" x14ac:dyDescent="0.2">
      <c r="A1" t="s">
        <v>0</v>
      </c>
      <c r="B1" t="s">
        <v>61</v>
      </c>
      <c r="C1" s="8" t="s">
        <v>72</v>
      </c>
      <c r="D1" s="9" t="s">
        <v>71</v>
      </c>
      <c r="E1" t="s">
        <v>76</v>
      </c>
      <c r="G1" t="s">
        <v>0</v>
      </c>
      <c r="H1" t="s">
        <v>61</v>
      </c>
      <c r="I1" s="8" t="s">
        <v>72</v>
      </c>
      <c r="J1" s="9" t="s">
        <v>71</v>
      </c>
      <c r="K1" t="s">
        <v>76</v>
      </c>
      <c r="M1" t="s">
        <v>0</v>
      </c>
      <c r="N1" t="s">
        <v>61</v>
      </c>
      <c r="O1" s="8" t="s">
        <v>72</v>
      </c>
      <c r="P1" s="9" t="s">
        <v>71</v>
      </c>
      <c r="Q1" t="s">
        <v>76</v>
      </c>
    </row>
    <row r="2" spans="1:28" x14ac:dyDescent="0.2">
      <c r="A2">
        <v>750172</v>
      </c>
      <c r="B2" t="s">
        <v>3</v>
      </c>
      <c r="C2" s="3">
        <v>3</v>
      </c>
      <c r="D2" s="3">
        <v>0</v>
      </c>
      <c r="E2">
        <f t="shared" ref="E2:E33" si="0">C2-D2</f>
        <v>3</v>
      </c>
      <c r="G2">
        <v>750172</v>
      </c>
      <c r="H2" t="s">
        <v>3</v>
      </c>
      <c r="I2" s="3">
        <v>3</v>
      </c>
      <c r="J2" s="3">
        <v>0</v>
      </c>
      <c r="K2">
        <f t="shared" ref="K2:K42" si="1">I2-J2</f>
        <v>3</v>
      </c>
      <c r="M2">
        <v>5034449</v>
      </c>
      <c r="N2" t="s">
        <v>1</v>
      </c>
      <c r="O2" s="3">
        <v>3</v>
      </c>
      <c r="P2" s="4">
        <v>0</v>
      </c>
      <c r="Q2">
        <f t="shared" ref="Q2:Q20" si="2">O2-P2</f>
        <v>3</v>
      </c>
      <c r="U2" t="s">
        <v>99</v>
      </c>
      <c r="Z2" t="s">
        <v>100</v>
      </c>
    </row>
    <row r="3" spans="1:28" x14ac:dyDescent="0.2">
      <c r="A3">
        <v>1631620</v>
      </c>
      <c r="B3" t="s">
        <v>3</v>
      </c>
      <c r="C3" s="3">
        <v>3</v>
      </c>
      <c r="D3" s="3">
        <v>0</v>
      </c>
      <c r="E3">
        <f t="shared" si="0"/>
        <v>3</v>
      </c>
      <c r="G3">
        <v>1631620</v>
      </c>
      <c r="H3" t="s">
        <v>3</v>
      </c>
      <c r="I3" s="3">
        <v>3</v>
      </c>
      <c r="J3" s="3">
        <v>0</v>
      </c>
      <c r="K3">
        <f t="shared" si="1"/>
        <v>3</v>
      </c>
      <c r="M3">
        <v>598023</v>
      </c>
      <c r="N3" t="s">
        <v>1</v>
      </c>
      <c r="O3" s="3">
        <v>4</v>
      </c>
      <c r="P3" s="4">
        <v>0</v>
      </c>
      <c r="Q3">
        <f t="shared" si="2"/>
        <v>4</v>
      </c>
      <c r="S3" t="s">
        <v>93</v>
      </c>
      <c r="T3" t="s">
        <v>94</v>
      </c>
      <c r="U3" s="16">
        <v>25</v>
      </c>
      <c r="Y3" t="s">
        <v>93</v>
      </c>
      <c r="Z3" t="s">
        <v>94</v>
      </c>
      <c r="AA3">
        <f>COUNT(O9:O20)</f>
        <v>12</v>
      </c>
    </row>
    <row r="4" spans="1:28" x14ac:dyDescent="0.2">
      <c r="A4">
        <v>4967599</v>
      </c>
      <c r="B4" t="s">
        <v>3</v>
      </c>
      <c r="C4" s="3">
        <v>3</v>
      </c>
      <c r="D4" s="3">
        <v>1</v>
      </c>
      <c r="E4">
        <f t="shared" si="0"/>
        <v>2</v>
      </c>
      <c r="G4">
        <v>2514709</v>
      </c>
      <c r="H4" t="s">
        <v>3</v>
      </c>
      <c r="I4" s="3">
        <v>4</v>
      </c>
      <c r="J4" s="3">
        <v>0</v>
      </c>
      <c r="K4">
        <f t="shared" si="1"/>
        <v>4</v>
      </c>
      <c r="M4">
        <v>1213480</v>
      </c>
      <c r="N4" t="s">
        <v>1</v>
      </c>
      <c r="O4" s="3">
        <v>3</v>
      </c>
      <c r="P4" s="4">
        <v>1</v>
      </c>
      <c r="Q4">
        <f t="shared" si="2"/>
        <v>2</v>
      </c>
      <c r="T4" t="s">
        <v>92</v>
      </c>
      <c r="U4" s="16">
        <v>16</v>
      </c>
      <c r="Z4" t="s">
        <v>92</v>
      </c>
      <c r="AA4">
        <f>COUNT(O2:O8)</f>
        <v>7</v>
      </c>
    </row>
    <row r="5" spans="1:28" x14ac:dyDescent="0.2">
      <c r="A5">
        <v>2184092</v>
      </c>
      <c r="B5" t="s">
        <v>3</v>
      </c>
      <c r="C5" s="3">
        <v>3</v>
      </c>
      <c r="D5" s="3">
        <v>1</v>
      </c>
      <c r="E5">
        <f t="shared" si="0"/>
        <v>2</v>
      </c>
      <c r="G5">
        <v>1987867</v>
      </c>
      <c r="H5" t="s">
        <v>3</v>
      </c>
      <c r="I5" s="3">
        <v>4</v>
      </c>
      <c r="J5" s="3">
        <v>0</v>
      </c>
      <c r="K5">
        <f t="shared" si="1"/>
        <v>4</v>
      </c>
      <c r="M5">
        <v>3853165</v>
      </c>
      <c r="N5" t="s">
        <v>1</v>
      </c>
      <c r="O5" s="3">
        <v>3</v>
      </c>
      <c r="P5" s="4">
        <v>1</v>
      </c>
      <c r="Q5">
        <f t="shared" si="2"/>
        <v>2</v>
      </c>
      <c r="U5">
        <f>SUM(U3:U4)</f>
        <v>41</v>
      </c>
      <c r="AA5">
        <v>19</v>
      </c>
    </row>
    <row r="6" spans="1:28" x14ac:dyDescent="0.2">
      <c r="A6">
        <v>761129</v>
      </c>
      <c r="B6" t="s">
        <v>3</v>
      </c>
      <c r="C6" s="3">
        <v>3</v>
      </c>
      <c r="D6" s="3">
        <v>1</v>
      </c>
      <c r="E6">
        <f t="shared" si="0"/>
        <v>2</v>
      </c>
      <c r="G6">
        <v>4967599</v>
      </c>
      <c r="H6" t="s">
        <v>3</v>
      </c>
      <c r="I6" s="3">
        <v>3</v>
      </c>
      <c r="J6" s="3">
        <v>1</v>
      </c>
      <c r="K6">
        <f t="shared" si="1"/>
        <v>2</v>
      </c>
      <c r="M6">
        <v>2356463</v>
      </c>
      <c r="N6" t="s">
        <v>1</v>
      </c>
      <c r="O6" s="3">
        <v>3</v>
      </c>
      <c r="P6" s="4">
        <v>1</v>
      </c>
      <c r="Q6">
        <f t="shared" si="2"/>
        <v>2</v>
      </c>
    </row>
    <row r="7" spans="1:28" x14ac:dyDescent="0.2">
      <c r="A7">
        <v>5002287</v>
      </c>
      <c r="B7" s="1" t="s">
        <v>3</v>
      </c>
      <c r="C7" s="3">
        <v>3</v>
      </c>
      <c r="D7" s="4">
        <v>1</v>
      </c>
      <c r="E7">
        <f t="shared" si="0"/>
        <v>2</v>
      </c>
      <c r="G7">
        <v>2184092</v>
      </c>
      <c r="H7" t="s">
        <v>3</v>
      </c>
      <c r="I7" s="3">
        <v>3</v>
      </c>
      <c r="J7" s="3">
        <v>1</v>
      </c>
      <c r="K7">
        <f t="shared" si="1"/>
        <v>2</v>
      </c>
      <c r="M7">
        <v>2360713</v>
      </c>
      <c r="N7" t="s">
        <v>1</v>
      </c>
      <c r="O7" s="3">
        <v>4</v>
      </c>
      <c r="P7" s="4">
        <v>1</v>
      </c>
      <c r="Q7">
        <f t="shared" si="2"/>
        <v>3</v>
      </c>
    </row>
    <row r="8" spans="1:28" x14ac:dyDescent="0.2">
      <c r="A8">
        <v>4982590</v>
      </c>
      <c r="B8" s="1" t="s">
        <v>3</v>
      </c>
      <c r="C8" s="3">
        <v>3</v>
      </c>
      <c r="D8" s="4">
        <v>1</v>
      </c>
      <c r="E8">
        <f t="shared" si="0"/>
        <v>2</v>
      </c>
      <c r="G8">
        <v>761129</v>
      </c>
      <c r="H8" t="s">
        <v>3</v>
      </c>
      <c r="I8" s="3">
        <v>3</v>
      </c>
      <c r="J8" s="3">
        <v>1</v>
      </c>
      <c r="K8">
        <f t="shared" si="1"/>
        <v>2</v>
      </c>
      <c r="M8">
        <v>2064329</v>
      </c>
      <c r="N8" t="s">
        <v>1</v>
      </c>
      <c r="O8" s="3">
        <v>4</v>
      </c>
      <c r="P8" s="4">
        <v>1</v>
      </c>
      <c r="Q8">
        <f t="shared" si="2"/>
        <v>3</v>
      </c>
    </row>
    <row r="9" spans="1:28" x14ac:dyDescent="0.2">
      <c r="A9">
        <v>3881236</v>
      </c>
      <c r="B9" s="1" t="s">
        <v>3</v>
      </c>
      <c r="C9" s="3">
        <v>3</v>
      </c>
      <c r="D9" s="4">
        <v>1</v>
      </c>
      <c r="E9">
        <f t="shared" si="0"/>
        <v>2</v>
      </c>
      <c r="G9">
        <v>5002287</v>
      </c>
      <c r="H9" s="1" t="s">
        <v>3</v>
      </c>
      <c r="I9" s="3">
        <v>3</v>
      </c>
      <c r="J9" s="4">
        <v>1</v>
      </c>
      <c r="K9">
        <f t="shared" si="1"/>
        <v>2</v>
      </c>
      <c r="M9">
        <v>4884370</v>
      </c>
      <c r="N9" t="s">
        <v>1</v>
      </c>
      <c r="O9" s="3">
        <v>4</v>
      </c>
      <c r="P9" s="4">
        <v>1</v>
      </c>
      <c r="Q9">
        <f t="shared" si="2"/>
        <v>3</v>
      </c>
    </row>
    <row r="10" spans="1:28" x14ac:dyDescent="0.2">
      <c r="A10">
        <v>1872419</v>
      </c>
      <c r="B10" s="1" t="s">
        <v>3</v>
      </c>
      <c r="C10" s="3">
        <v>3</v>
      </c>
      <c r="D10" s="4">
        <v>1</v>
      </c>
      <c r="E10">
        <f t="shared" si="0"/>
        <v>2</v>
      </c>
      <c r="G10">
        <v>4982590</v>
      </c>
      <c r="H10" s="1" t="s">
        <v>3</v>
      </c>
      <c r="I10" s="3">
        <v>3</v>
      </c>
      <c r="J10" s="4">
        <v>1</v>
      </c>
      <c r="K10">
        <f t="shared" si="1"/>
        <v>2</v>
      </c>
      <c r="M10">
        <v>2194283</v>
      </c>
      <c r="N10" t="s">
        <v>1</v>
      </c>
      <c r="O10" s="3">
        <v>4</v>
      </c>
      <c r="P10" s="4">
        <v>1</v>
      </c>
      <c r="Q10">
        <f t="shared" si="2"/>
        <v>3</v>
      </c>
      <c r="S10" t="s">
        <v>95</v>
      </c>
      <c r="T10" t="s">
        <v>96</v>
      </c>
      <c r="V10">
        <v>4</v>
      </c>
      <c r="Y10" t="s">
        <v>95</v>
      </c>
      <c r="Z10" t="s">
        <v>96</v>
      </c>
      <c r="AB10">
        <v>2</v>
      </c>
    </row>
    <row r="11" spans="1:28" x14ac:dyDescent="0.2">
      <c r="A11">
        <v>5292341</v>
      </c>
      <c r="B11" t="s">
        <v>3</v>
      </c>
      <c r="C11" s="3">
        <v>3</v>
      </c>
      <c r="D11" s="3">
        <v>1</v>
      </c>
      <c r="E11">
        <f t="shared" si="0"/>
        <v>2</v>
      </c>
      <c r="G11">
        <v>3881236</v>
      </c>
      <c r="H11" s="1" t="s">
        <v>3</v>
      </c>
      <c r="I11" s="3">
        <v>3</v>
      </c>
      <c r="J11" s="4">
        <v>1</v>
      </c>
      <c r="K11">
        <f t="shared" si="1"/>
        <v>2</v>
      </c>
      <c r="M11">
        <v>1071426</v>
      </c>
      <c r="N11" t="s">
        <v>1</v>
      </c>
      <c r="O11" s="3">
        <v>4</v>
      </c>
      <c r="P11" s="4">
        <v>1</v>
      </c>
      <c r="Q11">
        <f t="shared" si="2"/>
        <v>3</v>
      </c>
      <c r="T11" t="s">
        <v>97</v>
      </c>
      <c r="V11">
        <f>COUNT(J6:J25)</f>
        <v>20</v>
      </c>
      <c r="Z11" t="s">
        <v>97</v>
      </c>
      <c r="AB11">
        <f>COUNT(Q4:Q14)</f>
        <v>11</v>
      </c>
    </row>
    <row r="12" spans="1:28" x14ac:dyDescent="0.2">
      <c r="A12">
        <v>2596143</v>
      </c>
      <c r="B12" t="s">
        <v>3</v>
      </c>
      <c r="C12" s="3">
        <v>3</v>
      </c>
      <c r="D12" s="3">
        <v>1</v>
      </c>
      <c r="E12">
        <f t="shared" si="0"/>
        <v>2</v>
      </c>
      <c r="G12">
        <v>1872419</v>
      </c>
      <c r="H12" s="1" t="s">
        <v>3</v>
      </c>
      <c r="I12" s="3">
        <v>3</v>
      </c>
      <c r="J12" s="4">
        <v>1</v>
      </c>
      <c r="K12">
        <f t="shared" si="1"/>
        <v>2</v>
      </c>
      <c r="M12">
        <v>102511</v>
      </c>
      <c r="N12" t="s">
        <v>1</v>
      </c>
      <c r="O12" s="3">
        <v>4</v>
      </c>
      <c r="P12" s="4">
        <v>1</v>
      </c>
      <c r="Q12">
        <f t="shared" si="2"/>
        <v>3</v>
      </c>
      <c r="T12" t="s">
        <v>98</v>
      </c>
      <c r="V12">
        <f>COUNT(J26:J42)</f>
        <v>17</v>
      </c>
      <c r="Z12" t="s">
        <v>98</v>
      </c>
      <c r="AB12">
        <v>6</v>
      </c>
    </row>
    <row r="13" spans="1:28" x14ac:dyDescent="0.2">
      <c r="A13">
        <v>2205288</v>
      </c>
      <c r="B13" t="s">
        <v>3</v>
      </c>
      <c r="C13" s="3">
        <v>3</v>
      </c>
      <c r="D13" s="3">
        <v>2</v>
      </c>
      <c r="E13">
        <f t="shared" si="0"/>
        <v>1</v>
      </c>
      <c r="G13">
        <v>5292341</v>
      </c>
      <c r="H13" t="s">
        <v>3</v>
      </c>
      <c r="I13" s="3">
        <v>3</v>
      </c>
      <c r="J13" s="3">
        <v>1</v>
      </c>
      <c r="K13">
        <f t="shared" si="1"/>
        <v>2</v>
      </c>
      <c r="M13">
        <v>5402323</v>
      </c>
      <c r="N13" t="s">
        <v>1</v>
      </c>
      <c r="O13" s="3">
        <v>4</v>
      </c>
      <c r="P13" s="4">
        <v>1</v>
      </c>
      <c r="Q13">
        <f t="shared" si="2"/>
        <v>3</v>
      </c>
      <c r="V13">
        <f>SUM(V10:V12)</f>
        <v>41</v>
      </c>
      <c r="AB13">
        <v>19</v>
      </c>
    </row>
    <row r="14" spans="1:28" x14ac:dyDescent="0.2">
      <c r="A14">
        <v>5437536</v>
      </c>
      <c r="B14" t="s">
        <v>3</v>
      </c>
      <c r="C14" s="3">
        <v>3</v>
      </c>
      <c r="D14" s="3">
        <v>2</v>
      </c>
      <c r="E14">
        <f t="shared" si="0"/>
        <v>1</v>
      </c>
      <c r="G14">
        <v>2596143</v>
      </c>
      <c r="H14" t="s">
        <v>3</v>
      </c>
      <c r="I14" s="3">
        <v>3</v>
      </c>
      <c r="J14" s="3">
        <v>1</v>
      </c>
      <c r="K14">
        <f t="shared" si="1"/>
        <v>2</v>
      </c>
      <c r="M14">
        <v>115398</v>
      </c>
      <c r="N14" t="s">
        <v>1</v>
      </c>
      <c r="O14" s="3">
        <v>4</v>
      </c>
      <c r="P14" s="4">
        <v>1</v>
      </c>
      <c r="Q14">
        <f t="shared" si="2"/>
        <v>3</v>
      </c>
    </row>
    <row r="15" spans="1:28" x14ac:dyDescent="0.2">
      <c r="A15">
        <v>2309575</v>
      </c>
      <c r="B15" t="s">
        <v>3</v>
      </c>
      <c r="C15" s="3">
        <v>3</v>
      </c>
      <c r="D15" s="3">
        <v>2</v>
      </c>
      <c r="E15">
        <f t="shared" si="0"/>
        <v>1</v>
      </c>
      <c r="G15">
        <v>1131878</v>
      </c>
      <c r="H15" t="s">
        <v>3</v>
      </c>
      <c r="I15" s="3">
        <v>4</v>
      </c>
      <c r="J15" s="3">
        <v>1</v>
      </c>
      <c r="K15">
        <f t="shared" si="1"/>
        <v>3</v>
      </c>
      <c r="M15">
        <v>1279649</v>
      </c>
      <c r="N15" t="s">
        <v>1</v>
      </c>
      <c r="O15" s="3">
        <v>3</v>
      </c>
      <c r="P15" s="4">
        <v>2</v>
      </c>
      <c r="Q15">
        <f t="shared" si="2"/>
        <v>1</v>
      </c>
    </row>
    <row r="16" spans="1:28" x14ac:dyDescent="0.2">
      <c r="A16">
        <v>5310722</v>
      </c>
      <c r="B16" s="1" t="s">
        <v>3</v>
      </c>
      <c r="C16" s="3">
        <v>3</v>
      </c>
      <c r="D16" s="4">
        <v>2</v>
      </c>
      <c r="E16">
        <f t="shared" si="0"/>
        <v>1</v>
      </c>
      <c r="G16">
        <v>4908062</v>
      </c>
      <c r="H16" t="s">
        <v>3</v>
      </c>
      <c r="I16" s="3">
        <v>4</v>
      </c>
      <c r="J16" s="3">
        <v>1</v>
      </c>
      <c r="K16">
        <f t="shared" si="1"/>
        <v>3</v>
      </c>
      <c r="M16">
        <v>2044562</v>
      </c>
      <c r="N16" t="s">
        <v>1</v>
      </c>
      <c r="O16" s="3">
        <v>3</v>
      </c>
      <c r="P16" s="4">
        <v>2</v>
      </c>
      <c r="Q16">
        <f t="shared" si="2"/>
        <v>1</v>
      </c>
    </row>
    <row r="17" spans="1:17" x14ac:dyDescent="0.2">
      <c r="A17">
        <v>5309376</v>
      </c>
      <c r="B17" t="s">
        <v>3</v>
      </c>
      <c r="C17" s="3">
        <v>3</v>
      </c>
      <c r="D17" s="3">
        <v>2</v>
      </c>
      <c r="E17">
        <f t="shared" si="0"/>
        <v>1</v>
      </c>
      <c r="G17">
        <v>2392406</v>
      </c>
      <c r="H17" t="s">
        <v>3</v>
      </c>
      <c r="I17" s="3">
        <v>4</v>
      </c>
      <c r="J17" s="3">
        <v>1</v>
      </c>
      <c r="K17">
        <f t="shared" si="1"/>
        <v>3</v>
      </c>
      <c r="M17">
        <v>1900116</v>
      </c>
      <c r="N17" t="s">
        <v>1</v>
      </c>
      <c r="O17" s="3">
        <v>3</v>
      </c>
      <c r="P17" s="4">
        <v>2</v>
      </c>
      <c r="Q17">
        <f t="shared" si="2"/>
        <v>1</v>
      </c>
    </row>
    <row r="18" spans="1:17" x14ac:dyDescent="0.2">
      <c r="A18">
        <v>5034449</v>
      </c>
      <c r="B18" t="s">
        <v>1</v>
      </c>
      <c r="C18" s="3">
        <v>3</v>
      </c>
      <c r="D18" s="4">
        <v>0</v>
      </c>
      <c r="E18">
        <f t="shared" si="0"/>
        <v>3</v>
      </c>
      <c r="G18">
        <v>3392985</v>
      </c>
      <c r="H18" t="s">
        <v>3</v>
      </c>
      <c r="I18" s="3">
        <v>4</v>
      </c>
      <c r="J18" s="3">
        <v>1</v>
      </c>
      <c r="K18">
        <f t="shared" si="1"/>
        <v>3</v>
      </c>
      <c r="M18">
        <v>3216621</v>
      </c>
      <c r="N18" t="s">
        <v>1</v>
      </c>
      <c r="O18" s="3">
        <v>4</v>
      </c>
      <c r="P18" s="4">
        <v>2</v>
      </c>
      <c r="Q18">
        <f t="shared" si="2"/>
        <v>2</v>
      </c>
    </row>
    <row r="19" spans="1:17" x14ac:dyDescent="0.2">
      <c r="A19">
        <v>1213480</v>
      </c>
      <c r="B19" t="s">
        <v>1</v>
      </c>
      <c r="C19" s="3">
        <v>3</v>
      </c>
      <c r="D19" s="4">
        <v>1</v>
      </c>
      <c r="E19">
        <f t="shared" si="0"/>
        <v>2</v>
      </c>
      <c r="G19">
        <v>2147769</v>
      </c>
      <c r="H19" t="s">
        <v>3</v>
      </c>
      <c r="I19" s="3">
        <v>4</v>
      </c>
      <c r="J19" s="3">
        <v>1</v>
      </c>
      <c r="K19">
        <f t="shared" si="1"/>
        <v>3</v>
      </c>
      <c r="M19">
        <v>5288362</v>
      </c>
      <c r="N19" t="s">
        <v>1</v>
      </c>
      <c r="O19" s="3">
        <v>4</v>
      </c>
      <c r="P19" s="4">
        <v>2</v>
      </c>
      <c r="Q19">
        <f t="shared" si="2"/>
        <v>2</v>
      </c>
    </row>
    <row r="20" spans="1:17" x14ac:dyDescent="0.2">
      <c r="A20">
        <v>3853165</v>
      </c>
      <c r="B20" t="s">
        <v>1</v>
      </c>
      <c r="C20" s="3">
        <v>3</v>
      </c>
      <c r="D20" s="4">
        <v>1</v>
      </c>
      <c r="E20">
        <f t="shared" si="0"/>
        <v>2</v>
      </c>
      <c r="G20">
        <v>5315674</v>
      </c>
      <c r="H20" t="s">
        <v>3</v>
      </c>
      <c r="I20" s="3">
        <v>4</v>
      </c>
      <c r="J20" s="3">
        <v>1</v>
      </c>
      <c r="K20">
        <f t="shared" si="1"/>
        <v>3</v>
      </c>
      <c r="M20">
        <v>648679</v>
      </c>
      <c r="N20" t="s">
        <v>2</v>
      </c>
      <c r="O20" s="5">
        <v>4</v>
      </c>
      <c r="P20" s="15">
        <v>2</v>
      </c>
      <c r="Q20">
        <f t="shared" si="2"/>
        <v>2</v>
      </c>
    </row>
    <row r="21" spans="1:17" x14ac:dyDescent="0.2">
      <c r="A21">
        <v>2356463</v>
      </c>
      <c r="B21" t="s">
        <v>1</v>
      </c>
      <c r="C21" s="3">
        <v>3</v>
      </c>
      <c r="D21" s="4">
        <v>1</v>
      </c>
      <c r="E21">
        <f t="shared" si="0"/>
        <v>2</v>
      </c>
      <c r="G21">
        <v>3491383</v>
      </c>
      <c r="H21" t="s">
        <v>3</v>
      </c>
      <c r="I21" s="3">
        <v>4</v>
      </c>
      <c r="J21" s="3">
        <v>1</v>
      </c>
      <c r="K21">
        <f t="shared" si="1"/>
        <v>3</v>
      </c>
    </row>
    <row r="22" spans="1:17" x14ac:dyDescent="0.2">
      <c r="A22">
        <v>1279649</v>
      </c>
      <c r="B22" t="s">
        <v>1</v>
      </c>
      <c r="C22" s="3">
        <v>3</v>
      </c>
      <c r="D22" s="4">
        <v>2</v>
      </c>
      <c r="E22">
        <f t="shared" si="0"/>
        <v>1</v>
      </c>
      <c r="G22">
        <v>4895954</v>
      </c>
      <c r="H22" s="1" t="s">
        <v>3</v>
      </c>
      <c r="I22" s="3">
        <v>4</v>
      </c>
      <c r="J22" s="4">
        <v>1</v>
      </c>
      <c r="K22">
        <f t="shared" si="1"/>
        <v>3</v>
      </c>
    </row>
    <row r="23" spans="1:17" x14ac:dyDescent="0.2">
      <c r="A23">
        <v>2044562</v>
      </c>
      <c r="B23" t="s">
        <v>1</v>
      </c>
      <c r="C23" s="3">
        <v>3</v>
      </c>
      <c r="D23" s="4">
        <v>2</v>
      </c>
      <c r="E23">
        <f t="shared" si="0"/>
        <v>1</v>
      </c>
      <c r="G23">
        <v>1771159</v>
      </c>
      <c r="H23" s="1" t="s">
        <v>3</v>
      </c>
      <c r="I23" s="3">
        <v>4</v>
      </c>
      <c r="J23" s="4">
        <v>1</v>
      </c>
      <c r="K23">
        <f t="shared" si="1"/>
        <v>3</v>
      </c>
    </row>
    <row r="24" spans="1:17" x14ac:dyDescent="0.2">
      <c r="A24">
        <v>1900116</v>
      </c>
      <c r="B24" t="s">
        <v>1</v>
      </c>
      <c r="C24" s="3">
        <v>3</v>
      </c>
      <c r="D24" s="4">
        <v>2</v>
      </c>
      <c r="E24">
        <f t="shared" si="0"/>
        <v>1</v>
      </c>
      <c r="G24">
        <v>5272483</v>
      </c>
      <c r="H24" t="s">
        <v>3</v>
      </c>
      <c r="I24" s="3">
        <v>4</v>
      </c>
      <c r="J24" s="3">
        <v>1</v>
      </c>
      <c r="K24">
        <f t="shared" si="1"/>
        <v>3</v>
      </c>
    </row>
    <row r="25" spans="1:17" x14ac:dyDescent="0.2">
      <c r="A25">
        <v>2514709</v>
      </c>
      <c r="B25" t="s">
        <v>3</v>
      </c>
      <c r="C25" s="3">
        <v>4</v>
      </c>
      <c r="D25" s="3">
        <v>0</v>
      </c>
      <c r="E25">
        <f t="shared" si="0"/>
        <v>4</v>
      </c>
      <c r="G25">
        <v>2609473</v>
      </c>
      <c r="H25" t="s">
        <v>3</v>
      </c>
      <c r="I25" s="3">
        <v>4</v>
      </c>
      <c r="J25" s="3">
        <v>1</v>
      </c>
      <c r="K25">
        <f t="shared" si="1"/>
        <v>3</v>
      </c>
    </row>
    <row r="26" spans="1:17" x14ac:dyDescent="0.2">
      <c r="A26">
        <v>1987867</v>
      </c>
      <c r="B26" t="s">
        <v>3</v>
      </c>
      <c r="C26" s="3">
        <v>4</v>
      </c>
      <c r="D26" s="3">
        <v>0</v>
      </c>
      <c r="E26">
        <f t="shared" si="0"/>
        <v>4</v>
      </c>
      <c r="G26">
        <v>2205288</v>
      </c>
      <c r="H26" t="s">
        <v>3</v>
      </c>
      <c r="I26" s="3">
        <v>3</v>
      </c>
      <c r="J26" s="3">
        <v>2</v>
      </c>
      <c r="K26">
        <f t="shared" si="1"/>
        <v>1</v>
      </c>
    </row>
    <row r="27" spans="1:17" x14ac:dyDescent="0.2">
      <c r="A27">
        <v>1131878</v>
      </c>
      <c r="B27" t="s">
        <v>3</v>
      </c>
      <c r="C27" s="3">
        <v>4</v>
      </c>
      <c r="D27" s="3">
        <v>1</v>
      </c>
      <c r="E27">
        <f t="shared" si="0"/>
        <v>3</v>
      </c>
      <c r="G27">
        <v>5437536</v>
      </c>
      <c r="H27" t="s">
        <v>3</v>
      </c>
      <c r="I27" s="3">
        <v>3</v>
      </c>
      <c r="J27" s="3">
        <v>2</v>
      </c>
      <c r="K27">
        <f t="shared" si="1"/>
        <v>1</v>
      </c>
    </row>
    <row r="28" spans="1:17" x14ac:dyDescent="0.2">
      <c r="A28">
        <v>4908062</v>
      </c>
      <c r="B28" t="s">
        <v>3</v>
      </c>
      <c r="C28" s="3">
        <v>4</v>
      </c>
      <c r="D28" s="3">
        <v>1</v>
      </c>
      <c r="E28">
        <f t="shared" si="0"/>
        <v>3</v>
      </c>
      <c r="G28">
        <v>2309575</v>
      </c>
      <c r="H28" t="s">
        <v>3</v>
      </c>
      <c r="I28" s="3">
        <v>3</v>
      </c>
      <c r="J28" s="3">
        <v>2</v>
      </c>
      <c r="K28">
        <f t="shared" si="1"/>
        <v>1</v>
      </c>
    </row>
    <row r="29" spans="1:17" x14ac:dyDescent="0.2">
      <c r="A29">
        <v>2392406</v>
      </c>
      <c r="B29" t="s">
        <v>3</v>
      </c>
      <c r="C29" s="3">
        <v>4</v>
      </c>
      <c r="D29" s="3">
        <v>1</v>
      </c>
      <c r="E29">
        <f t="shared" si="0"/>
        <v>3</v>
      </c>
      <c r="G29">
        <v>5310722</v>
      </c>
      <c r="H29" s="1" t="s">
        <v>3</v>
      </c>
      <c r="I29" s="3">
        <v>3</v>
      </c>
      <c r="J29" s="3">
        <v>2</v>
      </c>
      <c r="K29">
        <f t="shared" si="1"/>
        <v>1</v>
      </c>
    </row>
    <row r="30" spans="1:17" x14ac:dyDescent="0.2">
      <c r="A30">
        <v>3392985</v>
      </c>
      <c r="B30" t="s">
        <v>3</v>
      </c>
      <c r="C30" s="3">
        <v>4</v>
      </c>
      <c r="D30" s="3">
        <v>1</v>
      </c>
      <c r="E30">
        <f t="shared" si="0"/>
        <v>3</v>
      </c>
      <c r="G30">
        <v>5309376</v>
      </c>
      <c r="H30" t="s">
        <v>3</v>
      </c>
      <c r="I30" s="3">
        <v>3</v>
      </c>
      <c r="J30" s="3">
        <v>2</v>
      </c>
      <c r="K30">
        <f t="shared" si="1"/>
        <v>1</v>
      </c>
    </row>
    <row r="31" spans="1:17" x14ac:dyDescent="0.2">
      <c r="A31">
        <v>2147769</v>
      </c>
      <c r="B31" t="s">
        <v>3</v>
      </c>
      <c r="C31" s="3">
        <v>4</v>
      </c>
      <c r="D31" s="3">
        <v>1</v>
      </c>
      <c r="E31">
        <f t="shared" si="0"/>
        <v>3</v>
      </c>
      <c r="G31">
        <v>4071715</v>
      </c>
      <c r="H31" t="s">
        <v>3</v>
      </c>
      <c r="I31" s="3">
        <v>4</v>
      </c>
      <c r="J31" s="3">
        <v>2</v>
      </c>
      <c r="K31">
        <f t="shared" si="1"/>
        <v>2</v>
      </c>
    </row>
    <row r="32" spans="1:17" x14ac:dyDescent="0.2">
      <c r="A32">
        <v>5315674</v>
      </c>
      <c r="B32" t="s">
        <v>3</v>
      </c>
      <c r="C32" s="3">
        <v>4</v>
      </c>
      <c r="D32" s="3">
        <v>1</v>
      </c>
      <c r="E32">
        <f t="shared" si="0"/>
        <v>3</v>
      </c>
      <c r="G32">
        <v>1284121</v>
      </c>
      <c r="H32" t="s">
        <v>3</v>
      </c>
      <c r="I32" s="3">
        <v>4</v>
      </c>
      <c r="J32" s="3">
        <v>2</v>
      </c>
      <c r="K32">
        <f t="shared" si="1"/>
        <v>2</v>
      </c>
    </row>
    <row r="33" spans="1:11" x14ac:dyDescent="0.2">
      <c r="A33">
        <v>3491383</v>
      </c>
      <c r="B33" t="s">
        <v>3</v>
      </c>
      <c r="C33" s="3">
        <v>4</v>
      </c>
      <c r="D33" s="3">
        <v>1</v>
      </c>
      <c r="E33">
        <f t="shared" si="0"/>
        <v>3</v>
      </c>
      <c r="G33">
        <v>5434783</v>
      </c>
      <c r="H33" t="s">
        <v>3</v>
      </c>
      <c r="I33" s="3">
        <v>4</v>
      </c>
      <c r="J33" s="3">
        <v>2</v>
      </c>
      <c r="K33">
        <f t="shared" si="1"/>
        <v>2</v>
      </c>
    </row>
    <row r="34" spans="1:11" x14ac:dyDescent="0.2">
      <c r="A34">
        <v>4895954</v>
      </c>
      <c r="B34" s="1" t="s">
        <v>3</v>
      </c>
      <c r="C34" s="3">
        <v>4</v>
      </c>
      <c r="D34" s="4">
        <v>1</v>
      </c>
      <c r="E34">
        <f t="shared" ref="E34:E61" si="3">C34-D34</f>
        <v>3</v>
      </c>
      <c r="G34">
        <v>5437570</v>
      </c>
      <c r="H34" t="s">
        <v>3</v>
      </c>
      <c r="I34" s="3">
        <v>4</v>
      </c>
      <c r="J34" s="3">
        <v>2</v>
      </c>
      <c r="K34">
        <f t="shared" si="1"/>
        <v>2</v>
      </c>
    </row>
    <row r="35" spans="1:11" x14ac:dyDescent="0.2">
      <c r="A35">
        <v>1771159</v>
      </c>
      <c r="B35" s="1" t="s">
        <v>3</v>
      </c>
      <c r="C35" s="3">
        <v>4</v>
      </c>
      <c r="D35" s="4">
        <v>1</v>
      </c>
      <c r="E35">
        <f t="shared" si="3"/>
        <v>3</v>
      </c>
      <c r="G35">
        <v>256190</v>
      </c>
      <c r="H35" t="s">
        <v>3</v>
      </c>
      <c r="I35" s="3">
        <v>4</v>
      </c>
      <c r="J35" s="3">
        <v>2</v>
      </c>
      <c r="K35">
        <f t="shared" si="1"/>
        <v>2</v>
      </c>
    </row>
    <row r="36" spans="1:11" x14ac:dyDescent="0.2">
      <c r="A36">
        <v>5272483</v>
      </c>
      <c r="B36" t="s">
        <v>3</v>
      </c>
      <c r="C36" s="3">
        <v>4</v>
      </c>
      <c r="D36" s="3">
        <v>1</v>
      </c>
      <c r="E36">
        <f t="shared" si="3"/>
        <v>3</v>
      </c>
      <c r="G36">
        <v>5403720</v>
      </c>
      <c r="H36" t="s">
        <v>3</v>
      </c>
      <c r="I36" s="3">
        <v>4</v>
      </c>
      <c r="J36" s="3">
        <v>2</v>
      </c>
      <c r="K36">
        <f t="shared" si="1"/>
        <v>2</v>
      </c>
    </row>
    <row r="37" spans="1:11" x14ac:dyDescent="0.2">
      <c r="A37">
        <v>2609473</v>
      </c>
      <c r="B37" t="s">
        <v>3</v>
      </c>
      <c r="C37" s="3">
        <v>4</v>
      </c>
      <c r="D37" s="3">
        <v>1</v>
      </c>
      <c r="E37">
        <f t="shared" si="3"/>
        <v>3</v>
      </c>
      <c r="G37">
        <v>5274935</v>
      </c>
      <c r="H37" t="s">
        <v>3</v>
      </c>
      <c r="I37" s="3">
        <v>4</v>
      </c>
      <c r="J37" s="3">
        <v>2</v>
      </c>
      <c r="K37">
        <f t="shared" si="1"/>
        <v>2</v>
      </c>
    </row>
    <row r="38" spans="1:11" x14ac:dyDescent="0.2">
      <c r="A38">
        <v>4071715</v>
      </c>
      <c r="B38" t="s">
        <v>3</v>
      </c>
      <c r="C38" s="3">
        <v>4</v>
      </c>
      <c r="D38" s="3">
        <v>2</v>
      </c>
      <c r="E38">
        <f t="shared" si="3"/>
        <v>2</v>
      </c>
      <c r="G38">
        <v>2655848</v>
      </c>
      <c r="H38" t="s">
        <v>3</v>
      </c>
      <c r="I38" s="3">
        <v>4</v>
      </c>
      <c r="J38" s="3">
        <v>2</v>
      </c>
      <c r="K38">
        <f t="shared" si="1"/>
        <v>2</v>
      </c>
    </row>
    <row r="39" spans="1:11" x14ac:dyDescent="0.2">
      <c r="A39">
        <v>1284121</v>
      </c>
      <c r="B39" t="s">
        <v>3</v>
      </c>
      <c r="C39" s="3">
        <v>4</v>
      </c>
      <c r="D39" s="3">
        <v>2</v>
      </c>
      <c r="E39">
        <f t="shared" si="3"/>
        <v>2</v>
      </c>
      <c r="G39">
        <v>5307422</v>
      </c>
      <c r="H39" t="s">
        <v>3</v>
      </c>
      <c r="I39" s="3">
        <v>4</v>
      </c>
      <c r="J39" s="3">
        <v>2</v>
      </c>
      <c r="K39">
        <f t="shared" si="1"/>
        <v>2</v>
      </c>
    </row>
    <row r="40" spans="1:11" x14ac:dyDescent="0.2">
      <c r="A40">
        <v>5434783</v>
      </c>
      <c r="B40" t="s">
        <v>3</v>
      </c>
      <c r="C40" s="3">
        <v>4</v>
      </c>
      <c r="D40" s="3">
        <v>2</v>
      </c>
      <c r="E40">
        <f t="shared" si="3"/>
        <v>2</v>
      </c>
      <c r="G40">
        <v>2049037</v>
      </c>
      <c r="H40" t="s">
        <v>3</v>
      </c>
      <c r="I40" s="3">
        <v>4</v>
      </c>
      <c r="J40" s="3">
        <v>2</v>
      </c>
      <c r="K40">
        <f t="shared" si="1"/>
        <v>2</v>
      </c>
    </row>
    <row r="41" spans="1:11" x14ac:dyDescent="0.2">
      <c r="A41">
        <v>5437570</v>
      </c>
      <c r="B41" t="s">
        <v>3</v>
      </c>
      <c r="C41" s="3">
        <v>4</v>
      </c>
      <c r="D41" s="3">
        <v>2</v>
      </c>
      <c r="E41">
        <f t="shared" si="3"/>
        <v>2</v>
      </c>
      <c r="G41">
        <v>1825679</v>
      </c>
      <c r="H41" t="s">
        <v>3</v>
      </c>
      <c r="I41" s="3">
        <v>4</v>
      </c>
      <c r="J41" s="3">
        <v>2</v>
      </c>
      <c r="K41">
        <f t="shared" si="1"/>
        <v>2</v>
      </c>
    </row>
    <row r="42" spans="1:11" x14ac:dyDescent="0.2">
      <c r="A42">
        <v>256190</v>
      </c>
      <c r="B42" t="s">
        <v>3</v>
      </c>
      <c r="C42" s="3">
        <v>4</v>
      </c>
      <c r="D42" s="3">
        <v>2</v>
      </c>
      <c r="E42">
        <f t="shared" si="3"/>
        <v>2</v>
      </c>
      <c r="G42">
        <v>5353523</v>
      </c>
      <c r="H42" t="s">
        <v>3</v>
      </c>
      <c r="I42" s="3">
        <v>4</v>
      </c>
      <c r="J42" s="3">
        <v>2</v>
      </c>
      <c r="K42">
        <f t="shared" si="1"/>
        <v>2</v>
      </c>
    </row>
    <row r="43" spans="1:11" x14ac:dyDescent="0.2">
      <c r="A43">
        <v>5403720</v>
      </c>
      <c r="B43" t="s">
        <v>3</v>
      </c>
      <c r="C43" s="3">
        <v>4</v>
      </c>
      <c r="D43" s="3">
        <v>2</v>
      </c>
      <c r="E43">
        <f t="shared" si="3"/>
        <v>2</v>
      </c>
    </row>
    <row r="44" spans="1:11" x14ac:dyDescent="0.2">
      <c r="A44">
        <v>5274935</v>
      </c>
      <c r="B44" t="s">
        <v>3</v>
      </c>
      <c r="C44" s="3">
        <v>4</v>
      </c>
      <c r="D44" s="3">
        <v>2</v>
      </c>
      <c r="E44">
        <f t="shared" si="3"/>
        <v>2</v>
      </c>
    </row>
    <row r="45" spans="1:11" x14ac:dyDescent="0.2">
      <c r="A45">
        <v>2655848</v>
      </c>
      <c r="B45" t="s">
        <v>3</v>
      </c>
      <c r="C45" s="3">
        <v>4</v>
      </c>
      <c r="D45" s="3">
        <v>2</v>
      </c>
      <c r="E45">
        <f t="shared" si="3"/>
        <v>2</v>
      </c>
    </row>
    <row r="46" spans="1:11" x14ac:dyDescent="0.2">
      <c r="A46">
        <v>5307422</v>
      </c>
      <c r="B46" t="s">
        <v>3</v>
      </c>
      <c r="C46" s="3">
        <v>4</v>
      </c>
      <c r="D46" s="3">
        <v>2</v>
      </c>
      <c r="E46">
        <f t="shared" si="3"/>
        <v>2</v>
      </c>
    </row>
    <row r="47" spans="1:11" x14ac:dyDescent="0.2">
      <c r="A47">
        <v>2049037</v>
      </c>
      <c r="B47" t="s">
        <v>3</v>
      </c>
      <c r="C47" s="3">
        <v>4</v>
      </c>
      <c r="D47" s="4">
        <v>2</v>
      </c>
      <c r="E47">
        <f t="shared" si="3"/>
        <v>2</v>
      </c>
    </row>
    <row r="48" spans="1:11" x14ac:dyDescent="0.2">
      <c r="A48">
        <v>1825679</v>
      </c>
      <c r="B48" t="s">
        <v>3</v>
      </c>
      <c r="C48" s="3">
        <v>4</v>
      </c>
      <c r="D48" s="3">
        <v>2</v>
      </c>
      <c r="E48">
        <f t="shared" si="3"/>
        <v>2</v>
      </c>
    </row>
    <row r="49" spans="1:5" x14ac:dyDescent="0.2">
      <c r="A49">
        <v>5353523</v>
      </c>
      <c r="B49" t="s">
        <v>3</v>
      </c>
      <c r="C49" s="3">
        <v>4</v>
      </c>
      <c r="D49" s="3">
        <v>2</v>
      </c>
      <c r="E49">
        <f t="shared" si="3"/>
        <v>2</v>
      </c>
    </row>
    <row r="50" spans="1:5" x14ac:dyDescent="0.2">
      <c r="A50">
        <v>598023</v>
      </c>
      <c r="B50" t="s">
        <v>1</v>
      </c>
      <c r="C50" s="3">
        <v>4</v>
      </c>
      <c r="D50" s="4">
        <v>0</v>
      </c>
      <c r="E50">
        <f t="shared" si="3"/>
        <v>4</v>
      </c>
    </row>
    <row r="51" spans="1:5" x14ac:dyDescent="0.2">
      <c r="A51">
        <v>2360713</v>
      </c>
      <c r="B51" t="s">
        <v>1</v>
      </c>
      <c r="C51" s="3">
        <v>4</v>
      </c>
      <c r="D51" s="4">
        <v>1</v>
      </c>
      <c r="E51">
        <f t="shared" si="3"/>
        <v>3</v>
      </c>
    </row>
    <row r="52" spans="1:5" x14ac:dyDescent="0.2">
      <c r="A52">
        <v>2064329</v>
      </c>
      <c r="B52" t="s">
        <v>1</v>
      </c>
      <c r="C52" s="3">
        <v>4</v>
      </c>
      <c r="D52" s="4">
        <v>1</v>
      </c>
      <c r="E52">
        <f t="shared" si="3"/>
        <v>3</v>
      </c>
    </row>
    <row r="53" spans="1:5" x14ac:dyDescent="0.2">
      <c r="A53">
        <v>4884370</v>
      </c>
      <c r="B53" t="s">
        <v>1</v>
      </c>
      <c r="C53" s="3">
        <v>4</v>
      </c>
      <c r="D53" s="4">
        <v>1</v>
      </c>
      <c r="E53">
        <f t="shared" si="3"/>
        <v>3</v>
      </c>
    </row>
    <row r="54" spans="1:5" x14ac:dyDescent="0.2">
      <c r="A54">
        <v>2194283</v>
      </c>
      <c r="B54" t="s">
        <v>1</v>
      </c>
      <c r="C54" s="3">
        <v>4</v>
      </c>
      <c r="D54" s="4">
        <v>1</v>
      </c>
      <c r="E54">
        <f t="shared" si="3"/>
        <v>3</v>
      </c>
    </row>
    <row r="55" spans="1:5" x14ac:dyDescent="0.2">
      <c r="A55">
        <v>1071426</v>
      </c>
      <c r="B55" t="s">
        <v>1</v>
      </c>
      <c r="C55" s="3">
        <v>4</v>
      </c>
      <c r="D55" s="4">
        <v>1</v>
      </c>
      <c r="E55">
        <f t="shared" si="3"/>
        <v>3</v>
      </c>
    </row>
    <row r="56" spans="1:5" x14ac:dyDescent="0.2">
      <c r="A56">
        <v>102511</v>
      </c>
      <c r="B56" t="s">
        <v>1</v>
      </c>
      <c r="C56" s="3">
        <v>4</v>
      </c>
      <c r="D56" s="4">
        <v>1</v>
      </c>
      <c r="E56">
        <f t="shared" si="3"/>
        <v>3</v>
      </c>
    </row>
    <row r="57" spans="1:5" x14ac:dyDescent="0.2">
      <c r="A57">
        <v>5402323</v>
      </c>
      <c r="B57" t="s">
        <v>1</v>
      </c>
      <c r="C57" s="3">
        <v>4</v>
      </c>
      <c r="D57" s="4">
        <v>1</v>
      </c>
      <c r="E57">
        <f t="shared" si="3"/>
        <v>3</v>
      </c>
    </row>
    <row r="58" spans="1:5" x14ac:dyDescent="0.2">
      <c r="A58">
        <v>115398</v>
      </c>
      <c r="B58" t="s">
        <v>1</v>
      </c>
      <c r="C58" s="3">
        <v>4</v>
      </c>
      <c r="D58" s="4">
        <v>1</v>
      </c>
      <c r="E58">
        <f t="shared" si="3"/>
        <v>3</v>
      </c>
    </row>
    <row r="59" spans="1:5" x14ac:dyDescent="0.2">
      <c r="A59">
        <v>3216621</v>
      </c>
      <c r="B59" t="s">
        <v>1</v>
      </c>
      <c r="C59" s="3">
        <v>4</v>
      </c>
      <c r="D59" s="4">
        <v>2</v>
      </c>
      <c r="E59">
        <f t="shared" si="3"/>
        <v>2</v>
      </c>
    </row>
    <row r="60" spans="1:5" x14ac:dyDescent="0.2">
      <c r="A60">
        <v>5288362</v>
      </c>
      <c r="B60" t="s">
        <v>1</v>
      </c>
      <c r="C60" s="3">
        <v>4</v>
      </c>
      <c r="D60" s="4">
        <v>2</v>
      </c>
      <c r="E60">
        <f t="shared" si="3"/>
        <v>2</v>
      </c>
    </row>
    <row r="61" spans="1:5" x14ac:dyDescent="0.2">
      <c r="A61">
        <v>648679</v>
      </c>
      <c r="B61" t="s">
        <v>2</v>
      </c>
      <c r="C61" s="5">
        <v>4</v>
      </c>
      <c r="D61" s="15">
        <v>2</v>
      </c>
      <c r="E61">
        <f t="shared" si="3"/>
        <v>2</v>
      </c>
    </row>
  </sheetData>
  <autoFilter ref="C1:C61" xr:uid="{00000000-0009-0000-0000-000003000000}"/>
  <sortState ref="M2:Q61">
    <sortCondition ref="P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Annular function</vt:lpstr>
      <vt:lpstr>Ellipsticity</vt:lpstr>
      <vt:lpstr>MR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Salcedo, Ernesto E (Cardiology)</cp:lastModifiedBy>
  <dcterms:created xsi:type="dcterms:W3CDTF">2016-12-20T16:49:54Z</dcterms:created>
  <dcterms:modified xsi:type="dcterms:W3CDTF">2018-09-20T14:54:34Z</dcterms:modified>
</cp:coreProperties>
</file>