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HI5HC\Desktop\home\hieunguyen\Material_HieuNguyen\My_Document\000_Project\Management\"/>
    </mc:Choice>
  </mc:AlternateContent>
  <bookViews>
    <workbookView xWindow="240" yWindow="105" windowWidth="14805" windowHeight="6540"/>
  </bookViews>
  <sheets>
    <sheet name="COEM_Package_20200302" sheetId="1" r:id="rId1"/>
    <sheet name="|-&gt;" sheetId="2" r:id="rId2"/>
    <sheet name="Table" sheetId="4" r:id="rId3"/>
    <sheet name="Template_Weekly_Report" sheetId="5" r:id="rId4"/>
    <sheet name="Check_List" sheetId="6" r:id="rId5"/>
  </sheets>
  <definedNames>
    <definedName name="_xlnm._FilterDatabase" localSheetId="0" hidden="1">COEM_Package_20200302!$B$2:$Z$10</definedName>
    <definedName name="Z_250915DF_0B97_45D7_B29D_7EED4C89C1C1_.wvu.Cols" localSheetId="0" hidden="1">COEM_Package_20200302!$K:$L</definedName>
    <definedName name="Z_250915DF_0B97_45D7_B29D_7EED4C89C1C1_.wvu.FilterData" localSheetId="0" hidden="1">COEM_Package_20200302!$B$2:$Z$10</definedName>
    <definedName name="Z_4E06BDBF_2CED_473B_850B_2A6C7311FF41_.wvu.Cols" localSheetId="0" hidden="1">COEM_Package_20200302!$K:$L</definedName>
    <definedName name="Z_4E06BDBF_2CED_473B_850B_2A6C7311FF41_.wvu.FilterData" localSheetId="0" hidden="1">COEM_Package_20200302!$B$2:$Z$10</definedName>
    <definedName name="Z_72A6EB0A_84D5_4B8A_AC51_54CCD061630B_.wvu.Cols" localSheetId="0" hidden="1">COEM_Package_20200302!$K:$L</definedName>
    <definedName name="Z_72A6EB0A_84D5_4B8A_AC51_54CCD061630B_.wvu.FilterData" localSheetId="0" hidden="1">COEM_Package_20200302!$B$2:$Z$10</definedName>
    <definedName name="Z_7E0EA425_A420_4443_B9E0_CDF0AA9E5D09_.wvu.Cols" localSheetId="0" hidden="1">COEM_Package_20200302!$K:$L</definedName>
    <definedName name="Z_7E0EA425_A420_4443_B9E0_CDF0AA9E5D09_.wvu.FilterData" localSheetId="0" hidden="1">COEM_Package_20200302!$B$2:$Z$10</definedName>
    <definedName name="Z_9ED4B296_E9A0_43D8_A56B_F4D7CC736352_.wvu.FilterData" localSheetId="0" hidden="1">COEM_Package_20200302!$B$2:$Z$10</definedName>
  </definedNames>
  <calcPr calcId="162913"/>
  <customWorkbookViews>
    <customWorkbookView name="EXTERNAL Nguyen Trung Hieu (Ban Vien, RBVH/EPS45) - Personal View" guid="{250915DF-0B97-45D7-B29D-7EED4C89C1C1}" mergeInterval="0" personalView="1" maximized="1" xWindow="-8" yWindow="-8" windowWidth="1936" windowHeight="1176" activeSheetId="3"/>
    <customWorkbookView name="EXTERNAL Nguyen Tuan Duong (Ban Vien, RBVH/EPS45) - Personal View" guid="{7E0EA425-A420-4443-B9E0-CDF0AA9E5D09}" mergeInterval="0" personalView="1" maximized="1" xWindow="-8" yWindow="-8" windowWidth="1936" windowHeight="1176" activeSheetId="1"/>
    <customWorkbookView name="EXTERNAL Do Phu Loc (Ban Vien, RBVH/EPS45) - Personal View" guid="{72A6EB0A-84D5-4B8A-AC51-54CCD061630B}" mergeInterval="0" personalView="1" maximized="1" xWindow="-8" yWindow="-8" windowWidth="1936" windowHeight="1176" activeSheetId="1"/>
    <customWorkbookView name="EXTERNAL Nguyen Kim Thanh (Ban Vien, RBVH/EPS45) - Personal View" guid="{4E06BDBF-2CED-473B-850B-2A6C7311FF41}" mergeInterval="0" personalView="1" maximized="1" xWindow="-8" yWindow="-8" windowWidth="1936" windowHeight="1176" activeSheetId="1"/>
  </customWorkbookViews>
</workbook>
</file>

<file path=xl/calcChain.xml><?xml version="1.0" encoding="utf-8"?>
<calcChain xmlns="http://schemas.openxmlformats.org/spreadsheetml/2006/main">
  <c r="E43" i="1" l="1"/>
  <c r="F45" i="1" l="1"/>
  <c r="E45" i="1"/>
  <c r="D45" i="1"/>
  <c r="F44" i="1"/>
  <c r="D44" i="1"/>
  <c r="F43" i="1"/>
  <c r="D43" i="1"/>
  <c r="F42" i="1"/>
  <c r="E42" i="1"/>
  <c r="D42" i="1"/>
  <c r="F41" i="1"/>
  <c r="E41" i="1"/>
  <c r="D41" i="1"/>
  <c r="F40" i="1"/>
  <c r="E40" i="1"/>
  <c r="D40" i="1"/>
  <c r="F39" i="1"/>
  <c r="E39" i="1"/>
  <c r="D39" i="1"/>
  <c r="F38" i="1"/>
  <c r="E38" i="1"/>
  <c r="D38" i="1"/>
  <c r="F33" i="1"/>
  <c r="E33" i="1"/>
  <c r="D33" i="1"/>
  <c r="F32" i="1"/>
  <c r="E32" i="1"/>
  <c r="D32" i="1"/>
  <c r="F31" i="1"/>
  <c r="E31" i="1"/>
  <c r="D31" i="1"/>
  <c r="F30" i="1"/>
  <c r="E30" i="1"/>
  <c r="D30" i="1"/>
  <c r="F29" i="1"/>
  <c r="E29" i="1"/>
  <c r="D29" i="1"/>
  <c r="F28" i="1"/>
  <c r="E28" i="1"/>
  <c r="D28" i="1"/>
  <c r="F27" i="1"/>
  <c r="E27" i="1"/>
  <c r="D27" i="1"/>
  <c r="F26" i="1"/>
  <c r="E26" i="1"/>
  <c r="D26" i="1"/>
  <c r="P10" i="1"/>
  <c r="P9" i="1"/>
  <c r="P8" i="1"/>
  <c r="P7" i="1"/>
  <c r="P6" i="1"/>
  <c r="P5" i="1"/>
  <c r="P4" i="1"/>
  <c r="H44" i="1" l="1"/>
  <c r="G42" i="1"/>
  <c r="H39" i="1"/>
  <c r="G40" i="1"/>
  <c r="G44" i="1"/>
  <c r="G43" i="1"/>
  <c r="H32" i="1"/>
  <c r="G27" i="1"/>
  <c r="G28" i="1"/>
  <c r="G32" i="1"/>
  <c r="H40" i="1"/>
  <c r="H43" i="1"/>
  <c r="H45" i="1"/>
  <c r="H41" i="1"/>
  <c r="H42" i="1"/>
  <c r="G41" i="1"/>
  <c r="G45" i="1"/>
  <c r="G39" i="1"/>
  <c r="G30" i="1"/>
  <c r="G31" i="1"/>
  <c r="H27" i="1"/>
  <c r="H28" i="1"/>
  <c r="H31" i="1"/>
  <c r="H33" i="1"/>
  <c r="H29" i="1"/>
  <c r="H30" i="1"/>
  <c r="G29" i="1"/>
  <c r="G33" i="1"/>
  <c r="P3" i="1"/>
  <c r="H26" i="1" l="1"/>
  <c r="G26" i="1"/>
  <c r="H38" i="1"/>
  <c r="G38" i="1"/>
</calcChain>
</file>

<file path=xl/sharedStrings.xml><?xml version="1.0" encoding="utf-8"?>
<sst xmlns="http://schemas.openxmlformats.org/spreadsheetml/2006/main" count="254" uniqueCount="88">
  <si>
    <t>No</t>
  </si>
  <si>
    <t>Type</t>
  </si>
  <si>
    <t>ASW</t>
  </si>
  <si>
    <t>PSW</t>
  </si>
  <si>
    <t>No\Type</t>
  </si>
  <si>
    <t>Member</t>
  </si>
  <si>
    <t>hieu.nguyen-trung</t>
  </si>
  <si>
    <t>duong.nguyen-tuan</t>
  </si>
  <si>
    <t>TaskGroup</t>
  </si>
  <si>
    <t>Tester</t>
  </si>
  <si>
    <t>1. Test Design (.xls)
2. Plot File (.plt)
3. ATT project
4. Coverage Log</t>
  </si>
  <si>
    <t>1. TPA file (.tpa)
2. test report (.html)
3. test report (.xml)
4. test summary (.html)
5. File Coverage Fail Reason (.xls)</t>
  </si>
  <si>
    <t>KPI Table</t>
  </si>
  <si>
    <t>Start</t>
  </si>
  <si>
    <t>End</t>
  </si>
  <si>
    <t>LOC</t>
  </si>
  <si>
    <t>C0</t>
  </si>
  <si>
    <t>C1</t>
  </si>
  <si>
    <t>MCDC</t>
  </si>
  <si>
    <t>Reason</t>
  </si>
  <si>
    <t>Status</t>
  </si>
  <si>
    <t>Ready for review</t>
  </si>
  <si>
    <t>Status Table</t>
  </si>
  <si>
    <t>N/A</t>
  </si>
  <si>
    <t>Ready for PLC</t>
  </si>
  <si>
    <t>KPI/days</t>
  </si>
  <si>
    <t>Total Day</t>
  </si>
  <si>
    <t>Ongoing</t>
  </si>
  <si>
    <t>Total Loc Assigned</t>
  </si>
  <si>
    <t>Total LOC Complete</t>
  </si>
  <si>
    <t>Status (%)</t>
  </si>
  <si>
    <t>#</t>
  </si>
  <si>
    <t>Types</t>
  </si>
  <si>
    <t>Assigned ELOCs</t>
  </si>
  <si>
    <t>Completed ELOCs</t>
  </si>
  <si>
    <t>Status (%)
(Completed/Assigned)</t>
  </si>
  <si>
    <t>Total Days</t>
  </si>
  <si>
    <t>???</t>
  </si>
  <si>
    <t>External Name</t>
  </si>
  <si>
    <t>PSW
ELOCs</t>
  </si>
  <si>
    <t>ASW
ELOCs</t>
  </si>
  <si>
    <t>1. Completed ELOCs of the team from the beginning of Month (Mar) till Now:</t>
  </si>
  <si>
    <t>2. Completed ELOCs of each member from the beginning of Month (Mar) till Now:</t>
  </si>
  <si>
    <t>3. Risks/ Pending Issues:</t>
  </si>
  <si>
    <t>Risks/ Issues</t>
  </si>
  <si>
    <t>4. Found Defects/ OPLs in Month (Mar):</t>
  </si>
  <si>
    <t>5. Leave Plan (Mar):</t>
  </si>
  <si>
    <t>Defects / OPLs</t>
  </si>
  <si>
    <t>Num of Day</t>
  </si>
  <si>
    <t>Detail</t>
  </si>
  <si>
    <t>Date</t>
  </si>
  <si>
    <t>Note:</t>
  </si>
  <si>
    <t>PSW: 450 ELOCs</t>
  </si>
  <si>
    <t>ASW: 150 ELOCs</t>
  </si>
  <si>
    <t>Productivity of each Member per Day</t>
  </si>
  <si>
    <t>Total Productivity per Month</t>
  </si>
  <si>
    <t>PSW: 450x4x20 = 36,000 ELOCs</t>
  </si>
  <si>
    <t>ASW: 130x4x20 = 10,400 ELOCs</t>
  </si>
  <si>
    <t>Table Type of Testing</t>
  </si>
  <si>
    <t>Table Tester</t>
  </si>
  <si>
    <t>Detail Output</t>
  </si>
  <si>
    <t>ATT</t>
  </si>
  <si>
    <t>Cantata</t>
  </si>
  <si>
    <t>Tool</t>
  </si>
  <si>
    <t>Table KPI ASW</t>
  </si>
  <si>
    <t>Table KPI PSW</t>
  </si>
  <si>
    <t>LOC Complete</t>
  </si>
  <si>
    <t>Actual hour</t>
  </si>
  <si>
    <t>Estimation hour</t>
  </si>
  <si>
    <t>Task Jira</t>
  </si>
  <si>
    <t>Project</t>
  </si>
  <si>
    <t>ComponentName</t>
  </si>
  <si>
    <t>TaskID</t>
  </si>
  <si>
    <t>ItemName</t>
  </si>
  <si>
    <t>Planned Start</t>
  </si>
  <si>
    <t>Planned End</t>
  </si>
  <si>
    <t>ItemRevision</t>
  </si>
  <si>
    <t>Package</t>
  </si>
  <si>
    <t>hau.nguyen-tai</t>
  </si>
  <si>
    <t>bang.nguyen-duy</t>
  </si>
  <si>
    <t>dac.luu-cong</t>
  </si>
  <si>
    <t>duong.nguyen</t>
  </si>
  <si>
    <t>loc.do-phu</t>
  </si>
  <si>
    <t>thanh.nguyen-kim</t>
  </si>
  <si>
    <t>chung.ly</t>
  </si>
  <si>
    <t>Tool collect 148 LOC, but the real is 459</t>
  </si>
  <si>
    <t>Database</t>
  </si>
  <si>
    <t>HIDEN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</si>
</sst>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yy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rgb="FF9C6500"/>
      <name val="Arial"/>
      <family val="2"/>
    </font>
    <font>
      <sz val="10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1" fillId="0" borderId="1" xfId="0" applyFont="1" applyFill="1" applyBorder="1"/>
    <xf numFmtId="14" fontId="0" fillId="0" borderId="1" xfId="0" applyNumberFormat="1" applyBorder="1"/>
    <xf numFmtId="0" fontId="0" fillId="0" borderId="0" xfId="0" applyBorder="1"/>
    <xf numFmtId="10" fontId="0" fillId="0" borderId="1" xfId="0" applyNumberFormat="1" applyBorder="1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left" vertical="center"/>
    </xf>
    <xf numFmtId="14" fontId="0" fillId="0" borderId="0" xfId="0" applyNumberFormat="1"/>
    <xf numFmtId="0" fontId="0" fillId="0" borderId="0" xfId="0" applyNumberFormat="1"/>
    <xf numFmtId="0" fontId="0" fillId="0" borderId="1" xfId="0" applyFill="1" applyBorder="1" applyAlignment="1">
      <alignment horizontal="right" vertical="center"/>
    </xf>
    <xf numFmtId="0" fontId="0" fillId="0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1" fillId="2" borderId="1" xfId="0" applyFont="1" applyFill="1" applyBorder="1"/>
    <xf numFmtId="0" fontId="0" fillId="2" borderId="1" xfId="0" applyFill="1" applyBorder="1"/>
    <xf numFmtId="0" fontId="0" fillId="0" borderId="1" xfId="0" quotePrefix="1" applyBorder="1"/>
    <xf numFmtId="0" fontId="0" fillId="3" borderId="1" xfId="0" applyFill="1" applyBorder="1"/>
    <xf numFmtId="0" fontId="0" fillId="4" borderId="1" xfId="0" applyFill="1" applyBorder="1"/>
    <xf numFmtId="164" fontId="0" fillId="0" borderId="1" xfId="0" applyNumberFormat="1" applyBorder="1"/>
    <xf numFmtId="0" fontId="3" fillId="5" borderId="1" xfId="0" applyFont="1" applyFill="1" applyBorder="1"/>
    <xf numFmtId="0" fontId="3" fillId="5" borderId="1" xfId="0" quotePrefix="1" applyFont="1" applyFill="1" applyBorder="1"/>
    <xf numFmtId="164" fontId="3" fillId="5" borderId="1" xfId="0" applyNumberFormat="1" applyFont="1" applyFill="1" applyBorder="1"/>
    <xf numFmtId="0" fontId="3" fillId="5" borderId="0" xfId="0" applyFont="1" applyFill="1"/>
    <xf numFmtId="0" fontId="0" fillId="0" borderId="0" xfId="0" applyNumberFormat="1" applyFont="1" applyFill="1" applyBorder="1" applyAlignment="1" applyProtection="1"/>
    <xf numFmtId="0" fontId="0" fillId="0" borderId="0" xfId="0" quotePrefix="1" applyNumberFormat="1" applyFont="1" applyFill="1" applyBorder="1" applyAlignment="1" applyProtection="1"/>
    <xf numFmtId="0" fontId="0" fillId="0" borderId="1" xfId="0" applyNumberFormat="1" applyFont="1" applyFill="1" applyBorder="1" applyAlignment="1" applyProtection="1"/>
    <xf numFmtId="0" fontId="0" fillId="7" borderId="1" xfId="0" applyFill="1" applyBorder="1"/>
    <xf numFmtId="0" fontId="4" fillId="6" borderId="1" xfId="0" applyFont="1" applyFill="1" applyBorder="1"/>
    <xf numFmtId="0" fontId="1" fillId="0" borderId="0" xfId="0" applyFont="1" applyFill="1" applyBorder="1"/>
    <xf numFmtId="10" fontId="0" fillId="0" borderId="0" xfId="0" applyNumberFormat="1" applyBorder="1"/>
    <xf numFmtId="0" fontId="0" fillId="0" borderId="1" xfId="0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Z45"/>
  <sheetViews>
    <sheetView tabSelected="1" workbookViewId="0">
      <selection activeCell="E12" sqref="E12"/>
    </sheetView>
  </sheetViews>
  <sheetFormatPr defaultRowHeight="15" x14ac:dyDescent="0.25"/>
  <cols>
    <col min="3" max="3" width="17.85546875" bestFit="1" customWidth="1"/>
    <col min="4" max="4" width="17" customWidth="1"/>
    <col min="5" max="5" width="53.28515625" bestFit="1" customWidth="1"/>
    <col min="6" max="6" width="50.5703125" bestFit="1" customWidth="1"/>
    <col min="7" max="7" width="8.7109375" bestFit="1" customWidth="1"/>
    <col min="8" max="8" width="38.85546875" bestFit="1" customWidth="1"/>
    <col min="9" max="9" width="38.85546875" customWidth="1"/>
    <col min="10" max="10" width="10.42578125" bestFit="1" customWidth="1"/>
    <col min="11" max="11" width="18.7109375" hidden="1" customWidth="1"/>
    <col min="12" max="12" width="9.140625" hidden="1" customWidth="1"/>
    <col min="13" max="13" width="17.5703125" bestFit="1" customWidth="1"/>
    <col min="15" max="15" width="11.140625" bestFit="1" customWidth="1"/>
    <col min="16" max="16" width="15.5703125" customWidth="1"/>
    <col min="17" max="18" width="12.85546875" bestFit="1" customWidth="1"/>
    <col min="19" max="19" width="15.140625" bestFit="1" customWidth="1"/>
    <col min="20" max="20" width="14.28515625" bestFit="1" customWidth="1"/>
    <col min="21" max="21" width="10.85546875" bestFit="1" customWidth="1"/>
    <col min="22" max="22" width="15.28515625" customWidth="1"/>
  </cols>
  <sheetData>
    <row r="2" spans="2:26" x14ac:dyDescent="0.25">
      <c r="B2" s="2" t="s">
        <v>0</v>
      </c>
      <c r="C2" s="2" t="s">
        <v>77</v>
      </c>
      <c r="D2" s="2" t="s">
        <v>1</v>
      </c>
      <c r="E2" s="2" t="s">
        <v>70</v>
      </c>
      <c r="F2" s="2" t="s">
        <v>71</v>
      </c>
      <c r="G2" s="2" t="s">
        <v>72</v>
      </c>
      <c r="H2" s="2" t="s">
        <v>73</v>
      </c>
      <c r="I2" s="2" t="s">
        <v>86</v>
      </c>
      <c r="J2" s="2" t="s">
        <v>76</v>
      </c>
      <c r="K2" s="22" t="s">
        <v>69</v>
      </c>
      <c r="L2" s="22" t="s">
        <v>8</v>
      </c>
      <c r="M2" s="4" t="s">
        <v>9</v>
      </c>
      <c r="N2" s="4" t="s">
        <v>15</v>
      </c>
      <c r="O2" s="4" t="s">
        <v>66</v>
      </c>
      <c r="P2" s="4" t="s">
        <v>68</v>
      </c>
      <c r="Q2" s="4" t="s">
        <v>67</v>
      </c>
      <c r="R2" s="4" t="s">
        <v>20</v>
      </c>
      <c r="S2" s="4" t="s">
        <v>74</v>
      </c>
      <c r="T2" s="4" t="s">
        <v>75</v>
      </c>
      <c r="U2" s="2" t="s">
        <v>13</v>
      </c>
      <c r="V2" s="2" t="s">
        <v>14</v>
      </c>
      <c r="W2" s="2" t="s">
        <v>16</v>
      </c>
      <c r="X2" s="2" t="s">
        <v>17</v>
      </c>
      <c r="Y2" s="4" t="s">
        <v>18</v>
      </c>
      <c r="Z2" s="4" t="s">
        <v>19</v>
      </c>
    </row>
    <row r="3" spans="2:26" x14ac:dyDescent="0.25">
      <c r="B3" s="3">
        <v>1</v>
      </c>
      <c r="C3" s="25">
        <v>1</v>
      </c>
      <c r="D3" s="3" t="s">
        <v>3</v>
      </c>
      <c r="E3" s="3" t="s">
        <v>87</v>
      </c>
      <c r="F3" s="3" t="s">
        <v>87</v>
      </c>
      <c r="G3" s="3" t="s">
        <v>87</v>
      </c>
      <c r="H3" s="3" t="s">
        <v>87</v>
      </c>
      <c r="I3" s="3" t="s">
        <v>87</v>
      </c>
      <c r="J3" s="24" t="s">
        <v>87</v>
      </c>
      <c r="K3" s="23" t="s">
        <v>23</v>
      </c>
      <c r="L3" s="23"/>
      <c r="M3" s="3" t="s">
        <v>81</v>
      </c>
      <c r="N3" s="3">
        <v>113</v>
      </c>
      <c r="O3" s="3">
        <v>113</v>
      </c>
      <c r="P3" s="3" t="e">
        <f>ROUNDDOWN(N3/HLOOKUP(#REF!,Table!$C$3:$D$4,2,0)*8,2)</f>
        <v>#REF!</v>
      </c>
      <c r="Q3" s="3"/>
      <c r="R3" s="3" t="s">
        <v>27</v>
      </c>
      <c r="S3" s="27">
        <v>43892</v>
      </c>
      <c r="T3" s="27">
        <v>43894</v>
      </c>
      <c r="U3" s="27">
        <v>43892</v>
      </c>
      <c r="V3" s="27"/>
      <c r="W3" s="3"/>
      <c r="X3" s="3"/>
      <c r="Y3" s="3"/>
      <c r="Z3" s="3"/>
    </row>
    <row r="4" spans="2:26" s="31" customFormat="1" ht="12.75" x14ac:dyDescent="0.2">
      <c r="B4" s="28">
        <v>2</v>
      </c>
      <c r="C4" s="28">
        <v>1</v>
      </c>
      <c r="D4" s="28" t="s">
        <v>3</v>
      </c>
      <c r="E4" s="28" t="s">
        <v>87</v>
      </c>
      <c r="F4" s="28" t="s">
        <v>87</v>
      </c>
      <c r="G4" s="28" t="s">
        <v>87</v>
      </c>
      <c r="H4" s="28" t="s">
        <v>87</v>
      </c>
      <c r="I4" s="28" t="s">
        <v>87</v>
      </c>
      <c r="J4" s="29" t="s">
        <v>87</v>
      </c>
      <c r="K4" s="28" t="s">
        <v>23</v>
      </c>
      <c r="L4" s="28"/>
      <c r="M4" s="28" t="s">
        <v>82</v>
      </c>
      <c r="N4" s="36">
        <v>459</v>
      </c>
      <c r="O4" s="28">
        <v>459</v>
      </c>
      <c r="P4" s="28" t="e">
        <f>ROUNDDOWN(N4/HLOOKUP(#REF!,Table!$C$3:$D$4,2,0)*8,2)</f>
        <v>#REF!</v>
      </c>
      <c r="Q4" s="28"/>
      <c r="R4" s="28" t="s">
        <v>27</v>
      </c>
      <c r="S4" s="30">
        <v>43892</v>
      </c>
      <c r="T4" s="30">
        <v>43894</v>
      </c>
      <c r="U4" s="30">
        <v>43892</v>
      </c>
      <c r="V4" s="30"/>
      <c r="W4" s="28"/>
      <c r="X4" s="28"/>
      <c r="Y4" s="28"/>
      <c r="Z4" s="28" t="s">
        <v>85</v>
      </c>
    </row>
    <row r="5" spans="2:26" x14ac:dyDescent="0.25">
      <c r="B5" s="3">
        <v>3</v>
      </c>
      <c r="C5" s="25">
        <v>1</v>
      </c>
      <c r="D5" s="3" t="s">
        <v>3</v>
      </c>
      <c r="E5" s="3" t="s">
        <v>87</v>
      </c>
      <c r="F5" s="3" t="s">
        <v>87</v>
      </c>
      <c r="G5" s="3" t="s">
        <v>87</v>
      </c>
      <c r="H5" s="3" t="s">
        <v>87</v>
      </c>
      <c r="I5" s="3" t="s">
        <v>87</v>
      </c>
      <c r="J5" s="24" t="s">
        <v>87</v>
      </c>
      <c r="K5" s="23" t="s">
        <v>23</v>
      </c>
      <c r="L5" s="23"/>
      <c r="M5" s="3" t="s">
        <v>81</v>
      </c>
      <c r="N5" s="3">
        <v>291</v>
      </c>
      <c r="O5" s="3">
        <v>291</v>
      </c>
      <c r="P5" s="3" t="e">
        <f>ROUNDDOWN(N5/HLOOKUP(#REF!,Table!$C$3:$D$4,2,0)*8,2)</f>
        <v>#REF!</v>
      </c>
      <c r="Q5" s="3"/>
      <c r="R5" s="3" t="s">
        <v>27</v>
      </c>
      <c r="S5" s="27">
        <v>43892</v>
      </c>
      <c r="T5" s="27">
        <v>43894</v>
      </c>
      <c r="U5" s="27">
        <v>43892</v>
      </c>
      <c r="V5" s="27"/>
      <c r="W5" s="3"/>
      <c r="X5" s="3"/>
      <c r="Y5" s="3"/>
      <c r="Z5" s="3"/>
    </row>
    <row r="6" spans="2:26" x14ac:dyDescent="0.25">
      <c r="B6" s="3">
        <v>4</v>
      </c>
      <c r="C6" s="25">
        <v>1</v>
      </c>
      <c r="D6" s="3" t="s">
        <v>3</v>
      </c>
      <c r="E6" s="3" t="s">
        <v>87</v>
      </c>
      <c r="F6" s="3" t="s">
        <v>87</v>
      </c>
      <c r="G6" s="3" t="s">
        <v>87</v>
      </c>
      <c r="H6" s="3" t="s">
        <v>87</v>
      </c>
      <c r="I6" s="3" t="s">
        <v>87</v>
      </c>
      <c r="J6" s="24" t="s">
        <v>87</v>
      </c>
      <c r="K6" s="23" t="s">
        <v>23</v>
      </c>
      <c r="L6" s="23"/>
      <c r="M6" s="3" t="s">
        <v>84</v>
      </c>
      <c r="N6" s="3">
        <v>254</v>
      </c>
      <c r="O6" s="3">
        <v>254</v>
      </c>
      <c r="P6" s="3" t="e">
        <f>ROUNDDOWN(N6/HLOOKUP(#REF!,Table!$C$3:$D$4,2,0)*8,2)</f>
        <v>#REF!</v>
      </c>
      <c r="Q6" s="3"/>
      <c r="R6" s="3" t="s">
        <v>27</v>
      </c>
      <c r="S6" s="27">
        <v>43892</v>
      </c>
      <c r="T6" s="27">
        <v>43893</v>
      </c>
      <c r="U6" s="27">
        <v>43892</v>
      </c>
      <c r="V6" s="27"/>
      <c r="W6" s="3"/>
      <c r="X6" s="3"/>
      <c r="Y6" s="3"/>
      <c r="Z6" s="3"/>
    </row>
    <row r="7" spans="2:26" x14ac:dyDescent="0.25">
      <c r="B7" s="3">
        <v>5</v>
      </c>
      <c r="C7" s="25">
        <v>1</v>
      </c>
      <c r="D7" s="3" t="s">
        <v>2</v>
      </c>
      <c r="E7" s="3" t="s">
        <v>87</v>
      </c>
      <c r="F7" s="24" t="s">
        <v>87</v>
      </c>
      <c r="G7" s="3" t="s">
        <v>87</v>
      </c>
      <c r="H7" s="3" t="s">
        <v>87</v>
      </c>
      <c r="I7" s="3" t="s">
        <v>87</v>
      </c>
      <c r="J7" s="3" t="s">
        <v>87</v>
      </c>
      <c r="K7" s="23" t="s">
        <v>23</v>
      </c>
      <c r="L7" s="23"/>
      <c r="M7" s="3" t="s">
        <v>83</v>
      </c>
      <c r="N7" s="3">
        <v>19</v>
      </c>
      <c r="O7" s="3">
        <v>19</v>
      </c>
      <c r="P7" s="3" t="e">
        <f>ROUNDDOWN(N7/HLOOKUP(#REF!,Table!$C$3:$D$4,2,0)*8,2)</f>
        <v>#REF!</v>
      </c>
      <c r="Q7" s="3"/>
      <c r="R7" s="3" t="s">
        <v>27</v>
      </c>
      <c r="S7" s="27">
        <v>43892</v>
      </c>
      <c r="T7" s="27">
        <v>43894</v>
      </c>
      <c r="U7" s="27">
        <v>43892</v>
      </c>
      <c r="V7" s="27"/>
      <c r="W7" s="3"/>
      <c r="X7" s="3"/>
      <c r="Y7" s="3"/>
      <c r="Z7" s="3"/>
    </row>
    <row r="8" spans="2:26" x14ac:dyDescent="0.25">
      <c r="B8" s="3">
        <v>6</v>
      </c>
      <c r="C8" s="26">
        <v>2</v>
      </c>
      <c r="D8" s="3" t="s">
        <v>3</v>
      </c>
      <c r="E8" s="3" t="s">
        <v>87</v>
      </c>
      <c r="F8" s="24" t="s">
        <v>87</v>
      </c>
      <c r="G8" s="3" t="s">
        <v>87</v>
      </c>
      <c r="H8" s="3" t="s">
        <v>87</v>
      </c>
      <c r="I8" s="3" t="s">
        <v>87</v>
      </c>
      <c r="J8" s="3" t="s">
        <v>87</v>
      </c>
      <c r="K8" s="23" t="s">
        <v>23</v>
      </c>
      <c r="L8" s="23"/>
      <c r="M8" s="3" t="s">
        <v>83</v>
      </c>
      <c r="N8" s="3">
        <v>478</v>
      </c>
      <c r="O8" s="3">
        <v>478</v>
      </c>
      <c r="P8" s="3" t="e">
        <f>ROUNDDOWN(N8/HLOOKUP(#REF!,Table!$C$3:$D$4,2,0)*8,2)</f>
        <v>#REF!</v>
      </c>
      <c r="Q8" s="3"/>
      <c r="R8" s="3" t="s">
        <v>27</v>
      </c>
      <c r="S8" s="27">
        <v>43892</v>
      </c>
      <c r="T8" s="27">
        <v>43894</v>
      </c>
      <c r="U8" s="27">
        <v>43892</v>
      </c>
      <c r="V8" s="27"/>
      <c r="W8" s="3"/>
      <c r="X8" s="3"/>
      <c r="Y8" s="3"/>
      <c r="Z8" s="3"/>
    </row>
    <row r="9" spans="2:26" s="32" customFormat="1" x14ac:dyDescent="0.25">
      <c r="B9" s="34">
        <v>7</v>
      </c>
      <c r="C9" s="26">
        <v>2</v>
      </c>
      <c r="D9" s="32" t="s">
        <v>3</v>
      </c>
      <c r="E9" s="32" t="s">
        <v>87</v>
      </c>
      <c r="F9" s="33" t="s">
        <v>87</v>
      </c>
      <c r="G9" s="3" t="s">
        <v>87</v>
      </c>
      <c r="H9" s="3" t="s">
        <v>87</v>
      </c>
      <c r="I9" s="3" t="s">
        <v>87</v>
      </c>
      <c r="J9" s="3" t="s">
        <v>87</v>
      </c>
      <c r="K9" s="23" t="s">
        <v>23</v>
      </c>
      <c r="L9" s="23"/>
      <c r="M9" s="3" t="s">
        <v>82</v>
      </c>
      <c r="N9" s="3">
        <v>286</v>
      </c>
      <c r="O9" s="3">
        <v>286</v>
      </c>
      <c r="P9" s="3" t="e">
        <f>ROUNDDOWN(N9/HLOOKUP(#REF!,Table!$C$3:$D$4,2,0)*8,2)</f>
        <v>#REF!</v>
      </c>
      <c r="Q9" s="3"/>
      <c r="R9" s="3" t="s">
        <v>27</v>
      </c>
      <c r="S9" s="27">
        <v>43892</v>
      </c>
      <c r="T9" s="27">
        <v>43894</v>
      </c>
      <c r="U9" s="27">
        <v>43892</v>
      </c>
      <c r="V9" s="27"/>
      <c r="W9" s="3"/>
      <c r="X9" s="3"/>
      <c r="Y9" s="3"/>
      <c r="Z9" s="3"/>
    </row>
    <row r="10" spans="2:26" x14ac:dyDescent="0.25">
      <c r="B10" s="3">
        <v>8</v>
      </c>
      <c r="C10" s="26">
        <v>2</v>
      </c>
      <c r="D10" s="3" t="s">
        <v>3</v>
      </c>
      <c r="E10" s="3" t="s">
        <v>87</v>
      </c>
      <c r="F10" s="24" t="s">
        <v>87</v>
      </c>
      <c r="G10" s="3" t="s">
        <v>87</v>
      </c>
      <c r="H10" s="3" t="s">
        <v>87</v>
      </c>
      <c r="I10" s="3" t="s">
        <v>87</v>
      </c>
      <c r="J10" s="3" t="s">
        <v>87</v>
      </c>
      <c r="K10" s="23" t="s">
        <v>23</v>
      </c>
      <c r="L10" s="23"/>
      <c r="M10" s="3" t="s">
        <v>84</v>
      </c>
      <c r="N10" s="3">
        <v>110</v>
      </c>
      <c r="O10" s="3">
        <v>110</v>
      </c>
      <c r="P10" s="3" t="e">
        <f>ROUNDDOWN(N10/HLOOKUP(#REF!,Table!$C$3:$D$4,2,0)*8,2)</f>
        <v>#REF!</v>
      </c>
      <c r="Q10" s="3"/>
      <c r="R10" s="3" t="s">
        <v>27</v>
      </c>
      <c r="S10" s="27">
        <v>43892</v>
      </c>
      <c r="T10" s="27">
        <v>43894</v>
      </c>
      <c r="U10" s="27">
        <v>43892</v>
      </c>
      <c r="V10" s="27"/>
      <c r="W10" s="3"/>
      <c r="X10" s="3"/>
      <c r="Y10" s="3"/>
      <c r="Z10" s="3"/>
    </row>
    <row r="11" spans="2:26" x14ac:dyDescent="0.25">
      <c r="B11" s="3">
        <v>9</v>
      </c>
      <c r="C11" s="35">
        <v>3</v>
      </c>
      <c r="D11" s="3" t="s">
        <v>3</v>
      </c>
      <c r="E11" s="3" t="s">
        <v>87</v>
      </c>
      <c r="F11" s="24" t="s">
        <v>87</v>
      </c>
      <c r="G11" s="3" t="s">
        <v>87</v>
      </c>
      <c r="H11" s="3" t="s">
        <v>87</v>
      </c>
      <c r="I11" s="3" t="s">
        <v>87</v>
      </c>
      <c r="J11" s="3" t="s">
        <v>87</v>
      </c>
      <c r="K11" s="23"/>
      <c r="L11" s="23"/>
      <c r="M11" s="3"/>
      <c r="N11" s="3">
        <v>251</v>
      </c>
      <c r="O11" s="3"/>
      <c r="P11" s="3"/>
      <c r="Q11" s="3"/>
      <c r="R11" s="3" t="s">
        <v>23</v>
      </c>
      <c r="S11" s="27">
        <v>43892</v>
      </c>
      <c r="T11" s="27">
        <v>43894</v>
      </c>
      <c r="U11" s="27"/>
      <c r="V11" s="27"/>
      <c r="W11" s="3"/>
      <c r="X11" s="3"/>
      <c r="Y11" s="3"/>
      <c r="Z11" s="3"/>
    </row>
    <row r="12" spans="2:26" x14ac:dyDescent="0.25">
      <c r="B12" s="3">
        <v>10</v>
      </c>
      <c r="C12" s="35">
        <v>3</v>
      </c>
      <c r="D12" s="3" t="s">
        <v>3</v>
      </c>
      <c r="E12" s="3" t="s">
        <v>87</v>
      </c>
      <c r="F12" s="24" t="s">
        <v>87</v>
      </c>
      <c r="G12" s="3" t="s">
        <v>87</v>
      </c>
      <c r="H12" s="3" t="s">
        <v>87</v>
      </c>
      <c r="I12" s="3" t="s">
        <v>87</v>
      </c>
      <c r="J12" s="3" t="s">
        <v>87</v>
      </c>
      <c r="K12" s="23"/>
      <c r="L12" s="23"/>
      <c r="M12" s="3"/>
      <c r="N12" s="3">
        <v>101</v>
      </c>
      <c r="O12" s="3"/>
      <c r="P12" s="3"/>
      <c r="Q12" s="3"/>
      <c r="R12" s="3" t="s">
        <v>23</v>
      </c>
      <c r="S12" s="27">
        <v>43892</v>
      </c>
      <c r="T12" s="27">
        <v>43894</v>
      </c>
      <c r="U12" s="5"/>
      <c r="V12" s="5"/>
      <c r="W12" s="3"/>
      <c r="X12" s="3"/>
      <c r="Y12" s="3"/>
      <c r="Z12" s="3"/>
    </row>
    <row r="13" spans="2:26" x14ac:dyDescent="0.25">
      <c r="B13" s="3">
        <v>11</v>
      </c>
      <c r="C13" s="35">
        <v>3</v>
      </c>
      <c r="D13" s="3" t="s">
        <v>3</v>
      </c>
      <c r="E13" s="3" t="s">
        <v>87</v>
      </c>
      <c r="F13" s="24" t="s">
        <v>87</v>
      </c>
      <c r="G13" s="3" t="s">
        <v>87</v>
      </c>
      <c r="H13" s="3" t="s">
        <v>87</v>
      </c>
      <c r="I13" s="3" t="s">
        <v>87</v>
      </c>
      <c r="J13" s="3" t="s">
        <v>87</v>
      </c>
      <c r="K13" s="23"/>
      <c r="L13" s="23"/>
      <c r="M13" s="3"/>
      <c r="N13" s="3">
        <v>90</v>
      </c>
      <c r="O13" s="3"/>
      <c r="P13" s="3"/>
      <c r="Q13" s="3"/>
      <c r="R13" s="3" t="s">
        <v>23</v>
      </c>
      <c r="S13" s="27">
        <v>43892</v>
      </c>
      <c r="T13" s="27">
        <v>43894</v>
      </c>
      <c r="U13" s="5"/>
      <c r="V13" s="5"/>
      <c r="W13" s="3"/>
      <c r="X13" s="3"/>
      <c r="Y13" s="3"/>
      <c r="Z13" s="3"/>
    </row>
    <row r="14" spans="2:26" x14ac:dyDescent="0.25">
      <c r="B14" s="3">
        <v>12</v>
      </c>
      <c r="C14" s="35">
        <v>3</v>
      </c>
      <c r="D14" s="3" t="s">
        <v>3</v>
      </c>
      <c r="E14" s="3" t="s">
        <v>87</v>
      </c>
      <c r="F14" s="24" t="s">
        <v>87</v>
      </c>
      <c r="G14" s="3" t="s">
        <v>87</v>
      </c>
      <c r="H14" s="3" t="s">
        <v>87</v>
      </c>
      <c r="I14" s="3" t="s">
        <v>87</v>
      </c>
      <c r="J14" s="3" t="s">
        <v>87</v>
      </c>
      <c r="K14" s="23"/>
      <c r="L14" s="23"/>
      <c r="M14" s="3"/>
      <c r="N14" s="3">
        <v>101</v>
      </c>
      <c r="O14" s="3"/>
      <c r="P14" s="3"/>
      <c r="Q14" s="3"/>
      <c r="R14" s="3" t="s">
        <v>23</v>
      </c>
      <c r="S14" s="27">
        <v>43892</v>
      </c>
      <c r="T14" s="27">
        <v>43894</v>
      </c>
      <c r="U14" s="5"/>
      <c r="V14" s="5"/>
      <c r="W14" s="3"/>
      <c r="X14" s="3"/>
      <c r="Y14" s="3"/>
      <c r="Z14" s="3"/>
    </row>
    <row r="15" spans="2:26" x14ac:dyDescent="0.25">
      <c r="B15" s="3"/>
      <c r="C15" s="3"/>
      <c r="D15" s="3"/>
      <c r="E15" s="3"/>
      <c r="F15" s="24"/>
      <c r="G15" s="3"/>
      <c r="H15" s="3"/>
      <c r="I15" s="3"/>
      <c r="J15" s="3"/>
      <c r="K15" s="23"/>
      <c r="L15" s="23"/>
      <c r="M15" s="3"/>
      <c r="N15" s="3"/>
      <c r="O15" s="3"/>
      <c r="P15" s="3"/>
      <c r="Q15" s="3"/>
      <c r="R15" s="3"/>
      <c r="S15" s="5"/>
      <c r="T15" s="5"/>
      <c r="U15" s="5"/>
      <c r="V15" s="5"/>
      <c r="W15" s="3"/>
      <c r="X15" s="3"/>
      <c r="Y15" s="3"/>
      <c r="Z15" s="3"/>
    </row>
    <row r="16" spans="2:26" x14ac:dyDescent="0.25">
      <c r="B16" s="3"/>
      <c r="C16" s="3"/>
      <c r="D16" s="3"/>
      <c r="E16" s="3"/>
      <c r="F16" s="24"/>
      <c r="G16" s="3"/>
      <c r="H16" s="3"/>
      <c r="I16" s="3"/>
      <c r="J16" s="3"/>
      <c r="K16" s="23"/>
      <c r="L16" s="23"/>
      <c r="M16" s="3"/>
      <c r="N16" s="3"/>
      <c r="O16" s="3"/>
      <c r="P16" s="3"/>
      <c r="Q16" s="3"/>
      <c r="R16" s="3"/>
      <c r="S16" s="5"/>
      <c r="T16" s="5"/>
      <c r="U16" s="5"/>
      <c r="V16" s="5"/>
      <c r="W16" s="3"/>
      <c r="X16" s="3"/>
      <c r="Y16" s="3"/>
      <c r="Z16" s="3"/>
    </row>
    <row r="17" spans="2:26" x14ac:dyDescent="0.25">
      <c r="B17" s="3"/>
      <c r="C17" s="3"/>
      <c r="D17" s="3"/>
      <c r="E17" s="3"/>
      <c r="F17" s="24"/>
      <c r="G17" s="3"/>
      <c r="H17" s="3"/>
      <c r="I17" s="3"/>
      <c r="J17" s="3"/>
      <c r="K17" s="23"/>
      <c r="L17" s="23"/>
      <c r="M17" s="3"/>
      <c r="N17" s="3"/>
      <c r="O17" s="3"/>
      <c r="P17" s="3"/>
      <c r="Q17" s="3"/>
      <c r="R17" s="3"/>
      <c r="S17" s="5"/>
      <c r="T17" s="5"/>
      <c r="U17" s="5"/>
      <c r="V17" s="5"/>
      <c r="W17" s="3"/>
      <c r="X17" s="3"/>
      <c r="Y17" s="3"/>
      <c r="Z17" s="3"/>
    </row>
    <row r="18" spans="2:26" x14ac:dyDescent="0.25">
      <c r="B18" s="3"/>
      <c r="C18" s="3"/>
      <c r="D18" s="3"/>
      <c r="E18" s="3"/>
      <c r="F18" s="24"/>
      <c r="G18" s="3"/>
      <c r="H18" s="3"/>
      <c r="I18" s="3"/>
      <c r="J18" s="3"/>
      <c r="K18" s="23"/>
      <c r="L18" s="23"/>
      <c r="M18" s="3"/>
      <c r="N18" s="3"/>
      <c r="O18" s="3"/>
      <c r="P18" s="3"/>
      <c r="Q18" s="3"/>
      <c r="R18" s="3"/>
      <c r="S18" s="5"/>
      <c r="T18" s="5"/>
      <c r="U18" s="5"/>
      <c r="V18" s="5"/>
      <c r="W18" s="3"/>
      <c r="X18" s="3"/>
      <c r="Y18" s="3"/>
      <c r="Z18" s="3"/>
    </row>
    <row r="19" spans="2:26" x14ac:dyDescent="0.25">
      <c r="B19" s="3"/>
      <c r="C19" s="3"/>
      <c r="D19" s="3"/>
      <c r="E19" s="3"/>
      <c r="F19" s="24"/>
      <c r="G19" s="3"/>
      <c r="H19" s="3"/>
      <c r="I19" s="3"/>
      <c r="J19" s="3"/>
      <c r="K19" s="23"/>
      <c r="L19" s="23"/>
      <c r="M19" s="3"/>
      <c r="N19" s="3"/>
      <c r="O19" s="3"/>
      <c r="P19" s="3"/>
      <c r="Q19" s="3"/>
      <c r="R19" s="3"/>
      <c r="S19" s="5"/>
      <c r="T19" s="5"/>
      <c r="U19" s="5"/>
      <c r="V19" s="5"/>
      <c r="W19" s="3"/>
      <c r="X19" s="3"/>
      <c r="Y19" s="3"/>
      <c r="Z19" s="3"/>
    </row>
    <row r="20" spans="2:26" x14ac:dyDescent="0.25">
      <c r="B20" s="3"/>
      <c r="C20" s="3"/>
      <c r="D20" s="3"/>
      <c r="E20" s="3"/>
      <c r="F20" s="24"/>
      <c r="G20" s="3"/>
      <c r="H20" s="3"/>
      <c r="I20" s="3"/>
      <c r="J20" s="3"/>
      <c r="K20" s="23"/>
      <c r="L20" s="23"/>
      <c r="M20" s="3"/>
      <c r="N20" s="3"/>
      <c r="O20" s="3"/>
      <c r="P20" s="3"/>
      <c r="Q20" s="3"/>
      <c r="R20" s="3"/>
      <c r="S20" s="5"/>
      <c r="T20" s="5"/>
      <c r="U20" s="5"/>
      <c r="V20" s="5"/>
      <c r="W20" s="3"/>
      <c r="X20" s="3"/>
      <c r="Y20" s="3"/>
      <c r="Z20" s="3"/>
    </row>
    <row r="21" spans="2:26" x14ac:dyDescent="0.25">
      <c r="B21" s="3"/>
      <c r="C21" s="3"/>
      <c r="D21" s="3"/>
      <c r="E21" s="3"/>
      <c r="F21" s="24"/>
      <c r="G21" s="3"/>
      <c r="H21" s="3"/>
      <c r="I21" s="3"/>
      <c r="J21" s="3"/>
      <c r="K21" s="23"/>
      <c r="L21" s="23"/>
      <c r="M21" s="3"/>
      <c r="N21" s="3"/>
      <c r="O21" s="3"/>
      <c r="P21" s="3"/>
      <c r="Q21" s="3"/>
      <c r="R21" s="3"/>
      <c r="S21" s="5"/>
      <c r="T21" s="5"/>
      <c r="U21" s="5"/>
      <c r="V21" s="5"/>
      <c r="W21" s="3"/>
      <c r="X21" s="3"/>
      <c r="Y21" s="3"/>
      <c r="Z21" s="3"/>
    </row>
    <row r="22" spans="2:26" x14ac:dyDescent="0.25">
      <c r="B22" s="3"/>
      <c r="C22" s="3"/>
      <c r="D22" s="3"/>
      <c r="E22" s="3"/>
      <c r="F22" s="24"/>
      <c r="G22" s="3"/>
      <c r="H22" s="3"/>
      <c r="I22" s="3"/>
      <c r="J22" s="3"/>
      <c r="K22" s="23"/>
      <c r="L22" s="23"/>
      <c r="M22" s="3"/>
      <c r="N22" s="3"/>
      <c r="O22" s="3"/>
      <c r="P22" s="3"/>
      <c r="Q22" s="3"/>
      <c r="R22" s="3"/>
      <c r="S22" s="5"/>
      <c r="T22" s="5"/>
      <c r="U22" s="5"/>
      <c r="V22" s="5"/>
      <c r="W22" s="3"/>
      <c r="X22" s="3"/>
      <c r="Y22" s="3"/>
      <c r="Z22" s="3"/>
    </row>
    <row r="23" spans="2:26" x14ac:dyDescent="0.25"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</row>
    <row r="24" spans="2:26" x14ac:dyDescent="0.25">
      <c r="B24" s="1" t="s">
        <v>64</v>
      </c>
    </row>
    <row r="25" spans="2:26" x14ac:dyDescent="0.25">
      <c r="B25" s="2" t="s">
        <v>0</v>
      </c>
      <c r="C25" s="2" t="s">
        <v>9</v>
      </c>
      <c r="D25" s="2" t="s">
        <v>28</v>
      </c>
      <c r="E25" s="2" t="s">
        <v>29</v>
      </c>
      <c r="F25" s="2" t="s">
        <v>26</v>
      </c>
      <c r="G25" s="2" t="s">
        <v>25</v>
      </c>
      <c r="H25" s="4" t="s">
        <v>30</v>
      </c>
      <c r="I25" s="37"/>
    </row>
    <row r="26" spans="2:26" x14ac:dyDescent="0.25">
      <c r="B26" s="3">
        <v>1</v>
      </c>
      <c r="C26" s="3" t="s">
        <v>6</v>
      </c>
      <c r="D26" s="3">
        <f>SUMIFS($N$3:$N$22,$D$3:$D$22,Table!$C$3,$M$3:$M$22,C26)</f>
        <v>0</v>
      </c>
      <c r="E26" s="3">
        <f>SUMIFS($O$3:$O$22,$D$3:$D$22,Table!$C$3,$M$3:$M$22,C26)-SUM(SUMIFS($O$3:$O$22,$D$3:$D$22,Table!$C$3,$M$3:$M$22,C26,$R$3:$R$22,{"Ongoing","N/A"}))</f>
        <v>0</v>
      </c>
      <c r="F26" s="3">
        <f>1/8*(SUMIFS($Q$3:$Q$22,$D$3:$D$22,Table!$C$3,$M$3:$M$22,C26)-SUM(SUMIFS($Q$3:$Q$22,$D$3:$D$22,Table!$C$3,$M$3:$M$22,C26,$R$3:$R$22,{"Ongoing","N/A"})))</f>
        <v>0</v>
      </c>
      <c r="G26" s="3" t="e">
        <f>E26/(F26)</f>
        <v>#DIV/0!</v>
      </c>
      <c r="H26" s="7" t="e">
        <f>E26/D26</f>
        <v>#DIV/0!</v>
      </c>
      <c r="I26" s="38"/>
    </row>
    <row r="27" spans="2:26" x14ac:dyDescent="0.25">
      <c r="B27" s="3">
        <v>2</v>
      </c>
      <c r="C27" s="3" t="s">
        <v>78</v>
      </c>
      <c r="D27" s="3">
        <f>SUMIFS($N$3:$N$22,$D$3:$D$22,Table!$C$3,$M$3:$M$22,C27)</f>
        <v>0</v>
      </c>
      <c r="E27" s="3">
        <f>SUMIFS($O$3:$O$22,$D$3:$D$22,Table!$C$3,$M$3:$M$22,C27)-SUM(SUMIFS($O$3:$O$22,$D$3:$D$22,Table!$C$3,$M$3:$M$22,C27,$R$3:$R$22,{"Ongoing","N/A"}))</f>
        <v>0</v>
      </c>
      <c r="F27" s="3">
        <f>1/8*(SUMIFS($Q$3:$Q$22,$D$3:$D$22,Table!$C$3,$M$3:$M$22,C27)-SUM(SUMIFS($Q$3:$Q$22,$D$3:$D$22,Table!$C$3,$M$3:$M$22,C27,$R$3:$R$22,{"Ongoing","N/A"})))</f>
        <v>0</v>
      </c>
      <c r="G27" s="3" t="e">
        <f t="shared" ref="G27:G33" si="0">E27/(F27)</f>
        <v>#DIV/0!</v>
      </c>
      <c r="H27" s="7" t="e">
        <f t="shared" ref="H27:H33" si="1">E27/D27</f>
        <v>#DIV/0!</v>
      </c>
      <c r="I27" s="38"/>
    </row>
    <row r="28" spans="2:26" x14ac:dyDescent="0.25">
      <c r="B28" s="3">
        <v>3</v>
      </c>
      <c r="C28" s="3" t="s">
        <v>79</v>
      </c>
      <c r="D28" s="3">
        <f>SUMIFS($N$3:$N$22,$D$3:$D$22,Table!$C$3,$M$3:$M$22,C28)</f>
        <v>0</v>
      </c>
      <c r="E28" s="3">
        <f>SUMIFS($O$3:$O$22,$D$3:$D$22,Table!$C$3,$M$3:$M$22,C28)-SUM(SUMIFS($O$3:$O$22,$D$3:$D$22,Table!$C$3,$M$3:$M$22,C28,$R$3:$R$22,{"Ongoing","N/A"}))</f>
        <v>0</v>
      </c>
      <c r="F28" s="3">
        <f>1/8*(SUMIFS($Q$3:$Q$22,$D$3:$D$22,Table!$C$3,$M$3:$M$22,C28)-SUM(SUMIFS($Q$3:$Q$22,$D$3:$D$22,Table!$C$3,$M$3:$M$22,C28,$R$3:$R$22,{"Ongoing","N/A"})))</f>
        <v>0</v>
      </c>
      <c r="G28" s="3" t="e">
        <f t="shared" si="0"/>
        <v>#DIV/0!</v>
      </c>
      <c r="H28" s="7" t="e">
        <f t="shared" si="1"/>
        <v>#DIV/0!</v>
      </c>
      <c r="I28" s="38"/>
    </row>
    <row r="29" spans="2:26" x14ac:dyDescent="0.25">
      <c r="B29" s="3">
        <v>4</v>
      </c>
      <c r="C29" s="3" t="s">
        <v>80</v>
      </c>
      <c r="D29" s="3">
        <f>SUMIFS($N$3:$N$22,$D$3:$D$22,Table!$C$3,$M$3:$M$22,C29)</f>
        <v>0</v>
      </c>
      <c r="E29" s="3">
        <f>SUMIFS($O$3:$O$22,$D$3:$D$22,Table!$C$3,$M$3:$M$22,C29)-SUM(SUMIFS($O$3:$O$22,$D$3:$D$22,Table!$C$3,$M$3:$M$22,C29,$R$3:$R$22,{"Ongoing","N/A"}))</f>
        <v>0</v>
      </c>
      <c r="F29" s="3">
        <f>1/8*(SUMIFS($Q$3:$Q$22,$D$3:$D$22,Table!$C$3,$M$3:$M$22,C29)-SUM(SUMIFS($Q$3:$Q$22,$D$3:$D$22,Table!$C$3,$M$3:$M$22,C29,$R$3:$R$22,{"Ongoing","N/A"})))</f>
        <v>0</v>
      </c>
      <c r="G29" s="3" t="e">
        <f t="shared" si="0"/>
        <v>#DIV/0!</v>
      </c>
      <c r="H29" s="7" t="e">
        <f t="shared" si="1"/>
        <v>#DIV/0!</v>
      </c>
      <c r="I29" s="38"/>
    </row>
    <row r="30" spans="2:26" x14ac:dyDescent="0.25">
      <c r="B30" s="3">
        <v>5</v>
      </c>
      <c r="C30" s="3" t="s">
        <v>81</v>
      </c>
      <c r="D30" s="3">
        <f>SUMIFS($N$3:$N$22,$D$3:$D$22,Table!$C$3,$M$3:$M$22,C30)</f>
        <v>0</v>
      </c>
      <c r="E30" s="3">
        <f>SUMIFS($O$3:$O$22,$D$3:$D$22,Table!$C$3,$M$3:$M$22,C30)-SUM(SUMIFS($O$3:$O$22,$D$3:$D$22,Table!$C$3,$M$3:$M$22,C30,$R$3:$R$22,{"Ongoing","N/A"}))</f>
        <v>0</v>
      </c>
      <c r="F30" s="3">
        <f>1/8*(SUMIFS($Q$3:$Q$22,$D$3:$D$22,Table!$C$3,$M$3:$M$22,C30)-SUM(SUMIFS($Q$3:$Q$22,$D$3:$D$22,Table!$C$3,$M$3:$M$22,C30,$R$3:$R$22,{"Ongoing","N/A"})))</f>
        <v>0</v>
      </c>
      <c r="G30" s="3" t="e">
        <f t="shared" si="0"/>
        <v>#DIV/0!</v>
      </c>
      <c r="H30" s="7" t="e">
        <f t="shared" si="1"/>
        <v>#DIV/0!</v>
      </c>
      <c r="I30" s="38"/>
    </row>
    <row r="31" spans="2:26" x14ac:dyDescent="0.25">
      <c r="B31" s="3">
        <v>6</v>
      </c>
      <c r="C31" s="3" t="s">
        <v>82</v>
      </c>
      <c r="D31" s="3">
        <f>SUMIFS($N$3:$N$22,$D$3:$D$22,Table!$C$3,$M$3:$M$22,C31)</f>
        <v>0</v>
      </c>
      <c r="E31" s="3">
        <f>SUMIFS($O$3:$O$22,$D$3:$D$22,Table!$C$3,$M$3:$M$22,C31)-SUM(SUMIFS($O$3:$O$22,$D$3:$D$22,Table!$C$3,$M$3:$M$22,C31,$R$3:$R$22,{"Ongoing","N/A"}))</f>
        <v>0</v>
      </c>
      <c r="F31" s="3">
        <f>1/8*(SUMIFS($Q$3:$Q$22,$D$3:$D$22,Table!$C$3,$M$3:$M$22,C31)-SUM(SUMIFS($Q$3:$Q$22,$D$3:$D$22,Table!$C$3,$M$3:$M$22,C31,$R$3:$R$22,{"Ongoing","N/A"})))</f>
        <v>0</v>
      </c>
      <c r="G31" s="3" t="e">
        <f t="shared" si="0"/>
        <v>#DIV/0!</v>
      </c>
      <c r="H31" s="7" t="e">
        <f t="shared" si="1"/>
        <v>#DIV/0!</v>
      </c>
      <c r="I31" s="38"/>
    </row>
    <row r="32" spans="2:26" x14ac:dyDescent="0.25">
      <c r="B32" s="3">
        <v>7</v>
      </c>
      <c r="C32" s="3" t="s">
        <v>83</v>
      </c>
      <c r="D32" s="3">
        <f>SUMIFS($N$3:$N$22,$D$3:$D$22,Table!$C$3,$M$3:$M$22,C32)</f>
        <v>19</v>
      </c>
      <c r="E32" s="3">
        <f>SUMIFS($O$3:$O$22,$D$3:$D$22,Table!$C$3,$M$3:$M$22,C32)-SUM(SUMIFS($O$3:$O$22,$D$3:$D$22,Table!$C$3,$M$3:$M$22,C32,$R$3:$R$22,{"Ongoing","N/A"}))</f>
        <v>0</v>
      </c>
      <c r="F32" s="3">
        <f>1/8*(SUMIFS($Q$3:$Q$22,$D$3:$D$22,Table!$C$3,$M$3:$M$22,C32)-SUM(SUMIFS($Q$3:$Q$22,$D$3:$D$22,Table!$C$3,$M$3:$M$22,C32,$R$3:$R$22,{"Ongoing","N/A"})))</f>
        <v>0</v>
      </c>
      <c r="G32" s="3" t="e">
        <f t="shared" si="0"/>
        <v>#DIV/0!</v>
      </c>
      <c r="H32" s="7">
        <f t="shared" si="1"/>
        <v>0</v>
      </c>
      <c r="I32" s="38"/>
    </row>
    <row r="33" spans="2:9" x14ac:dyDescent="0.25">
      <c r="B33" s="3">
        <v>8</v>
      </c>
      <c r="C33" s="3" t="s">
        <v>84</v>
      </c>
      <c r="D33" s="3">
        <f>SUMIFS($N$3:$N$22,$D$3:$D$22,Table!$C$3,$M$3:$M$22,C33)</f>
        <v>0</v>
      </c>
      <c r="E33" s="3">
        <f>SUMIFS($O$3:$O$22,$D$3:$D$22,Table!$C$3,$M$3:$M$22,C33)-SUM(SUMIFS($O$3:$O$22,$D$3:$D$22,Table!$C$3,$M$3:$M$22,C33,$R$3:$R$22,{"Ongoing","N/A"}))</f>
        <v>0</v>
      </c>
      <c r="F33" s="3">
        <f>1/8*(SUMIFS($Q$3:$Q$22,$D$3:$D$22,Table!$C$3,$M$3:$M$22,C33)-SUM(SUMIFS($Q$3:$Q$22,$D$3:$D$22,Table!$C$3,$M$3:$M$22,C33,$R$3:$R$22,{"Ongoing","N/A"})))</f>
        <v>0</v>
      </c>
      <c r="G33" s="3" t="e">
        <f t="shared" si="0"/>
        <v>#DIV/0!</v>
      </c>
      <c r="H33" s="7" t="e">
        <f t="shared" si="1"/>
        <v>#DIV/0!</v>
      </c>
      <c r="I33" s="38"/>
    </row>
    <row r="36" spans="2:9" x14ac:dyDescent="0.25">
      <c r="B36" s="1" t="s">
        <v>65</v>
      </c>
    </row>
    <row r="37" spans="2:9" x14ac:dyDescent="0.25">
      <c r="B37" s="2" t="s">
        <v>0</v>
      </c>
      <c r="C37" s="2" t="s">
        <v>9</v>
      </c>
      <c r="D37" s="2" t="s">
        <v>28</v>
      </c>
      <c r="E37" s="2" t="s">
        <v>29</v>
      </c>
      <c r="F37" s="2" t="s">
        <v>26</v>
      </c>
      <c r="G37" s="2" t="s">
        <v>25</v>
      </c>
      <c r="H37" s="4" t="s">
        <v>30</v>
      </c>
      <c r="I37" s="37"/>
    </row>
    <row r="38" spans="2:9" x14ac:dyDescent="0.25">
      <c r="B38" s="3">
        <v>1</v>
      </c>
      <c r="C38" s="3" t="s">
        <v>6</v>
      </c>
      <c r="D38" s="3">
        <f>SUMIFS($N$3:$N$22,$D$3:$D$22,Table!$D$3,$M$3:$M$22,C38)</f>
        <v>0</v>
      </c>
      <c r="E38" s="3">
        <f>SUMIFS($N$3:$N$22,$D$3:$D$22,Table!$D$3,$M$3:$M$22,C38)-SUM(SUMIFS($N$3:$N$22,$D$3:$D$22,Table!$D$3,$M$3:$M$22,C38,$R$3:$R$22,{"Ongoing","N/A"}))</f>
        <v>0</v>
      </c>
      <c r="F38" s="3">
        <f>1/8*(SUMIFS($Q$3:$Q$22,$D$3:$D$22,Table!$D$3,$M$3:$M$22,C38)-SUM(SUMIFS($Q$3:$Q$22,$D$3:$D$22,Table!$D$3,$M$3:$M$22,C38,$R$3:$R$22,{"Ongoing","N/A"})))</f>
        <v>0</v>
      </c>
      <c r="G38" s="3" t="e">
        <f>E38/(F38)</f>
        <v>#DIV/0!</v>
      </c>
      <c r="H38" s="7" t="e">
        <f>E38/D38</f>
        <v>#DIV/0!</v>
      </c>
      <c r="I38" s="38"/>
    </row>
    <row r="39" spans="2:9" x14ac:dyDescent="0.25">
      <c r="B39" s="3">
        <v>2</v>
      </c>
      <c r="C39" s="3" t="s">
        <v>78</v>
      </c>
      <c r="D39" s="3">
        <f>SUMIFS($N$3:$N$22,$D$3:$D$22,Table!$D$3,$M$3:$M$22,C39)</f>
        <v>0</v>
      </c>
      <c r="E39" s="3">
        <f>SUMIFS($N$3:$N$22,$D$3:$D$22,Table!$D$3,$M$3:$M$22,C39)-SUM(SUMIFS($N$3:$N$22,$D$3:$D$22,Table!$D$3,$M$3:$M$22,C39,$R$3:$R$22,{"Ongoing","N/A"}))</f>
        <v>0</v>
      </c>
      <c r="F39" s="3">
        <f>1/8*(SUMIFS($Q$3:$Q$22,$D$3:$D$22,Table!$D$3,$M$3:$M$22,C39)-SUM(SUMIFS($Q$3:$Q$22,$D$3:$D$22,Table!$D$3,$M$3:$M$22,C39,$R$3:$R$22,{"Ongoing","N/A"})))</f>
        <v>0</v>
      </c>
      <c r="G39" s="3" t="e">
        <f t="shared" ref="G39:G45" si="2">E39/(F39)</f>
        <v>#DIV/0!</v>
      </c>
      <c r="H39" s="7" t="e">
        <f t="shared" ref="H39:H45" si="3">E39/D39</f>
        <v>#DIV/0!</v>
      </c>
      <c r="I39" s="38"/>
    </row>
    <row r="40" spans="2:9" x14ac:dyDescent="0.25">
      <c r="B40" s="3">
        <v>3</v>
      </c>
      <c r="C40" s="3" t="s">
        <v>79</v>
      </c>
      <c r="D40" s="3">
        <f>SUMIFS($N$3:$N$22,$D$3:$D$22,Table!$D$3,$M$3:$M$22,C40)</f>
        <v>0</v>
      </c>
      <c r="E40" s="3">
        <f>SUMIFS($N$3:$N$22,$D$3:$D$22,Table!$D$3,$M$3:$M$22,C40)-SUM(SUMIFS($N$3:$N$22,$D$3:$D$22,Table!$D$3,$M$3:$M$22,C40,$R$3:$R$22,{"Ongoing","N/A"}))</f>
        <v>0</v>
      </c>
      <c r="F40" s="3">
        <f>1/8*(SUMIFS($Q$3:$Q$22,$D$3:$D$22,Table!$D$3,$M$3:$M$22,C40)-SUM(SUMIFS($Q$3:$Q$22,$D$3:$D$22,Table!$D$3,$M$3:$M$22,C40,$R$3:$R$22,{"Ongoing","N/A"})))</f>
        <v>0</v>
      </c>
      <c r="G40" s="3" t="e">
        <f t="shared" si="2"/>
        <v>#DIV/0!</v>
      </c>
      <c r="H40" s="7" t="e">
        <f t="shared" si="3"/>
        <v>#DIV/0!</v>
      </c>
      <c r="I40" s="38"/>
    </row>
    <row r="41" spans="2:9" x14ac:dyDescent="0.25">
      <c r="B41" s="3">
        <v>4</v>
      </c>
      <c r="C41" s="3" t="s">
        <v>80</v>
      </c>
      <c r="D41" s="3">
        <f>SUMIFS($N$3:$N$22,$D$3:$D$22,Table!$D$3,$M$3:$M$22,C41)</f>
        <v>0</v>
      </c>
      <c r="E41" s="3">
        <f>SUMIFS($N$3:$N$22,$D$3:$D$22,Table!$D$3,$M$3:$M$22,C41)-SUM(SUMIFS($N$3:$N$22,$D$3:$D$22,Table!$D$3,$M$3:$M$22,C41,$R$3:$R$22,{"Ongoing","N/A"}))</f>
        <v>0</v>
      </c>
      <c r="F41" s="3">
        <f>1/8*(SUMIFS($Q$3:$Q$22,$D$3:$D$22,Table!$D$3,$M$3:$M$22,C41)-SUM(SUMIFS($Q$3:$Q$22,$D$3:$D$22,Table!$D$3,$M$3:$M$22,C41,$R$3:$R$22,{"Ongoing","N/A"})))</f>
        <v>0</v>
      </c>
      <c r="G41" s="3" t="e">
        <f t="shared" si="2"/>
        <v>#DIV/0!</v>
      </c>
      <c r="H41" s="7" t="e">
        <f t="shared" si="3"/>
        <v>#DIV/0!</v>
      </c>
      <c r="I41" s="38"/>
    </row>
    <row r="42" spans="2:9" x14ac:dyDescent="0.25">
      <c r="B42" s="3">
        <v>5</v>
      </c>
      <c r="C42" s="3" t="s">
        <v>81</v>
      </c>
      <c r="D42" s="3">
        <f>SUMIFS($N$3:$N$22,$D$3:$D$22,Table!$D$3,$M$3:$M$22,C42)</f>
        <v>404</v>
      </c>
      <c r="E42" s="3">
        <f>SUMIFS($N$3:$N$22,$D$3:$D$22,Table!$D$3,$M$3:$M$22,C42)-SUM(SUMIFS($N$3:$N$22,$D$3:$D$22,Table!$D$3,$M$3:$M$22,C42,$R$3:$R$22,{"Ongoing","N/A"}))</f>
        <v>0</v>
      </c>
      <c r="F42" s="3">
        <f>1/8*(SUMIFS($Q$3:$Q$22,$D$3:$D$22,Table!$D$3,$M$3:$M$22,C42)-SUM(SUMIFS($Q$3:$Q$22,$D$3:$D$22,Table!$D$3,$M$3:$M$22,C42,$R$3:$R$22,{"Ongoing","N/A"})))</f>
        <v>0</v>
      </c>
      <c r="G42" s="3" t="e">
        <f t="shared" si="2"/>
        <v>#DIV/0!</v>
      </c>
      <c r="H42" s="7">
        <f t="shared" si="3"/>
        <v>0</v>
      </c>
      <c r="I42" s="38"/>
    </row>
    <row r="43" spans="2:9" x14ac:dyDescent="0.25">
      <c r="B43" s="3">
        <v>6</v>
      </c>
      <c r="C43" s="3" t="s">
        <v>82</v>
      </c>
      <c r="D43" s="3">
        <f>SUMIFS($N$3:$N$22,$D$3:$D$22,Table!$D$3,$M$3:$M$22,C43)</f>
        <v>745</v>
      </c>
      <c r="E43" s="3">
        <f>SUMIFS($N$3:$N$22,$D$3:$D$22,Table!$D$3,$M$3:$M$22,C43)-SUM(SUMIFS($N$3:$N$22,$D$3:$D$22,Table!$D$3,$M$3:$M$22,C43,$R$3:$R$22,{"Ongoing","N/A"}))</f>
        <v>0</v>
      </c>
      <c r="F43" s="3">
        <f>1/8*(SUMIFS($Q$3:$Q$22,$D$3:$D$22,Table!$D$3,$M$3:$M$22,C43)-SUM(SUMIFS($Q$3:$Q$22,$D$3:$D$22,Table!$D$3,$M$3:$M$22,C43,$R$3:$R$22,{"Ongoing","N/A"})))</f>
        <v>0</v>
      </c>
      <c r="G43" s="3" t="e">
        <f t="shared" si="2"/>
        <v>#DIV/0!</v>
      </c>
      <c r="H43" s="7">
        <f t="shared" si="3"/>
        <v>0</v>
      </c>
      <c r="I43" s="38"/>
    </row>
    <row r="44" spans="2:9" x14ac:dyDescent="0.25">
      <c r="B44" s="3">
        <v>7</v>
      </c>
      <c r="C44" s="3" t="s">
        <v>83</v>
      </c>
      <c r="D44" s="3">
        <f>SUMIFS($N$3:$N$22,$D$3:$D$22,Table!$D$3,$M$3:$M$22,C44)</f>
        <v>478</v>
      </c>
      <c r="E44" s="3">
        <v>200</v>
      </c>
      <c r="F44" s="3">
        <f>1/8*(SUMIFS($Q$3:$Q$22,$D$3:$D$22,Table!$D$3,$M$3:$M$22,C44)-SUM(SUMIFS($Q$3:$Q$22,$D$3:$D$22,Table!$D$3,$M$3:$M$22,C44,$R$3:$R$22,{"Ongoing","N/A"})))</f>
        <v>0</v>
      </c>
      <c r="G44" s="3" t="e">
        <f t="shared" si="2"/>
        <v>#DIV/0!</v>
      </c>
      <c r="H44" s="7">
        <f t="shared" si="3"/>
        <v>0.41841004184100417</v>
      </c>
      <c r="I44" s="38"/>
    </row>
    <row r="45" spans="2:9" x14ac:dyDescent="0.25">
      <c r="B45" s="3">
        <v>8</v>
      </c>
      <c r="C45" s="3" t="s">
        <v>84</v>
      </c>
      <c r="D45" s="3">
        <f>SUMIFS($N$3:$N$22,$D$3:$D$22,Table!$D$3,$M$3:$M$22,C45)</f>
        <v>364</v>
      </c>
      <c r="E45" s="3">
        <f>SUMIFS($N$3:$N$22,$D$3:$D$22,Table!$D$3,$M$3:$M$22,C45)-SUM(SUMIFS($N$3:$N$22,$D$3:$D$22,Table!$D$3,$M$3:$M$22,C45,$R$3:$R$22,{"Ongoing","N/A"}))</f>
        <v>0</v>
      </c>
      <c r="F45" s="3">
        <f>1/8*(SUMIFS($Q$3:$Q$22,$D$3:$D$22,Table!$D$3,$M$3:$M$22,C45)-SUM(SUMIFS($Q$3:$Q$22,$D$3:$D$22,Table!$D$3,$M$3:$M$22,C45,$R$3:$R$22,{"Ongoing","N/A"})))</f>
        <v>0</v>
      </c>
      <c r="G45" s="3" t="e">
        <f t="shared" si="2"/>
        <v>#DIV/0!</v>
      </c>
      <c r="H45" s="7">
        <f t="shared" si="3"/>
        <v>0</v>
      </c>
      <c r="I45" s="38"/>
    </row>
  </sheetData>
  <autoFilter ref="B2:Z14"/>
  <customSheetViews>
    <customSheetView guid="{250915DF-0B97-45D7-B29D-7EED4C89C1C1}" showAutoFilter="1" hiddenColumns="1" topLeftCell="A13">
      <selection activeCell="B15" sqref="B15"/>
      <pageMargins left="0.7" right="0.7" top="0.75" bottom="0.75" header="0.3" footer="0.3"/>
      <pageSetup orientation="portrait" r:id="rId1"/>
      <autoFilter ref="B2:Z14"/>
    </customSheetView>
    <customSheetView guid="{7E0EA425-A420-4443-B9E0-CDF0AA9E5D09}" showAutoFilter="1" hiddenColumns="1" topLeftCell="E1">
      <selection activeCell="I6" sqref="I6"/>
      <pageMargins left="0.7" right="0.7" top="0.75" bottom="0.75" header="0.3" footer="0.3"/>
      <pageSetup orientation="portrait" r:id="rId2"/>
      <autoFilter ref="B2:Z14"/>
    </customSheetView>
    <customSheetView guid="{72A6EB0A-84D5-4B8A-AC51-54CCD061630B}" showAutoFilter="1" hiddenColumns="1" topLeftCell="D1">
      <selection activeCell="Q4" sqref="Q4"/>
      <pageMargins left="0.7" right="0.7" top="0.75" bottom="0.75" header="0.3" footer="0.3"/>
      <pageSetup orientation="portrait" r:id="rId3"/>
      <autoFilter ref="B2:Y10"/>
    </customSheetView>
    <customSheetView guid="{4E06BDBF-2CED-473B-850B-2A6C7311FF41}" showAutoFilter="1" hiddenColumns="1" topLeftCell="A4">
      <selection activeCell="E45" sqref="E45"/>
      <pageMargins left="0.7" right="0.7" top="0.75" bottom="0.75" header="0.3" footer="0.3"/>
      <pageSetup orientation="portrait" r:id="rId4"/>
      <autoFilter ref="B2:Z14"/>
    </customSheetView>
  </customSheetViews>
  <conditionalFormatting sqref="H26:I33">
    <cfRule type="cellIs" dxfId="7" priority="3" operator="equal">
      <formula>1</formula>
    </cfRule>
    <cfRule type="cellIs" dxfId="6" priority="4" operator="lessThan">
      <formula>1</formula>
    </cfRule>
  </conditionalFormatting>
  <conditionalFormatting sqref="H38:I45">
    <cfRule type="cellIs" dxfId="5" priority="1" operator="equal">
      <formula>1</formula>
    </cfRule>
    <cfRule type="cellIs" dxfId="4" priority="2" operator="lessThan">
      <formula>1</formula>
    </cfRule>
  </conditionalFormatting>
  <pageMargins left="0.7" right="0.7" top="0.75" bottom="0.75" header="0.3" footer="0.3"/>
  <pageSetup orientation="portrait" r:id="rId5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5" operator="greaterThanOrEqual" id="{A2DBCDAC-112C-4EB1-9137-4C59CE189EEE}">
            <xm:f>Table!$C$4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" operator="lessThan" id="{F93A1AC6-53A2-4404-902D-A62DCB6880F9}">
            <xm:f>Table!$C$4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G26:G33</xm:sqref>
        </x14:conditionalFormatting>
        <x14:conditionalFormatting xmlns:xm="http://schemas.microsoft.com/office/excel/2006/main">
          <x14:cfRule type="cellIs" priority="7" operator="greaterThanOrEqual" id="{4226BAC8-183D-4343-90C4-3398666B9C59}">
            <xm:f>Table!$D$4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" operator="lessThan" id="{2C456F9B-0386-48E4-B7ED-E463A343237A}">
            <xm:f>Table!$D$4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G38:G45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>
          <x14:formula1>
            <xm:f>Table!$C$24:$C$27</xm:f>
          </x14:formula1>
          <xm:sqref>R3:R22</xm:sqref>
        </x14:dataValidation>
        <x14:dataValidation type="list" allowBlank="1" showInputMessage="1" showErrorMessage="1">
          <x14:formula1>
            <xm:f>Table!$C$8:$C$9</xm:f>
          </x14:formula1>
          <xm:sqref>D3:D22</xm:sqref>
        </x14:dataValidation>
        <x14:dataValidation type="list" allowBlank="1" showInputMessage="1" showErrorMessage="1">
          <x14:formula1>
            <xm:f>Table!$C$13:$C$20</xm:f>
          </x14:formula1>
          <xm:sqref>M3:M22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39" sqref="C39"/>
    </sheetView>
  </sheetViews>
  <sheetFormatPr defaultRowHeight="15" x14ac:dyDescent="0.25"/>
  <sheetData/>
  <customSheetViews>
    <customSheetView guid="{250915DF-0B97-45D7-B29D-7EED4C89C1C1}">
      <selection activeCell="C39" sqref="C39"/>
      <pageMargins left="0.7" right="0.7" top="0.75" bottom="0.75" header="0.3" footer="0.3"/>
    </customSheetView>
    <customSheetView guid="{7E0EA425-A420-4443-B9E0-CDF0AA9E5D09}">
      <selection activeCell="C39" sqref="C39"/>
      <pageMargins left="0.7" right="0.7" top="0.75" bottom="0.75" header="0.3" footer="0.3"/>
    </customSheetView>
    <customSheetView guid="{72A6EB0A-84D5-4B8A-AC51-54CCD061630B}">
      <selection activeCell="C39" sqref="C39"/>
      <pageMargins left="0.7" right="0.7" top="0.75" bottom="0.75" header="0.3" footer="0.3"/>
    </customSheetView>
    <customSheetView guid="{4E06BDBF-2CED-473B-850B-2A6C7311FF41}">
      <selection activeCell="C39" sqref="C39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7"/>
  <sheetViews>
    <sheetView workbookViewId="0">
      <selection activeCell="E18" sqref="E18"/>
    </sheetView>
  </sheetViews>
  <sheetFormatPr defaultRowHeight="15" x14ac:dyDescent="0.25"/>
  <cols>
    <col min="2" max="2" width="11.7109375" bestFit="1" customWidth="1"/>
    <col min="3" max="3" width="18.7109375" bestFit="1" customWidth="1"/>
    <col min="4" max="4" width="11.140625" customWidth="1"/>
    <col min="5" max="5" width="33.85546875" customWidth="1"/>
  </cols>
  <sheetData>
    <row r="2" spans="2:5" x14ac:dyDescent="0.25">
      <c r="B2" s="17" t="s">
        <v>12</v>
      </c>
    </row>
    <row r="3" spans="2:5" x14ac:dyDescent="0.25">
      <c r="B3" s="2" t="s">
        <v>4</v>
      </c>
      <c r="C3" s="18" t="s">
        <v>2</v>
      </c>
      <c r="D3" s="18" t="s">
        <v>3</v>
      </c>
    </row>
    <row r="4" spans="2:5" x14ac:dyDescent="0.25">
      <c r="B4" s="18">
        <v>1</v>
      </c>
      <c r="C4" s="19">
        <v>130</v>
      </c>
      <c r="D4" s="19">
        <v>450</v>
      </c>
    </row>
    <row r="6" spans="2:5" x14ac:dyDescent="0.25">
      <c r="B6" s="1" t="s">
        <v>58</v>
      </c>
    </row>
    <row r="7" spans="2:5" x14ac:dyDescent="0.25">
      <c r="B7" s="2" t="s">
        <v>0</v>
      </c>
      <c r="C7" s="2" t="s">
        <v>1</v>
      </c>
      <c r="D7" s="2" t="s">
        <v>63</v>
      </c>
      <c r="E7" s="4" t="s">
        <v>60</v>
      </c>
    </row>
    <row r="8" spans="2:5" ht="60" x14ac:dyDescent="0.25">
      <c r="B8" s="20">
        <v>1</v>
      </c>
      <c r="C8" s="20" t="s">
        <v>2</v>
      </c>
      <c r="D8" s="20" t="s">
        <v>61</v>
      </c>
      <c r="E8" s="21" t="s">
        <v>10</v>
      </c>
    </row>
    <row r="9" spans="2:5" ht="75" x14ac:dyDescent="0.25">
      <c r="B9" s="20">
        <v>2</v>
      </c>
      <c r="C9" s="20" t="s">
        <v>3</v>
      </c>
      <c r="D9" s="20" t="s">
        <v>62</v>
      </c>
      <c r="E9" s="21" t="s">
        <v>11</v>
      </c>
    </row>
    <row r="11" spans="2:5" x14ac:dyDescent="0.25">
      <c r="B11" s="1" t="s">
        <v>59</v>
      </c>
    </row>
    <row r="12" spans="2:5" x14ac:dyDescent="0.25">
      <c r="B12" s="2" t="s">
        <v>0</v>
      </c>
      <c r="C12" s="2" t="s">
        <v>5</v>
      </c>
    </row>
    <row r="13" spans="2:5" x14ac:dyDescent="0.25">
      <c r="B13" s="3">
        <v>1</v>
      </c>
      <c r="C13" s="3" t="s">
        <v>6</v>
      </c>
    </row>
    <row r="14" spans="2:5" x14ac:dyDescent="0.25">
      <c r="B14" s="3">
        <v>2</v>
      </c>
      <c r="C14" s="3" t="s">
        <v>78</v>
      </c>
    </row>
    <row r="15" spans="2:5" x14ac:dyDescent="0.25">
      <c r="B15" s="3">
        <v>3</v>
      </c>
      <c r="C15" s="3" t="s">
        <v>79</v>
      </c>
    </row>
    <row r="16" spans="2:5" x14ac:dyDescent="0.25">
      <c r="B16" s="3">
        <v>4</v>
      </c>
      <c r="C16" s="3" t="s">
        <v>80</v>
      </c>
    </row>
    <row r="17" spans="2:3" x14ac:dyDescent="0.25">
      <c r="B17" s="3">
        <v>5</v>
      </c>
      <c r="C17" s="3" t="s">
        <v>81</v>
      </c>
    </row>
    <row r="18" spans="2:3" x14ac:dyDescent="0.25">
      <c r="B18" s="3">
        <v>6</v>
      </c>
      <c r="C18" s="3" t="s">
        <v>82</v>
      </c>
    </row>
    <row r="19" spans="2:3" x14ac:dyDescent="0.25">
      <c r="B19" s="3">
        <v>7</v>
      </c>
      <c r="C19" s="3" t="s">
        <v>83</v>
      </c>
    </row>
    <row r="20" spans="2:3" x14ac:dyDescent="0.25">
      <c r="B20" s="3">
        <v>8</v>
      </c>
      <c r="C20" s="3" t="s">
        <v>84</v>
      </c>
    </row>
    <row r="22" spans="2:3" x14ac:dyDescent="0.25">
      <c r="B22" s="17" t="s">
        <v>22</v>
      </c>
    </row>
    <row r="23" spans="2:3" x14ac:dyDescent="0.25">
      <c r="B23" s="2" t="s">
        <v>0</v>
      </c>
      <c r="C23" s="2" t="s">
        <v>20</v>
      </c>
    </row>
    <row r="24" spans="2:3" x14ac:dyDescent="0.25">
      <c r="B24" s="2">
        <v>1</v>
      </c>
      <c r="C24" s="3" t="s">
        <v>23</v>
      </c>
    </row>
    <row r="25" spans="2:3" x14ac:dyDescent="0.25">
      <c r="B25" s="2">
        <v>2</v>
      </c>
      <c r="C25" s="3" t="s">
        <v>27</v>
      </c>
    </row>
    <row r="26" spans="2:3" x14ac:dyDescent="0.25">
      <c r="B26" s="2">
        <v>3</v>
      </c>
      <c r="C26" s="3" t="s">
        <v>21</v>
      </c>
    </row>
    <row r="27" spans="2:3" x14ac:dyDescent="0.25">
      <c r="B27" s="2">
        <v>4</v>
      </c>
      <c r="C27" s="3" t="s">
        <v>24</v>
      </c>
    </row>
  </sheetData>
  <customSheetViews>
    <customSheetView guid="{250915DF-0B97-45D7-B29D-7EED4C89C1C1}">
      <selection activeCell="C13" sqref="C13:C20"/>
      <pageMargins left="0.7" right="0.7" top="0.75" bottom="0.75" header="0.3" footer="0.3"/>
    </customSheetView>
    <customSheetView guid="{7E0EA425-A420-4443-B9E0-CDF0AA9E5D09}">
      <selection activeCell="C13" sqref="C13:C20"/>
      <pageMargins left="0.7" right="0.7" top="0.75" bottom="0.75" header="0.3" footer="0.3"/>
    </customSheetView>
    <customSheetView guid="{72A6EB0A-84D5-4B8A-AC51-54CCD061630B}">
      <selection activeCell="C13" sqref="C13:C20"/>
      <pageMargins left="0.7" right="0.7" top="0.75" bottom="0.75" header="0.3" footer="0.3"/>
    </customSheetView>
    <customSheetView guid="{4E06BDBF-2CED-473B-850B-2A6C7311FF41}">
      <selection activeCell="C13" sqref="C13:C20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topLeftCell="A4" workbookViewId="0">
      <selection activeCell="G12" sqref="G12"/>
    </sheetView>
  </sheetViews>
  <sheetFormatPr defaultRowHeight="15" x14ac:dyDescent="0.25"/>
  <cols>
    <col min="1" max="1" width="10" bestFit="1" customWidth="1"/>
    <col min="2" max="2" width="9.7109375" bestFit="1" customWidth="1"/>
    <col min="3" max="3" width="2" bestFit="1" customWidth="1"/>
    <col min="4" max="4" width="18.7109375" bestFit="1" customWidth="1"/>
    <col min="5" max="5" width="16.7109375" bestFit="1" customWidth="1"/>
    <col min="6" max="6" width="14.7109375" customWidth="1"/>
    <col min="7" max="7" width="30.5703125" customWidth="1"/>
  </cols>
  <sheetData>
    <row r="1" spans="1:7" x14ac:dyDescent="0.25">
      <c r="A1" s="1" t="s">
        <v>50</v>
      </c>
      <c r="B1" s="11">
        <v>43864</v>
      </c>
    </row>
    <row r="2" spans="1:7" x14ac:dyDescent="0.25">
      <c r="A2" s="1" t="s">
        <v>36</v>
      </c>
      <c r="B2" s="12">
        <v>20</v>
      </c>
    </row>
    <row r="4" spans="1:7" x14ac:dyDescent="0.25">
      <c r="B4" s="1" t="s">
        <v>41</v>
      </c>
    </row>
    <row r="5" spans="1:7" ht="30" x14ac:dyDescent="0.25">
      <c r="C5" s="15" t="s">
        <v>31</v>
      </c>
      <c r="D5" s="15" t="s">
        <v>32</v>
      </c>
      <c r="E5" s="15" t="s">
        <v>33</v>
      </c>
      <c r="F5" s="15" t="s">
        <v>34</v>
      </c>
      <c r="G5" s="16" t="s">
        <v>35</v>
      </c>
    </row>
    <row r="6" spans="1:7" x14ac:dyDescent="0.25">
      <c r="C6" s="13">
        <v>1</v>
      </c>
      <c r="D6" s="14" t="s">
        <v>3</v>
      </c>
      <c r="E6" s="14" t="s">
        <v>37</v>
      </c>
      <c r="F6" s="14" t="s">
        <v>37</v>
      </c>
      <c r="G6" s="14" t="s">
        <v>37</v>
      </c>
    </row>
    <row r="7" spans="1:7" x14ac:dyDescent="0.25">
      <c r="C7" s="13">
        <v>2</v>
      </c>
      <c r="D7" s="14" t="s">
        <v>2</v>
      </c>
      <c r="E7" s="14" t="s">
        <v>37</v>
      </c>
      <c r="F7" s="14" t="s">
        <v>37</v>
      </c>
      <c r="G7" s="14" t="s">
        <v>37</v>
      </c>
    </row>
    <row r="9" spans="1:7" x14ac:dyDescent="0.25">
      <c r="B9" s="1" t="s">
        <v>42</v>
      </c>
    </row>
    <row r="10" spans="1:7" ht="30" x14ac:dyDescent="0.25">
      <c r="C10" s="8" t="s">
        <v>31</v>
      </c>
      <c r="D10" s="8" t="s">
        <v>38</v>
      </c>
      <c r="E10" s="9" t="s">
        <v>39</v>
      </c>
      <c r="F10" s="9" t="s">
        <v>40</v>
      </c>
    </row>
    <row r="11" spans="1:7" x14ac:dyDescent="0.25">
      <c r="C11" s="10">
        <v>1</v>
      </c>
      <c r="D11" s="10" t="s">
        <v>6</v>
      </c>
      <c r="E11" s="14" t="s">
        <v>37</v>
      </c>
      <c r="F11" s="14" t="s">
        <v>37</v>
      </c>
    </row>
    <row r="12" spans="1:7" x14ac:dyDescent="0.25">
      <c r="C12" s="10">
        <v>2</v>
      </c>
      <c r="D12" s="10" t="s">
        <v>7</v>
      </c>
      <c r="E12" s="14" t="s">
        <v>37</v>
      </c>
      <c r="F12" s="14" t="s">
        <v>37</v>
      </c>
    </row>
    <row r="14" spans="1:7" x14ac:dyDescent="0.25">
      <c r="B14" s="1" t="s">
        <v>43</v>
      </c>
    </row>
    <row r="15" spans="1:7" ht="30" customHeight="1" x14ac:dyDescent="0.25">
      <c r="C15" s="15" t="s">
        <v>31</v>
      </c>
      <c r="D15" s="40" t="s">
        <v>44</v>
      </c>
      <c r="E15" s="40"/>
      <c r="F15" s="40"/>
      <c r="G15" s="40"/>
    </row>
    <row r="16" spans="1:7" x14ac:dyDescent="0.25">
      <c r="C16" s="10">
        <v>1</v>
      </c>
      <c r="D16" s="39"/>
      <c r="E16" s="39"/>
      <c r="F16" s="39"/>
      <c r="G16" s="39"/>
    </row>
    <row r="17" spans="2:7" x14ac:dyDescent="0.25">
      <c r="C17" s="10">
        <v>2</v>
      </c>
      <c r="D17" s="39"/>
      <c r="E17" s="39"/>
      <c r="F17" s="39"/>
      <c r="G17" s="39"/>
    </row>
    <row r="19" spans="2:7" x14ac:dyDescent="0.25">
      <c r="B19" s="1" t="s">
        <v>45</v>
      </c>
    </row>
    <row r="20" spans="2:7" x14ac:dyDescent="0.25">
      <c r="C20" s="15" t="s">
        <v>31</v>
      </c>
      <c r="D20" s="40" t="s">
        <v>47</v>
      </c>
      <c r="E20" s="40"/>
      <c r="F20" s="40"/>
      <c r="G20" s="40"/>
    </row>
    <row r="21" spans="2:7" x14ac:dyDescent="0.25">
      <c r="C21" s="10">
        <v>1</v>
      </c>
      <c r="D21" s="39"/>
      <c r="E21" s="39"/>
      <c r="F21" s="39"/>
      <c r="G21" s="39"/>
    </row>
    <row r="22" spans="2:7" x14ac:dyDescent="0.25">
      <c r="C22" s="10">
        <v>2</v>
      </c>
      <c r="D22" s="39"/>
      <c r="E22" s="39"/>
      <c r="F22" s="39"/>
      <c r="G22" s="39"/>
    </row>
    <row r="24" spans="2:7" x14ac:dyDescent="0.25">
      <c r="B24" s="1" t="s">
        <v>46</v>
      </c>
    </row>
    <row r="25" spans="2:7" x14ac:dyDescent="0.25">
      <c r="C25" s="15" t="s">
        <v>31</v>
      </c>
      <c r="D25" s="15" t="s">
        <v>38</v>
      </c>
      <c r="E25" s="16" t="s">
        <v>48</v>
      </c>
      <c r="F25" s="16" t="s">
        <v>49</v>
      </c>
    </row>
    <row r="26" spans="2:7" x14ac:dyDescent="0.25">
      <c r="C26" s="10">
        <v>1</v>
      </c>
      <c r="D26" s="10" t="s">
        <v>6</v>
      </c>
      <c r="E26" s="14" t="s">
        <v>37</v>
      </c>
      <c r="F26" s="10" t="s">
        <v>37</v>
      </c>
    </row>
    <row r="27" spans="2:7" x14ac:dyDescent="0.25">
      <c r="C27" s="10">
        <v>2</v>
      </c>
      <c r="D27" s="10" t="s">
        <v>7</v>
      </c>
      <c r="E27" s="14" t="s">
        <v>37</v>
      </c>
      <c r="F27" s="10" t="s">
        <v>37</v>
      </c>
    </row>
    <row r="29" spans="2:7" x14ac:dyDescent="0.25">
      <c r="B29" s="1" t="s">
        <v>51</v>
      </c>
    </row>
    <row r="30" spans="2:7" x14ac:dyDescent="0.25">
      <c r="C30" s="1" t="s">
        <v>54</v>
      </c>
    </row>
    <row r="31" spans="2:7" x14ac:dyDescent="0.25">
      <c r="D31" t="s">
        <v>52</v>
      </c>
    </row>
    <row r="32" spans="2:7" x14ac:dyDescent="0.25">
      <c r="D32" t="s">
        <v>53</v>
      </c>
    </row>
    <row r="33" spans="3:4" x14ac:dyDescent="0.25">
      <c r="C33" s="1" t="s">
        <v>55</v>
      </c>
    </row>
    <row r="34" spans="3:4" x14ac:dyDescent="0.25">
      <c r="D34" t="s">
        <v>56</v>
      </c>
    </row>
    <row r="35" spans="3:4" x14ac:dyDescent="0.25">
      <c r="D35" t="s">
        <v>57</v>
      </c>
    </row>
  </sheetData>
  <customSheetViews>
    <customSheetView guid="{250915DF-0B97-45D7-B29D-7EED4C89C1C1}">
      <selection activeCell="G12" sqref="G12"/>
      <pageMargins left="0.7" right="0.7" top="0.75" bottom="0.75" header="0.3" footer="0.3"/>
    </customSheetView>
    <customSheetView guid="{7E0EA425-A420-4443-B9E0-CDF0AA9E5D09}">
      <selection activeCell="G12" sqref="G12"/>
      <pageMargins left="0.7" right="0.7" top="0.75" bottom="0.75" header="0.3" footer="0.3"/>
    </customSheetView>
    <customSheetView guid="{72A6EB0A-84D5-4B8A-AC51-54CCD061630B}">
      <selection activeCell="G12" sqref="G12"/>
      <pageMargins left="0.7" right="0.7" top="0.75" bottom="0.75" header="0.3" footer="0.3"/>
    </customSheetView>
    <customSheetView guid="{4E06BDBF-2CED-473B-850B-2A6C7311FF41}">
      <selection activeCell="G12" sqref="G12"/>
      <pageMargins left="0.7" right="0.7" top="0.75" bottom="0.75" header="0.3" footer="0.3"/>
    </customSheetView>
  </customSheetViews>
  <mergeCells count="6">
    <mergeCell ref="D22:G22"/>
    <mergeCell ref="D15:G15"/>
    <mergeCell ref="D16:G16"/>
    <mergeCell ref="D17:G17"/>
    <mergeCell ref="D20:G20"/>
    <mergeCell ref="D21:G2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customSheetViews>
    <customSheetView guid="{250915DF-0B97-45D7-B29D-7EED4C89C1C1}">
      <pageMargins left="0.7" right="0.7" top="0.75" bottom="0.75" header="0.3" footer="0.3"/>
    </customSheetView>
    <customSheetView guid="{7E0EA425-A420-4443-B9E0-CDF0AA9E5D09}">
      <pageMargins left="0.7" right="0.7" top="0.75" bottom="0.75" header="0.3" footer="0.3"/>
    </customSheetView>
    <customSheetView guid="{72A6EB0A-84D5-4B8A-AC51-54CCD061630B}">
      <pageMargins left="0.7" right="0.7" top="0.75" bottom="0.75" header="0.3" footer="0.3"/>
    </customSheetView>
    <customSheetView guid="{4E06BDBF-2CED-473B-850B-2A6C7311FF41}">
      <pageMargins left="0.7" right="0.7" top="0.75" bottom="0.75" header="0.3" footer="0.3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COEM_Package_20200302</vt:lpstr>
      <vt:lpstr>|-&gt;</vt:lpstr>
      <vt:lpstr>Table</vt:lpstr>
      <vt:lpstr>Template_Weekly_Report</vt:lpstr>
      <vt:lpstr>Check_List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EXTERNAL Nguyen Trung Hieu (Ban Vien, RBVH/EPS45)</cp:lastModifiedBy>
  <dcterms:created xsi:type="dcterms:W3CDTF">2006-09-16T00:00:00Z</dcterms:created>
  <dcterms:modified xsi:type="dcterms:W3CDTF">2020-03-02T12:55:31Z</dcterms:modified>
</cp:coreProperties>
</file>