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HI5HC\PinnedFolders\Local_hieunguyen\Material_HieuNguyen\My_Document\000_Project\Management\"/>
    </mc:Choice>
  </mc:AlternateContent>
  <bookViews>
    <workbookView xWindow="240" yWindow="105" windowWidth="14805" windowHeight="6540"/>
  </bookViews>
  <sheets>
    <sheet name="JOEM_Package_20200305" sheetId="1" r:id="rId1"/>
    <sheet name="|-&gt;" sheetId="2" r:id="rId2"/>
    <sheet name="Table" sheetId="4" r:id="rId3"/>
    <sheet name="Template_Weekly_Report" sheetId="5" r:id="rId4"/>
    <sheet name="Check_List" sheetId="6" r:id="rId5"/>
  </sheets>
  <definedNames>
    <definedName name="_xlnm._FilterDatabase" localSheetId="0" hidden="1">JOEM_Package_20200305!$B$2:$AH$60</definedName>
    <definedName name="Z_0AF6B554_4F79_41B5_8703_A044EFBFC2D9_.wvu.FilterData" localSheetId="0" hidden="1">JOEM_Package_20200305!$P$2:$P$105</definedName>
    <definedName name="Z_17568297_DE94_42DB_A62D_8B9302C2B85A_.wvu.FilterData" localSheetId="0" hidden="1">JOEM_Package_20200305!$B$2:$AG$78</definedName>
    <definedName name="Z_1E15BB3C_7168_4B10_A515_9444B5717103_.wvu.FilterData" localSheetId="0" hidden="1">JOEM_Package_20200305!$P$2:$P$105</definedName>
    <definedName name="Z_250915DF_0B97_45D7_B29D_7EED4C89C1C1_.wvu.FilterData" localSheetId="0" hidden="1">JOEM_Package_20200305!$B$2:$AH$60</definedName>
    <definedName name="Z_2796A872_74B9_41A6_AD05_2D7FFBF27D76_.wvu.FilterData" localSheetId="0" hidden="1">JOEM_Package_20200305!$B$2:$AG$78</definedName>
    <definedName name="Z_336B6883_2145_4B58_921E_CEC7185A847E_.wvu.Cols" localSheetId="0" hidden="1">JOEM_Package_20200305!$M:$N</definedName>
    <definedName name="Z_336B6883_2145_4B58_921E_CEC7185A847E_.wvu.FilterData" localSheetId="0" hidden="1">JOEM_Package_20200305!$P$2:$P$105</definedName>
    <definedName name="Z_35B0B6AE_086F_4F08_9CA9_A72BF8F13B9D_.wvu.FilterData" localSheetId="0" hidden="1">JOEM_Package_20200305!$B$2:$AH$60</definedName>
    <definedName name="Z_3EE173E3_F30C_4123_BA68_472D213EF7CF_.wvu.FilterData" localSheetId="0" hidden="1">JOEM_Package_20200305!$B$2:$AH$60</definedName>
    <definedName name="Z_4E06BDBF_2CED_473B_850B_2A6C7311FF41_.wvu.Cols" localSheetId="0" hidden="1">JOEM_Package_20200305!$M:$N</definedName>
    <definedName name="Z_4E06BDBF_2CED_473B_850B_2A6C7311FF41_.wvu.FilterData" localSheetId="0" hidden="1">JOEM_Package_20200305!$Q$2:$Q$105</definedName>
    <definedName name="Z_594856DB_1796_41BA_9D27_B22FF73A30E5_.wvu.FilterData" localSheetId="0" hidden="1">JOEM_Package_20200305!$B$2:$AH$60</definedName>
    <definedName name="Z_60D2C030_4E31_4E07_8E1C_44D2EE84B177_.wvu.Cols" localSheetId="0" hidden="1">JOEM_Package_20200305!$M:$N</definedName>
    <definedName name="Z_60D2C030_4E31_4E07_8E1C_44D2EE84B177_.wvu.FilterData" localSheetId="0" hidden="1">JOEM_Package_20200305!$B$2:$AG$78</definedName>
    <definedName name="Z_67C79A7D_F472_449C_9D1C_B7DCF65495C7_.wvu.FilterData" localSheetId="0" hidden="1">JOEM_Package_20200305!$P$2:$P$105</definedName>
    <definedName name="Z_72A6EB0A_84D5_4B8A_AC51_54CCD061630B_.wvu.Cols" localSheetId="0" hidden="1">JOEM_Package_20200305!$M:$N</definedName>
    <definedName name="Z_72A6EB0A_84D5_4B8A_AC51_54CCD061630B_.wvu.FilterData" localSheetId="0" hidden="1">JOEM_Package_20200305!$B$2:$AH$60</definedName>
    <definedName name="Z_740DC6B1_F8A3_42A4_9DBA_B7F4B4302024_.wvu.FilterData" localSheetId="0" hidden="1">JOEM_Package_20200305!$B$2:$AG$10</definedName>
    <definedName name="Z_75EBBE3D_6BBB_4DA6_9D69_395330ADF817_.wvu.FilterData" localSheetId="0" hidden="1">JOEM_Package_20200305!$B$2:$AH$60</definedName>
    <definedName name="Z_7E0EA425_A420_4443_B9E0_CDF0AA9E5D09_.wvu.Cols" localSheetId="0" hidden="1">JOEM_Package_20200305!$M:$N</definedName>
    <definedName name="Z_7E0EA425_A420_4443_B9E0_CDF0AA9E5D09_.wvu.FilterData" localSheetId="0" hidden="1">JOEM_Package_20200305!$Q$2:$Q$105</definedName>
    <definedName name="Z_7ECC2B8E_6A82_42F5_8AB0_4A51C54EA5EC_.wvu.Cols" localSheetId="0" hidden="1">JOEM_Package_20200305!$M:$N</definedName>
    <definedName name="Z_7ECC2B8E_6A82_42F5_8AB0_4A51C54EA5EC_.wvu.FilterData" localSheetId="0" hidden="1">JOEM_Package_20200305!$P$2:$P$105</definedName>
    <definedName name="Z_839DFCBD_B2E4_4623_A615_58494692EC74_.wvu.FilterData" localSheetId="0" hidden="1">JOEM_Package_20200305!$Q$2:$Q$105</definedName>
    <definedName name="Z_9BBC5FBB_CEC7_4B7E_8FC1_DC9F240B7B1A_.wvu.FilterData" localSheetId="0" hidden="1">JOEM_Package_20200305!$B$2:$AG$78</definedName>
    <definedName name="Z_9ED4B296_E9A0_43D8_A56B_F4D7CC736352_.wvu.FilterData" localSheetId="0" hidden="1">JOEM_Package_20200305!$B$2:$AG$10</definedName>
    <definedName name="Z_A239C479_B2DC_4DCA_A930_634A835634B0_.wvu.FilterData" localSheetId="0" hidden="1">JOEM_Package_20200305!$B$2:$AG$78</definedName>
    <definedName name="Z_A51EBE84_CBC8_46F9_AE0C_B070690415D4_.wvu.FilterData" localSheetId="0" hidden="1">JOEM_Package_20200305!$Q$2:$Q$105</definedName>
    <definedName name="Z_BBAE6BD0_8958_494E_83AF_3471AF879750_.wvu.FilterData" localSheetId="0" hidden="1">JOEM_Package_20200305!$B$2:$AG$60</definedName>
    <definedName name="Z_BC540321_E8DB_4542_BCB2_E7256206718C_.wvu.FilterData" localSheetId="0" hidden="1">JOEM_Package_20200305!$P$2:$P$105</definedName>
    <definedName name="Z_D5F9A537_3EF6_4FA9_94D8_ABB431F3ED7F_.wvu.FilterData" localSheetId="0" hidden="1">JOEM_Package_20200305!$Q$2:$Q$105</definedName>
    <definedName name="Z_E8991E61_6D05_4C3B_B928_FD787FF86F58_.wvu.FilterData" localSheetId="0" hidden="1">JOEM_Package_20200305!$Q$2:$Q$105</definedName>
    <definedName name="Z_F1CFDE0E_BA5F_49F4_A18C_858CC505F541_.wvu.FilterData" localSheetId="0" hidden="1">JOEM_Package_20200305!$P$2:$P$105</definedName>
    <definedName name="Z_F7FEA3D1_12D3_472F_AD10_9C075C650610_.wvu.FilterData" localSheetId="0" hidden="1">JOEM_Package_20200305!$P$2:$P$105</definedName>
  </definedNames>
  <calcPr calcId="162913" calcOnSave="0"/>
  <customWorkbookViews>
    <customWorkbookView name="EXTERNAL Nguyen Trung Hieu (Ban Vien, RBVH/EPS45) - Personal View" guid="{250915DF-0B97-45D7-B29D-7EED4C89C1C1}" mergeInterval="0" personalView="1" maximized="1" xWindow="-8" yWindow="-8" windowWidth="1936" windowHeight="1176" activeSheetId="1"/>
    <customWorkbookView name="EXTERNAL Luu Cong Dac (Ban Vien, RBVH/EPS45) - Personal View" guid="{336B6883-2145-4B58-921E-CEC7185A847E}" mergeInterval="0" personalView="1" maximized="1" xWindow="-8" yWindow="-8" windowWidth="1936" windowHeight="1176" tabRatio="428" activeSheetId="1"/>
    <customWorkbookView name="EXTERNAL Nguyen Tai Hau (Ban Vien, RBVH/EPS45) - Personal View" guid="{7ECC2B8E-6A82-42F5-8AB0-4A51C54EA5EC}" mergeInterval="0" personalView="1" maximized="1" xWindow="-8" yWindow="-8" windowWidth="1936" windowHeight="1176" tabRatio="428" activeSheetId="1"/>
    <customWorkbookView name="EXTERNAL Ly Chung (Ban Vien, RBVH/EPS45) - Personal View" guid="{60D2C030-4E31-4E07-8E1C-44D2EE84B177}" mergeInterval="0" personalView="1" maximized="1" xWindow="-8" yWindow="-8" windowWidth="1936" windowHeight="1186" tabRatio="428" activeSheetId="1"/>
    <customWorkbookView name="EXTERNAL Nguyen Tuan Duong (Ban Vien, RBVH/EPS45) - Personal View" guid="{7E0EA425-A420-4443-B9E0-CDF0AA9E5D09}" mergeInterval="0" personalView="1" maximized="1" xWindow="-8" yWindow="-8" windowWidth="1936" windowHeight="1176" activeSheetId="1"/>
    <customWorkbookView name="EXTERNAL Do Phu Loc (Ban Vien, RBVH/EPS45) - Personal View" guid="{72A6EB0A-84D5-4B8A-AC51-54CCD061630B}" mergeInterval="0" personalView="1" maximized="1" xWindow="-8" yWindow="-8" windowWidth="1936" windowHeight="1176" tabRatio="428" activeSheetId="1"/>
    <customWorkbookView name="EXTERNAL Nguyen Kim Thanh (Ban Vien, RBVH/EPS45) - Personal View" guid="{4E06BDBF-2CED-473B-850B-2A6C7311FF41}" mergeInterval="0" personalView="1" maximized="1" xWindow="-8" yWindow="-8" windowWidth="1936" windowHeight="1176" activeSheetId="1"/>
  </customWorkbookViews>
</workbook>
</file>

<file path=xl/calcChain.xml><?xml version="1.0" encoding="utf-8"?>
<calcChain xmlns="http://schemas.openxmlformats.org/spreadsheetml/2006/main">
  <c r="T43" i="1" l="1"/>
  <c r="U43" i="1" s="1"/>
  <c r="T42" i="1"/>
  <c r="U42" i="1" s="1"/>
  <c r="T41" i="1"/>
  <c r="U41" i="1" s="1"/>
  <c r="T40" i="1"/>
  <c r="U40" i="1" s="1"/>
  <c r="T39" i="1"/>
  <c r="R41" i="1"/>
  <c r="T37" i="1"/>
  <c r="T36" i="1"/>
  <c r="U36" i="1" s="1"/>
  <c r="T35" i="1"/>
  <c r="U35" i="1" s="1"/>
  <c r="T34" i="1"/>
  <c r="T33" i="1"/>
  <c r="T32" i="1"/>
  <c r="T31" i="1"/>
  <c r="T30" i="1"/>
  <c r="T29" i="1"/>
  <c r="T28" i="1"/>
  <c r="T27" i="1"/>
  <c r="T26" i="1"/>
  <c r="T25" i="1"/>
  <c r="U25" i="1" s="1"/>
  <c r="T24" i="1"/>
  <c r="T23" i="1"/>
  <c r="T22" i="1"/>
  <c r="U22" i="1" s="1"/>
  <c r="T21" i="1"/>
  <c r="T20" i="1"/>
  <c r="U20" i="1" s="1"/>
  <c r="T19" i="1"/>
  <c r="T18" i="1"/>
  <c r="U18" i="1" s="1"/>
  <c r="T17" i="1"/>
  <c r="U17" i="1" s="1"/>
  <c r="T16" i="1"/>
  <c r="U16" i="1" s="1"/>
  <c r="T15" i="1"/>
  <c r="T14" i="1"/>
  <c r="T13" i="1"/>
  <c r="T12" i="1"/>
  <c r="T11" i="1"/>
  <c r="T10" i="1"/>
  <c r="U10" i="1" s="1"/>
  <c r="T9" i="1"/>
  <c r="T8" i="1"/>
  <c r="T7" i="1"/>
  <c r="U7" i="1" s="1"/>
  <c r="T6" i="1"/>
  <c r="U6" i="1" s="1"/>
  <c r="T5" i="1"/>
  <c r="U5" i="1" s="1"/>
  <c r="T4" i="1"/>
  <c r="U4" i="1" s="1"/>
  <c r="T3" i="1"/>
  <c r="U3" i="1" s="1"/>
  <c r="D88" i="1"/>
  <c r="D90" i="1"/>
  <c r="D91" i="1"/>
  <c r="D92" i="1"/>
  <c r="D93" i="1"/>
  <c r="D87" i="1" l="1"/>
  <c r="D89" i="1"/>
  <c r="D86" i="1"/>
  <c r="E86" i="1"/>
  <c r="F105" i="1"/>
  <c r="F103" i="1" l="1"/>
  <c r="F92" i="1"/>
  <c r="E105" i="1"/>
  <c r="E104" i="1"/>
  <c r="L60" i="1" l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E103" i="1" l="1"/>
  <c r="G103" i="1" s="1"/>
  <c r="D105" i="1" l="1"/>
  <c r="F104" i="1"/>
  <c r="G104" i="1" s="1"/>
  <c r="D104" i="1"/>
  <c r="H104" i="1" s="1"/>
  <c r="D103" i="1"/>
  <c r="H103" i="1" s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3" i="1"/>
  <c r="E93" i="1"/>
  <c r="E92" i="1"/>
  <c r="F91" i="1"/>
  <c r="E91" i="1"/>
  <c r="F90" i="1"/>
  <c r="E90" i="1"/>
  <c r="F89" i="1"/>
  <c r="E89" i="1"/>
  <c r="F88" i="1"/>
  <c r="E88" i="1"/>
  <c r="F87" i="1"/>
  <c r="E87" i="1"/>
  <c r="F86" i="1"/>
  <c r="H91" i="1" l="1"/>
  <c r="G91" i="1"/>
  <c r="H90" i="1"/>
  <c r="G90" i="1"/>
  <c r="H93" i="1"/>
  <c r="G93" i="1"/>
  <c r="H101" i="1"/>
  <c r="G101" i="1"/>
  <c r="H87" i="1"/>
  <c r="G87" i="1"/>
  <c r="H99" i="1"/>
  <c r="G99" i="1"/>
  <c r="H105" i="1"/>
  <c r="G105" i="1"/>
  <c r="H86" i="1"/>
  <c r="H98" i="1"/>
  <c r="G98" i="1"/>
  <c r="H102" i="1"/>
  <c r="G102" i="1"/>
  <c r="H89" i="1"/>
  <c r="G89" i="1"/>
  <c r="H88" i="1"/>
  <c r="G88" i="1"/>
  <c r="H92" i="1"/>
  <c r="G92" i="1"/>
  <c r="H100" i="1"/>
  <c r="G100" i="1"/>
  <c r="G86" i="1"/>
</calcChain>
</file>

<file path=xl/sharedStrings.xml><?xml version="1.0" encoding="utf-8"?>
<sst xmlns="http://schemas.openxmlformats.org/spreadsheetml/2006/main" count="349" uniqueCount="117">
  <si>
    <t>No</t>
  </si>
  <si>
    <t>Type</t>
  </si>
  <si>
    <t>ASW</t>
  </si>
  <si>
    <t>PSW</t>
  </si>
  <si>
    <t>No\Type</t>
  </si>
  <si>
    <t>Member</t>
  </si>
  <si>
    <t>hieu.nguyen-trung</t>
  </si>
  <si>
    <t>duong.nguyen-tuan</t>
  </si>
  <si>
    <t>TaskGroup</t>
  </si>
  <si>
    <t>Tester</t>
  </si>
  <si>
    <t>1. Test Design (.xls)
2. Plot File (.plt)
3. ATT project
4. Coverage Log</t>
  </si>
  <si>
    <t>1. TPA file (.tpa)
2. test report (.html)
3. test report (.xml)
4. test summary (.html)
5. File Coverage Fail Reason (.xls)</t>
  </si>
  <si>
    <t>KPI Table</t>
  </si>
  <si>
    <t>Start</t>
  </si>
  <si>
    <t>End</t>
  </si>
  <si>
    <t>C0</t>
  </si>
  <si>
    <t>C1</t>
  </si>
  <si>
    <t>MCDC</t>
  </si>
  <si>
    <t>Reason</t>
  </si>
  <si>
    <t>Status</t>
  </si>
  <si>
    <t>Ready for review</t>
  </si>
  <si>
    <t>Status Table</t>
  </si>
  <si>
    <t>N/A</t>
  </si>
  <si>
    <t>Ready for PLC</t>
  </si>
  <si>
    <t>KPI/days</t>
  </si>
  <si>
    <t>Total Day</t>
  </si>
  <si>
    <t>Ongoing</t>
  </si>
  <si>
    <t>Total Loc Assigned</t>
  </si>
  <si>
    <t>Total LOC Complete</t>
  </si>
  <si>
    <t>Status (%)</t>
  </si>
  <si>
    <t>#</t>
  </si>
  <si>
    <t>Types</t>
  </si>
  <si>
    <t>Assigned ELOCs</t>
  </si>
  <si>
    <t>Completed ELOCs</t>
  </si>
  <si>
    <t>Status (%)
(Completed/Assigned)</t>
  </si>
  <si>
    <t>Total Days</t>
  </si>
  <si>
    <t>???</t>
  </si>
  <si>
    <t>External Name</t>
  </si>
  <si>
    <t>PSW
ELOCs</t>
  </si>
  <si>
    <t>ASW
ELOCs</t>
  </si>
  <si>
    <t>1. Completed ELOCs of the team from the beginning of Month (Mar) till Now:</t>
  </si>
  <si>
    <t>2. Completed ELOCs of each member from the beginning of Month (Mar) till Now:</t>
  </si>
  <si>
    <t>3. Risks/ Pending Issues:</t>
  </si>
  <si>
    <t>Risks/ Issues</t>
  </si>
  <si>
    <t>4. Found Defects/ OPLs in Month (Mar):</t>
  </si>
  <si>
    <t>5. Leave Plan (Mar):</t>
  </si>
  <si>
    <t>Defects / OPLs</t>
  </si>
  <si>
    <t>Num of Day</t>
  </si>
  <si>
    <t>Detail</t>
  </si>
  <si>
    <t>Date</t>
  </si>
  <si>
    <t>Note:</t>
  </si>
  <si>
    <t>PSW: 450 ELOCs</t>
  </si>
  <si>
    <t>Productivity of each Member per Day</t>
  </si>
  <si>
    <t>Total Productivity per Month</t>
  </si>
  <si>
    <t>PSW: 450x4x20 = 36,000 ELOCs</t>
  </si>
  <si>
    <t>ASW: 130x4x20 = 10,400 ELOCs</t>
  </si>
  <si>
    <t>Table Type of Testing</t>
  </si>
  <si>
    <t>Table Tester</t>
  </si>
  <si>
    <t>Detail Output</t>
  </si>
  <si>
    <t>ATT</t>
  </si>
  <si>
    <t>Cantata</t>
  </si>
  <si>
    <t>Tool</t>
  </si>
  <si>
    <t>Table KPI ASW</t>
  </si>
  <si>
    <t>Table KPI PSW</t>
  </si>
  <si>
    <t>LOC Complete</t>
  </si>
  <si>
    <t>Actual hour</t>
  </si>
  <si>
    <t>Task Jira</t>
  </si>
  <si>
    <t>Project</t>
  </si>
  <si>
    <t>ComponentName</t>
  </si>
  <si>
    <t>TaskID</t>
  </si>
  <si>
    <t>ItemName</t>
  </si>
  <si>
    <t>Planned Start</t>
  </si>
  <si>
    <t>Planned End</t>
  </si>
  <si>
    <t>-</t>
  </si>
  <si>
    <t>ItemRevision</t>
  </si>
  <si>
    <t>Package</t>
  </si>
  <si>
    <t>hau.nguyen-tai</t>
  </si>
  <si>
    <t>bang.nguyen-duy</t>
  </si>
  <si>
    <t>dac.luu-cong</t>
  </si>
  <si>
    <t>duong.nguyen</t>
  </si>
  <si>
    <t>loc.do-phu</t>
  </si>
  <si>
    <t>thanh.nguyen-kim</t>
  </si>
  <si>
    <t>chung.ly</t>
  </si>
  <si>
    <t>Database</t>
  </si>
  <si>
    <t>BB</t>
  </si>
  <si>
    <t>Ready for delivery</t>
  </si>
  <si>
    <t>Complete &amp; Closed</t>
  </si>
  <si>
    <t>ELOC Assigned</t>
  </si>
  <si>
    <t>ELOC Recheck With Tool</t>
  </si>
  <si>
    <t>Status Result</t>
  </si>
  <si>
    <t>PeerReviewer</t>
  </si>
  <si>
    <t>Estimation base TOOL</t>
  </si>
  <si>
    <t>Owner Contact</t>
  </si>
  <si>
    <t>Remark</t>
  </si>
  <si>
    <t>Please ensure your push correct the Package name with the TaskGroup</t>
  </si>
  <si>
    <t xml:space="preserve">+ Location for delivery to internal team: </t>
  </si>
  <si>
    <t>Location</t>
  </si>
  <si>
    <t>\\hc-ut40745c\Ban_Vien_external\Release\Gen_9.3</t>
  </si>
  <si>
    <t>+ Location Internal Project:</t>
  </si>
  <si>
    <t>\\hc-ut40346c\NHI5HC\hieunguyen\0000_Project</t>
  </si>
  <si>
    <t>\\hc-ut40346c\NHI5HC\hieunguyen\0000_Project\001_Prj\01_COEM\01_Output_Package</t>
  </si>
  <si>
    <t>+ Location Internal Your Output:</t>
  </si>
  <si>
    <t>+ Location Internal Your Release Output:</t>
  </si>
  <si>
    <t>\\hc-ut40346c\NHI5HC\hieunguyen\0000_Project\001_Prj\01_COEM\02_Release_Package</t>
  </si>
  <si>
    <t>Status Review</t>
  </si>
  <si>
    <t>COEM process: test--&gt;review test----(feedback no finding)--&gt;generate WT----(review WT no finding)---&gt; done task
Tức là bên anh gửi UT output cho internal =&gt; Có OPL có bug =&gt; Internal review OK =&gt; Làm walkthrough =&gt; Sau đó internal review Walkthrough =&gt; Send email cho External confirm OK =&gt; Mark Done</t>
  </si>
  <si>
    <t>Pending for OPL</t>
  </si>
  <si>
    <t>Type of Comment</t>
  </si>
  <si>
    <t>T501</t>
  </si>
  <si>
    <t>T500</t>
  </si>
  <si>
    <t>T502</t>
  </si>
  <si>
    <t>OK</t>
  </si>
  <si>
    <t>NG</t>
  </si>
  <si>
    <t>T02</t>
  </si>
  <si>
    <t>93.8% - 50%</t>
  </si>
  <si>
    <t>ASW: 130 ELOCs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</si>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</sst>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9C6500"/>
      <name val="Arial"/>
      <family val="2"/>
    </font>
    <font>
      <sz val="10"/>
      <color rgb="FF00610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0" fillId="0" borderId="0" xfId="0" applyBorder="1"/>
    <xf numFmtId="10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/>
    <xf numFmtId="0" fontId="5" fillId="0" borderId="0" xfId="0" applyNumberFormat="1" applyFont="1" applyFill="1" applyBorder="1" applyAlignment="1" applyProtection="1"/>
    <xf numFmtId="0" fontId="4" fillId="0" borderId="0" xfId="0" applyFont="1" applyFill="1"/>
    <xf numFmtId="0" fontId="6" fillId="0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1" xfId="0" quotePrefix="1" applyFont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164" fontId="0" fillId="0" borderId="1" xfId="0" applyNumberFormat="1" applyFont="1" applyBorder="1" applyAlignment="1">
      <alignment horizontal="left" vertical="top"/>
    </xf>
    <xf numFmtId="14" fontId="0" fillId="0" borderId="1" xfId="0" applyNumberFormat="1" applyFont="1" applyBorder="1" applyAlignment="1">
      <alignment horizontal="left" vertical="top"/>
    </xf>
    <xf numFmtId="0" fontId="6" fillId="0" borderId="1" xfId="0" applyNumberFormat="1" applyFont="1" applyFill="1" applyBorder="1" applyAlignment="1" applyProtection="1">
      <alignment horizontal="left" vertical="top"/>
    </xf>
    <xf numFmtId="0" fontId="6" fillId="0" borderId="0" xfId="0" applyNumberFormat="1" applyFont="1" applyFill="1" applyBorder="1" applyAlignment="1" applyProtection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6" fillId="0" borderId="1" xfId="0" quotePrefix="1" applyNumberFormat="1" applyFont="1" applyFill="1" applyBorder="1" applyAlignment="1" applyProtection="1">
      <alignment horizontal="left" vertical="top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top"/>
    </xf>
    <xf numFmtId="0" fontId="7" fillId="0" borderId="1" xfId="0" applyNumberFormat="1" applyFont="1" applyFill="1" applyBorder="1" applyAlignment="1" applyProtection="1">
      <alignment horizontal="left" vertical="top"/>
    </xf>
    <xf numFmtId="0" fontId="0" fillId="0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H105"/>
  <sheetViews>
    <sheetView tabSelected="1" topLeftCell="A67" zoomScale="70" zoomScaleNormal="70" workbookViewId="0">
      <selection activeCell="H66" sqref="H66"/>
    </sheetView>
  </sheetViews>
  <sheetFormatPr defaultRowHeight="15" x14ac:dyDescent="0.25"/>
  <cols>
    <col min="3" max="3" width="18.140625" bestFit="1" customWidth="1"/>
    <col min="4" max="4" width="17.42578125" bestFit="1" customWidth="1"/>
    <col min="5" max="5" width="29.42578125" bestFit="1" customWidth="1"/>
    <col min="6" max="6" width="16.85546875" bestFit="1" customWidth="1"/>
    <col min="7" max="7" width="12" bestFit="1" customWidth="1"/>
    <col min="8" max="8" width="59.140625" bestFit="1" customWidth="1"/>
    <col min="9" max="9" width="16.85546875" bestFit="1" customWidth="1"/>
    <col min="10" max="10" width="3.5703125" bestFit="1" customWidth="1"/>
    <col min="11" max="11" width="44" bestFit="1" customWidth="1"/>
    <col min="12" max="12" width="14" bestFit="1" customWidth="1"/>
    <col min="13" max="13" width="19.85546875" customWidth="1"/>
    <col min="14" max="14" width="12.85546875" customWidth="1"/>
    <col min="15" max="15" width="15" bestFit="1" customWidth="1"/>
    <col min="16" max="16" width="10.42578125" bestFit="1" customWidth="1"/>
    <col min="17" max="17" width="17.5703125" bestFit="1" customWidth="1"/>
    <col min="18" max="18" width="16" bestFit="1" customWidth="1"/>
    <col min="19" max="19" width="13.5703125" bestFit="1" customWidth="1"/>
    <col min="20" max="20" width="14.85546875" customWidth="1"/>
    <col min="21" max="21" width="12.85546875" bestFit="1" customWidth="1"/>
    <col min="22" max="22" width="14" customWidth="1"/>
    <col min="23" max="23" width="11.140625" bestFit="1" customWidth="1"/>
    <col min="24" max="24" width="19.28515625" bestFit="1" customWidth="1"/>
    <col min="25" max="25" width="18.28515625" bestFit="1" customWidth="1"/>
    <col min="26" max="26" width="16.5703125" bestFit="1" customWidth="1"/>
    <col min="27" max="27" width="13.42578125" bestFit="1" customWidth="1"/>
    <col min="28" max="28" width="13.85546875" bestFit="1" customWidth="1"/>
    <col min="29" max="29" width="17.140625" bestFit="1" customWidth="1"/>
    <col min="30" max="31" width="6.28515625" bestFit="1" customWidth="1"/>
    <col min="32" max="32" width="13.5703125" bestFit="1" customWidth="1"/>
    <col min="33" max="34" width="44.42578125" bestFit="1" customWidth="1"/>
    <col min="35" max="35" width="39.85546875" customWidth="1"/>
  </cols>
  <sheetData>
    <row r="2" spans="2:34" x14ac:dyDescent="0.25">
      <c r="B2" s="2" t="s">
        <v>0</v>
      </c>
      <c r="C2" s="2" t="s">
        <v>75</v>
      </c>
      <c r="D2" s="2" t="s">
        <v>1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107</v>
      </c>
      <c r="J2" s="2" t="s">
        <v>84</v>
      </c>
      <c r="K2" s="2" t="s">
        <v>83</v>
      </c>
      <c r="L2" s="2" t="s">
        <v>74</v>
      </c>
      <c r="M2" s="2" t="s">
        <v>92</v>
      </c>
      <c r="N2" s="21" t="s">
        <v>66</v>
      </c>
      <c r="O2" s="4" t="s">
        <v>8</v>
      </c>
      <c r="P2" s="4" t="s">
        <v>9</v>
      </c>
      <c r="Q2" s="4" t="s">
        <v>90</v>
      </c>
      <c r="R2" s="4" t="s">
        <v>104</v>
      </c>
      <c r="S2" s="4" t="s">
        <v>87</v>
      </c>
      <c r="T2" s="4" t="s">
        <v>88</v>
      </c>
      <c r="U2" s="4" t="s">
        <v>64</v>
      </c>
      <c r="V2" s="4" t="s">
        <v>91</v>
      </c>
      <c r="W2" s="4" t="s">
        <v>65</v>
      </c>
      <c r="X2" s="4" t="s">
        <v>19</v>
      </c>
      <c r="Y2" s="4" t="s">
        <v>71</v>
      </c>
      <c r="Z2" s="4" t="s">
        <v>72</v>
      </c>
      <c r="AA2" s="2" t="s">
        <v>13</v>
      </c>
      <c r="AB2" s="2" t="s">
        <v>14</v>
      </c>
      <c r="AC2" s="2" t="s">
        <v>89</v>
      </c>
      <c r="AD2" s="2" t="s">
        <v>15</v>
      </c>
      <c r="AE2" s="2" t="s">
        <v>16</v>
      </c>
      <c r="AF2" s="4" t="s">
        <v>17</v>
      </c>
      <c r="AG2" s="4" t="s">
        <v>18</v>
      </c>
      <c r="AH2" s="4" t="s">
        <v>93</v>
      </c>
    </row>
    <row r="3" spans="2:34" x14ac:dyDescent="0.25">
      <c r="B3" s="26">
        <v>1</v>
      </c>
      <c r="C3" s="27">
        <v>20200305</v>
      </c>
      <c r="D3" s="26" t="s">
        <v>2</v>
      </c>
      <c r="E3" s="26"/>
      <c r="F3" s="28"/>
      <c r="G3" s="26"/>
      <c r="H3" s="26"/>
      <c r="I3" s="26"/>
      <c r="J3" s="28"/>
      <c r="K3" s="26"/>
      <c r="L3" s="28"/>
      <c r="M3" s="28"/>
      <c r="N3" s="29"/>
      <c r="O3" s="27" t="s">
        <v>109</v>
      </c>
      <c r="P3" s="26" t="s">
        <v>6</v>
      </c>
      <c r="Q3" s="26"/>
      <c r="R3" s="26"/>
      <c r="S3" s="26">
        <v>38</v>
      </c>
      <c r="T3" s="26">
        <f>V3*130/8</f>
        <v>37.293749999999996</v>
      </c>
      <c r="U3" s="26">
        <f>T3</f>
        <v>37.293749999999996</v>
      </c>
      <c r="V3" s="26">
        <v>2.2949999999999999</v>
      </c>
      <c r="W3" s="26">
        <v>2</v>
      </c>
      <c r="X3" s="26" t="s">
        <v>23</v>
      </c>
      <c r="Y3" s="30">
        <v>43896</v>
      </c>
      <c r="Z3" s="30">
        <v>43901</v>
      </c>
      <c r="AA3" s="30">
        <v>43896</v>
      </c>
      <c r="AB3" s="30">
        <v>43896</v>
      </c>
      <c r="AC3" s="32" t="s">
        <v>111</v>
      </c>
      <c r="AD3" s="32">
        <v>100</v>
      </c>
      <c r="AE3" s="32">
        <v>100</v>
      </c>
      <c r="AF3" s="32">
        <v>100</v>
      </c>
      <c r="AG3" s="26"/>
      <c r="AH3" s="26"/>
    </row>
    <row r="4" spans="2:34" s="22" customFormat="1" x14ac:dyDescent="0.2">
      <c r="B4" s="26">
        <v>2</v>
      </c>
      <c r="C4" s="24">
        <v>20200305</v>
      </c>
      <c r="D4" s="32" t="s">
        <v>2</v>
      </c>
      <c r="E4" s="32"/>
      <c r="F4" s="28"/>
      <c r="G4" s="26"/>
      <c r="H4" s="26"/>
      <c r="I4" s="26"/>
      <c r="J4" s="26"/>
      <c r="K4" s="26"/>
      <c r="L4" s="28"/>
      <c r="M4" s="28"/>
      <c r="N4" s="29"/>
      <c r="O4" s="27" t="s">
        <v>109</v>
      </c>
      <c r="P4" s="32" t="s">
        <v>6</v>
      </c>
      <c r="Q4" s="32"/>
      <c r="R4" s="26"/>
      <c r="S4" s="26">
        <v>26</v>
      </c>
      <c r="T4" s="26">
        <f t="shared" ref="T4:T43" si="0">V4*130/8</f>
        <v>20.71875</v>
      </c>
      <c r="U4" s="26">
        <f t="shared" ref="U4:U5" si="1">T4</f>
        <v>20.71875</v>
      </c>
      <c r="V4" s="26">
        <v>1.2749999999999999</v>
      </c>
      <c r="W4" s="26">
        <v>1</v>
      </c>
      <c r="X4" s="26" t="s">
        <v>23</v>
      </c>
      <c r="Y4" s="30">
        <v>43896</v>
      </c>
      <c r="Z4" s="30">
        <v>43901</v>
      </c>
      <c r="AA4" s="30">
        <v>43896</v>
      </c>
      <c r="AB4" s="30">
        <v>43899</v>
      </c>
      <c r="AC4" s="32" t="s">
        <v>111</v>
      </c>
      <c r="AD4" s="32">
        <v>100</v>
      </c>
      <c r="AE4" s="32">
        <v>100</v>
      </c>
      <c r="AF4" s="32">
        <v>100</v>
      </c>
      <c r="AG4" s="26"/>
      <c r="AH4" s="26"/>
    </row>
    <row r="5" spans="2:34" x14ac:dyDescent="0.25">
      <c r="B5" s="26">
        <v>3</v>
      </c>
      <c r="C5" s="27">
        <v>20200305</v>
      </c>
      <c r="D5" s="26" t="s">
        <v>2</v>
      </c>
      <c r="E5" s="26"/>
      <c r="F5" s="28"/>
      <c r="G5" s="26"/>
      <c r="H5" s="26"/>
      <c r="I5" s="26"/>
      <c r="J5" s="26"/>
      <c r="K5" s="26"/>
      <c r="L5" s="28"/>
      <c r="M5" s="28"/>
      <c r="N5" s="29"/>
      <c r="O5" s="27" t="s">
        <v>109</v>
      </c>
      <c r="P5" s="26" t="s">
        <v>6</v>
      </c>
      <c r="Q5" s="26"/>
      <c r="R5" s="26"/>
      <c r="S5" s="26">
        <v>35</v>
      </c>
      <c r="T5" s="26">
        <f t="shared" si="0"/>
        <v>26.243749999999999</v>
      </c>
      <c r="U5" s="26">
        <f t="shared" si="1"/>
        <v>26.243749999999999</v>
      </c>
      <c r="V5" s="26">
        <v>1.615</v>
      </c>
      <c r="W5" s="26">
        <v>1</v>
      </c>
      <c r="X5" s="26" t="s">
        <v>23</v>
      </c>
      <c r="Y5" s="30">
        <v>43896</v>
      </c>
      <c r="Z5" s="30">
        <v>43901</v>
      </c>
      <c r="AA5" s="30">
        <v>43896</v>
      </c>
      <c r="AB5" s="30">
        <v>43899</v>
      </c>
      <c r="AC5" s="32" t="s">
        <v>111</v>
      </c>
      <c r="AD5" s="32">
        <v>100</v>
      </c>
      <c r="AE5" s="32">
        <v>100</v>
      </c>
      <c r="AF5" s="32">
        <v>100</v>
      </c>
      <c r="AG5" s="26"/>
      <c r="AH5" s="26"/>
    </row>
    <row r="6" spans="2:34" x14ac:dyDescent="0.25">
      <c r="B6" s="26">
        <v>4</v>
      </c>
      <c r="C6" s="27">
        <v>20200305</v>
      </c>
      <c r="D6" s="26" t="s">
        <v>2</v>
      </c>
      <c r="E6" s="26"/>
      <c r="F6" s="28"/>
      <c r="G6" s="26"/>
      <c r="H6" s="26"/>
      <c r="I6" s="26"/>
      <c r="J6" s="26"/>
      <c r="K6" s="26"/>
      <c r="L6" s="28"/>
      <c r="M6" s="28"/>
      <c r="N6" s="29"/>
      <c r="O6" s="27" t="s">
        <v>109</v>
      </c>
      <c r="P6" s="26" t="s">
        <v>6</v>
      </c>
      <c r="Q6" s="26"/>
      <c r="R6" s="26"/>
      <c r="S6" s="26">
        <v>55</v>
      </c>
      <c r="T6" s="26">
        <f t="shared" si="0"/>
        <v>37.293749999999996</v>
      </c>
      <c r="U6" s="26">
        <f>T6</f>
        <v>37.293749999999996</v>
      </c>
      <c r="V6" s="26">
        <v>2.2949999999999999</v>
      </c>
      <c r="W6" s="26">
        <v>3</v>
      </c>
      <c r="X6" s="26" t="s">
        <v>23</v>
      </c>
      <c r="Y6" s="30">
        <v>43896</v>
      </c>
      <c r="Z6" s="30">
        <v>43901</v>
      </c>
      <c r="AA6" s="30">
        <v>43896</v>
      </c>
      <c r="AB6" s="30">
        <v>43901</v>
      </c>
      <c r="AC6" s="32" t="s">
        <v>111</v>
      </c>
      <c r="AD6" s="32">
        <v>100</v>
      </c>
      <c r="AE6" s="32">
        <v>100</v>
      </c>
      <c r="AF6" s="32">
        <v>100</v>
      </c>
      <c r="AG6" s="34"/>
      <c r="AH6" s="34"/>
    </row>
    <row r="7" spans="2:34" x14ac:dyDescent="0.25">
      <c r="B7" s="26">
        <v>5</v>
      </c>
      <c r="C7" s="27">
        <v>20200305</v>
      </c>
      <c r="D7" s="26" t="s">
        <v>2</v>
      </c>
      <c r="E7" s="26"/>
      <c r="F7" s="28"/>
      <c r="G7" s="26"/>
      <c r="H7" s="26"/>
      <c r="I7" s="26"/>
      <c r="J7" s="26"/>
      <c r="K7" s="26"/>
      <c r="L7" s="28"/>
      <c r="M7" s="28"/>
      <c r="N7" s="29"/>
      <c r="O7" s="27" t="s">
        <v>109</v>
      </c>
      <c r="P7" s="26" t="s">
        <v>6</v>
      </c>
      <c r="Q7" s="26"/>
      <c r="R7" s="26"/>
      <c r="S7" s="26">
        <v>150</v>
      </c>
      <c r="T7" s="26">
        <f t="shared" si="0"/>
        <v>125.69374999999999</v>
      </c>
      <c r="U7" s="26">
        <f>T7</f>
        <v>125.69374999999999</v>
      </c>
      <c r="V7" s="26">
        <v>7.7349999999999994</v>
      </c>
      <c r="W7" s="26">
        <v>8</v>
      </c>
      <c r="X7" s="26" t="s">
        <v>23</v>
      </c>
      <c r="Y7" s="30">
        <v>43896</v>
      </c>
      <c r="Z7" s="30">
        <v>43901</v>
      </c>
      <c r="AA7" s="30">
        <v>43896</v>
      </c>
      <c r="AB7" s="30">
        <v>43900</v>
      </c>
      <c r="AC7" s="32" t="s">
        <v>111</v>
      </c>
      <c r="AD7" s="32">
        <v>96.5</v>
      </c>
      <c r="AE7" s="32">
        <v>96.6</v>
      </c>
      <c r="AF7" s="35">
        <v>100</v>
      </c>
      <c r="AG7" s="26"/>
      <c r="AH7" s="26"/>
    </row>
    <row r="8" spans="2:34" x14ac:dyDescent="0.25">
      <c r="B8" s="26">
        <v>6</v>
      </c>
      <c r="C8" s="27">
        <v>20200305</v>
      </c>
      <c r="D8" s="26" t="s">
        <v>2</v>
      </c>
      <c r="E8" s="26"/>
      <c r="F8" s="28"/>
      <c r="G8" s="26"/>
      <c r="H8" s="26"/>
      <c r="I8" s="26"/>
      <c r="J8" s="26"/>
      <c r="K8" s="26"/>
      <c r="L8" s="28"/>
      <c r="M8" s="28"/>
      <c r="N8" s="29"/>
      <c r="O8" s="27" t="s">
        <v>109</v>
      </c>
      <c r="P8" s="26" t="s">
        <v>6</v>
      </c>
      <c r="Q8" s="26"/>
      <c r="R8" s="26"/>
      <c r="S8" s="26">
        <v>195</v>
      </c>
      <c r="T8" s="26">
        <f t="shared" si="0"/>
        <v>169.89375000000001</v>
      </c>
      <c r="U8" s="26"/>
      <c r="V8" s="26">
        <v>10.455</v>
      </c>
      <c r="W8" s="26"/>
      <c r="X8" s="26" t="s">
        <v>22</v>
      </c>
      <c r="Y8" s="30">
        <v>43896</v>
      </c>
      <c r="Z8" s="30">
        <v>43901</v>
      </c>
      <c r="AA8" s="30">
        <v>43900</v>
      </c>
      <c r="AB8" s="30"/>
      <c r="AC8" s="32"/>
      <c r="AD8" s="32"/>
      <c r="AE8" s="32"/>
      <c r="AF8" s="32"/>
      <c r="AG8" s="26"/>
      <c r="AH8" s="26"/>
    </row>
    <row r="9" spans="2:34" s="22" customFormat="1" x14ac:dyDescent="0.2">
      <c r="B9" s="26">
        <v>7</v>
      </c>
      <c r="C9" s="27">
        <v>20200305</v>
      </c>
      <c r="D9" s="33" t="s">
        <v>2</v>
      </c>
      <c r="E9" s="33"/>
      <c r="F9" s="28"/>
      <c r="G9" s="26"/>
      <c r="H9" s="26"/>
      <c r="I9" s="26"/>
      <c r="J9" s="26"/>
      <c r="K9" s="26"/>
      <c r="L9" s="28"/>
      <c r="M9" s="28"/>
      <c r="N9" s="29"/>
      <c r="O9" s="27" t="s">
        <v>109</v>
      </c>
      <c r="P9" s="24" t="s">
        <v>6</v>
      </c>
      <c r="Q9" s="24"/>
      <c r="R9" s="26"/>
      <c r="S9" s="26">
        <v>99</v>
      </c>
      <c r="T9" s="26">
        <f t="shared" si="0"/>
        <v>59.393749999999997</v>
      </c>
      <c r="U9" s="24"/>
      <c r="V9" s="26">
        <v>3.6549999999999998</v>
      </c>
      <c r="W9" s="26"/>
      <c r="X9" s="26" t="s">
        <v>26</v>
      </c>
      <c r="Y9" s="30">
        <v>43896</v>
      </c>
      <c r="Z9" s="30">
        <v>43901</v>
      </c>
      <c r="AA9" s="30">
        <v>43896</v>
      </c>
      <c r="AB9" s="30"/>
      <c r="AC9" s="32"/>
      <c r="AD9" s="32"/>
      <c r="AE9" s="32"/>
      <c r="AF9" s="32"/>
      <c r="AG9" s="26"/>
      <c r="AH9" s="26"/>
    </row>
    <row r="10" spans="2:34" x14ac:dyDescent="0.25">
      <c r="B10" s="26">
        <v>8</v>
      </c>
      <c r="C10" s="27">
        <v>20200305</v>
      </c>
      <c r="D10" s="25" t="s">
        <v>2</v>
      </c>
      <c r="E10" s="25"/>
      <c r="F10" s="28"/>
      <c r="G10" s="26"/>
      <c r="H10" s="26"/>
      <c r="I10" s="26"/>
      <c r="J10" s="26"/>
      <c r="K10" s="26"/>
      <c r="L10" s="28"/>
      <c r="M10" s="28"/>
      <c r="N10" s="29"/>
      <c r="O10" s="27" t="s">
        <v>109</v>
      </c>
      <c r="P10" s="25" t="s">
        <v>6</v>
      </c>
      <c r="Q10" s="25"/>
      <c r="R10" s="26"/>
      <c r="S10" s="26">
        <v>49</v>
      </c>
      <c r="T10" s="26">
        <f t="shared" si="0"/>
        <v>42.818749999999994</v>
      </c>
      <c r="U10" s="25">
        <f>T10</f>
        <v>42.818749999999994</v>
      </c>
      <c r="V10" s="26">
        <v>2.6349999999999998</v>
      </c>
      <c r="W10" s="26">
        <v>5</v>
      </c>
      <c r="X10" s="26"/>
      <c r="Y10" s="30">
        <v>43896</v>
      </c>
      <c r="Z10" s="30">
        <v>43901</v>
      </c>
      <c r="AA10" s="30">
        <v>43896</v>
      </c>
      <c r="AB10" s="30"/>
      <c r="AC10" s="32"/>
      <c r="AD10" s="32"/>
      <c r="AE10" s="32"/>
      <c r="AF10" s="32"/>
      <c r="AG10" s="26"/>
      <c r="AH10" s="26"/>
    </row>
    <row r="11" spans="2:34" s="23" customFormat="1" x14ac:dyDescent="0.2">
      <c r="B11" s="26">
        <v>9</v>
      </c>
      <c r="C11" s="27">
        <v>20200305</v>
      </c>
      <c r="D11" s="24" t="s">
        <v>2</v>
      </c>
      <c r="E11" s="24"/>
      <c r="F11" s="28"/>
      <c r="G11" s="26"/>
      <c r="H11" s="26"/>
      <c r="I11" s="26"/>
      <c r="J11" s="26"/>
      <c r="K11" s="26"/>
      <c r="L11" s="28"/>
      <c r="M11" s="28"/>
      <c r="N11" s="29"/>
      <c r="O11" s="27" t="s">
        <v>109</v>
      </c>
      <c r="P11" s="24" t="s">
        <v>6</v>
      </c>
      <c r="Q11" s="24"/>
      <c r="R11" s="26"/>
      <c r="S11" s="26">
        <v>62</v>
      </c>
      <c r="T11" s="26">
        <f t="shared" si="0"/>
        <v>26.243749999999999</v>
      </c>
      <c r="U11" s="24"/>
      <c r="V11" s="26">
        <v>1.615</v>
      </c>
      <c r="W11" s="26"/>
      <c r="X11" s="26"/>
      <c r="Y11" s="30">
        <v>43896</v>
      </c>
      <c r="Z11" s="30">
        <v>43901</v>
      </c>
      <c r="AA11" s="30">
        <v>43896</v>
      </c>
      <c r="AB11" s="30"/>
      <c r="AC11" s="32"/>
      <c r="AD11" s="32"/>
      <c r="AE11" s="32"/>
      <c r="AF11" s="32"/>
      <c r="AG11" s="26"/>
      <c r="AH11" s="26"/>
    </row>
    <row r="12" spans="2:34" x14ac:dyDescent="0.25">
      <c r="B12" s="26">
        <v>10</v>
      </c>
      <c r="C12" s="27">
        <v>20200305</v>
      </c>
      <c r="D12" s="26" t="s">
        <v>2</v>
      </c>
      <c r="E12" s="26"/>
      <c r="F12" s="28"/>
      <c r="G12" s="26"/>
      <c r="H12" s="26"/>
      <c r="I12" s="26"/>
      <c r="J12" s="26"/>
      <c r="K12" s="26"/>
      <c r="L12" s="28"/>
      <c r="M12" s="28"/>
      <c r="N12" s="29"/>
      <c r="O12" s="27" t="s">
        <v>109</v>
      </c>
      <c r="P12" s="25" t="s">
        <v>6</v>
      </c>
      <c r="Q12" s="25"/>
      <c r="R12" s="26"/>
      <c r="S12" s="26">
        <v>70</v>
      </c>
      <c r="T12" s="26">
        <f t="shared" si="0"/>
        <v>48.34375</v>
      </c>
      <c r="U12" s="26"/>
      <c r="V12" s="26">
        <v>2.9750000000000001</v>
      </c>
      <c r="W12" s="26"/>
      <c r="X12" s="26"/>
      <c r="Y12" s="30">
        <v>43896</v>
      </c>
      <c r="Z12" s="30">
        <v>43901</v>
      </c>
      <c r="AA12" s="30">
        <v>43896</v>
      </c>
      <c r="AB12" s="30"/>
      <c r="AC12" s="32"/>
      <c r="AD12" s="32"/>
      <c r="AE12" s="32"/>
      <c r="AF12" s="32"/>
      <c r="AG12" s="26"/>
      <c r="AH12" s="26"/>
    </row>
    <row r="13" spans="2:34" x14ac:dyDescent="0.25">
      <c r="B13" s="26">
        <v>11</v>
      </c>
      <c r="C13" s="27">
        <v>20200305</v>
      </c>
      <c r="D13" s="26" t="s">
        <v>2</v>
      </c>
      <c r="E13" s="26"/>
      <c r="F13" s="28"/>
      <c r="G13" s="26"/>
      <c r="H13" s="26"/>
      <c r="I13" s="26"/>
      <c r="J13" s="26"/>
      <c r="K13" s="26"/>
      <c r="L13" s="28"/>
      <c r="M13" s="28"/>
      <c r="N13" s="29"/>
      <c r="O13" s="27" t="s">
        <v>109</v>
      </c>
      <c r="P13" s="25" t="s">
        <v>6</v>
      </c>
      <c r="Q13" s="25"/>
      <c r="R13" s="26"/>
      <c r="S13" s="26">
        <v>20</v>
      </c>
      <c r="T13" s="26">
        <f t="shared" si="0"/>
        <v>26.243749999999999</v>
      </c>
      <c r="U13" s="26"/>
      <c r="V13" s="26">
        <v>1.615</v>
      </c>
      <c r="W13" s="26"/>
      <c r="X13" s="26"/>
      <c r="Y13" s="30">
        <v>43896</v>
      </c>
      <c r="Z13" s="30">
        <v>43901</v>
      </c>
      <c r="AA13" s="30">
        <v>43896</v>
      </c>
      <c r="AB13" s="30"/>
      <c r="AC13" s="32"/>
      <c r="AD13" s="32"/>
      <c r="AE13" s="32"/>
      <c r="AF13" s="32"/>
      <c r="AG13" s="26"/>
      <c r="AH13" s="26"/>
    </row>
    <row r="14" spans="2:34" x14ac:dyDescent="0.25">
      <c r="B14" s="26">
        <v>12</v>
      </c>
      <c r="C14" s="27">
        <v>20200305</v>
      </c>
      <c r="D14" s="26" t="s">
        <v>2</v>
      </c>
      <c r="E14" s="26"/>
      <c r="F14" s="28"/>
      <c r="G14" s="26"/>
      <c r="H14" s="26"/>
      <c r="I14" s="26"/>
      <c r="J14" s="26"/>
      <c r="K14" s="26"/>
      <c r="L14" s="28"/>
      <c r="M14" s="28"/>
      <c r="N14" s="29"/>
      <c r="O14" s="27" t="s">
        <v>108</v>
      </c>
      <c r="P14" s="25" t="s">
        <v>76</v>
      </c>
      <c r="Q14" s="25"/>
      <c r="R14" s="26"/>
      <c r="S14" s="26">
        <v>317</v>
      </c>
      <c r="T14" s="26">
        <f t="shared" si="0"/>
        <v>147.79374999999999</v>
      </c>
      <c r="U14" s="26">
        <v>40</v>
      </c>
      <c r="V14" s="26">
        <v>9.0949999999999989</v>
      </c>
      <c r="W14" s="26">
        <v>4</v>
      </c>
      <c r="X14" s="26" t="s">
        <v>26</v>
      </c>
      <c r="Y14" s="30">
        <v>43896</v>
      </c>
      <c r="Z14" s="30">
        <v>43901</v>
      </c>
      <c r="AA14" s="30">
        <v>43896</v>
      </c>
      <c r="AB14" s="30"/>
      <c r="AC14" s="32"/>
      <c r="AD14" s="32"/>
      <c r="AE14" s="32"/>
      <c r="AF14" s="32"/>
      <c r="AG14" s="26"/>
      <c r="AH14" s="26"/>
    </row>
    <row r="15" spans="2:34" x14ac:dyDescent="0.25">
      <c r="B15" s="26">
        <v>13</v>
      </c>
      <c r="C15" s="27">
        <v>20200305</v>
      </c>
      <c r="D15" s="26" t="s">
        <v>2</v>
      </c>
      <c r="E15" s="26"/>
      <c r="F15" s="28"/>
      <c r="G15" s="26"/>
      <c r="H15" s="26"/>
      <c r="I15" s="26"/>
      <c r="J15" s="26"/>
      <c r="K15" s="26"/>
      <c r="L15" s="28"/>
      <c r="M15" s="28"/>
      <c r="N15" s="29"/>
      <c r="O15" s="27" t="s">
        <v>108</v>
      </c>
      <c r="P15" s="26" t="s">
        <v>76</v>
      </c>
      <c r="Q15" s="26"/>
      <c r="R15" s="26"/>
      <c r="S15" s="26">
        <v>93</v>
      </c>
      <c r="T15" s="26">
        <f t="shared" si="0"/>
        <v>48.34375</v>
      </c>
      <c r="U15" s="26">
        <v>48.34375</v>
      </c>
      <c r="V15" s="26">
        <v>2.9750000000000001</v>
      </c>
      <c r="W15" s="26">
        <v>4</v>
      </c>
      <c r="X15" s="26" t="s">
        <v>20</v>
      </c>
      <c r="Y15" s="30">
        <v>43896</v>
      </c>
      <c r="Z15" s="30">
        <v>43901</v>
      </c>
      <c r="AA15" s="30">
        <v>43901</v>
      </c>
      <c r="AB15" s="30">
        <v>43901</v>
      </c>
      <c r="AC15" s="32" t="s">
        <v>112</v>
      </c>
      <c r="AD15" s="32">
        <v>91.7</v>
      </c>
      <c r="AE15" s="32">
        <v>91.7</v>
      </c>
      <c r="AF15" s="32">
        <v>83.3</v>
      </c>
      <c r="AG15" s="26"/>
      <c r="AH15" s="26"/>
    </row>
    <row r="16" spans="2:34" x14ac:dyDescent="0.25">
      <c r="B16" s="26">
        <v>14</v>
      </c>
      <c r="C16" s="27">
        <v>20200305</v>
      </c>
      <c r="D16" s="26" t="s">
        <v>2</v>
      </c>
      <c r="E16" s="26"/>
      <c r="F16" s="28"/>
      <c r="G16" s="26"/>
      <c r="H16" s="26"/>
      <c r="I16" s="26"/>
      <c r="J16" s="26"/>
      <c r="K16" s="26"/>
      <c r="L16" s="28"/>
      <c r="M16" s="28"/>
      <c r="N16" s="29"/>
      <c r="O16" s="27" t="s">
        <v>108</v>
      </c>
      <c r="P16" s="26" t="s">
        <v>76</v>
      </c>
      <c r="Q16" s="26"/>
      <c r="R16" s="26"/>
      <c r="S16" s="26">
        <v>52</v>
      </c>
      <c r="T16" s="26">
        <f t="shared" si="0"/>
        <v>31.768749999999997</v>
      </c>
      <c r="U16" s="26">
        <f t="shared" ref="U16:U18" si="2">T16</f>
        <v>31.768749999999997</v>
      </c>
      <c r="V16" s="26">
        <v>1.9549999999999998</v>
      </c>
      <c r="W16" s="26">
        <v>4</v>
      </c>
      <c r="X16" s="26" t="s">
        <v>20</v>
      </c>
      <c r="Y16" s="30">
        <v>43896</v>
      </c>
      <c r="Z16" s="30">
        <v>43901</v>
      </c>
      <c r="AA16" s="30">
        <v>43896</v>
      </c>
      <c r="AB16" s="30">
        <v>43896</v>
      </c>
      <c r="AC16" s="32" t="s">
        <v>112</v>
      </c>
      <c r="AD16" s="32">
        <v>100</v>
      </c>
      <c r="AE16" s="32">
        <v>100</v>
      </c>
      <c r="AF16" s="32" t="s">
        <v>114</v>
      </c>
      <c r="AG16" s="28"/>
      <c r="AH16" s="26"/>
    </row>
    <row r="17" spans="2:34" x14ac:dyDescent="0.25">
      <c r="B17" s="26">
        <v>15</v>
      </c>
      <c r="C17" s="27">
        <v>20200305</v>
      </c>
      <c r="D17" s="26" t="s">
        <v>2</v>
      </c>
      <c r="E17" s="26"/>
      <c r="F17" s="28"/>
      <c r="G17" s="26"/>
      <c r="H17" s="26"/>
      <c r="I17" s="26"/>
      <c r="J17" s="26"/>
      <c r="K17" s="26"/>
      <c r="L17" s="28"/>
      <c r="M17" s="28"/>
      <c r="N17" s="29"/>
      <c r="O17" s="27" t="s">
        <v>108</v>
      </c>
      <c r="P17" s="26" t="s">
        <v>76</v>
      </c>
      <c r="Q17" s="26"/>
      <c r="R17" s="26"/>
      <c r="S17" s="26">
        <v>45</v>
      </c>
      <c r="T17" s="26">
        <f t="shared" si="0"/>
        <v>26.243749999999999</v>
      </c>
      <c r="U17" s="26">
        <f t="shared" si="2"/>
        <v>26.243749999999999</v>
      </c>
      <c r="V17" s="26">
        <v>1.615</v>
      </c>
      <c r="W17" s="26">
        <v>3</v>
      </c>
      <c r="X17" s="26" t="s">
        <v>20</v>
      </c>
      <c r="Y17" s="30">
        <v>43896</v>
      </c>
      <c r="Z17" s="30">
        <v>43901</v>
      </c>
      <c r="AA17" s="30">
        <v>43899</v>
      </c>
      <c r="AB17" s="30">
        <v>43899</v>
      </c>
      <c r="AC17" s="32" t="s">
        <v>111</v>
      </c>
      <c r="AD17" s="32">
        <v>100</v>
      </c>
      <c r="AE17" s="32">
        <v>100</v>
      </c>
      <c r="AF17" s="32">
        <v>100</v>
      </c>
      <c r="AG17" s="26"/>
      <c r="AH17" s="26"/>
    </row>
    <row r="18" spans="2:34" x14ac:dyDescent="0.25">
      <c r="B18" s="26">
        <v>16</v>
      </c>
      <c r="C18" s="27">
        <v>20200305</v>
      </c>
      <c r="D18" s="26" t="s">
        <v>2</v>
      </c>
      <c r="E18" s="26"/>
      <c r="F18" s="28"/>
      <c r="G18" s="26"/>
      <c r="H18" s="26"/>
      <c r="I18" s="26"/>
      <c r="J18" s="26"/>
      <c r="K18" s="26"/>
      <c r="L18" s="28"/>
      <c r="M18" s="28"/>
      <c r="N18" s="29"/>
      <c r="O18" s="27" t="s">
        <v>108</v>
      </c>
      <c r="P18" s="26" t="s">
        <v>76</v>
      </c>
      <c r="Q18" s="26"/>
      <c r="R18" s="26"/>
      <c r="S18" s="26">
        <v>38</v>
      </c>
      <c r="T18" s="26">
        <f t="shared" si="0"/>
        <v>26.243749999999999</v>
      </c>
      <c r="U18" s="26">
        <f t="shared" si="2"/>
        <v>26.243749999999999</v>
      </c>
      <c r="V18" s="26">
        <v>1.615</v>
      </c>
      <c r="W18" s="26">
        <v>3</v>
      </c>
      <c r="X18" s="26" t="s">
        <v>20</v>
      </c>
      <c r="Y18" s="30">
        <v>43896</v>
      </c>
      <c r="Z18" s="30">
        <v>43901</v>
      </c>
      <c r="AA18" s="30">
        <v>43896</v>
      </c>
      <c r="AB18" s="30">
        <v>43896</v>
      </c>
      <c r="AC18" s="32" t="s">
        <v>111</v>
      </c>
      <c r="AD18" s="26">
        <v>100</v>
      </c>
      <c r="AE18" s="26">
        <v>100</v>
      </c>
      <c r="AF18" s="26">
        <v>100</v>
      </c>
      <c r="AG18" s="26"/>
      <c r="AH18" s="26"/>
    </row>
    <row r="19" spans="2:34" x14ac:dyDescent="0.25">
      <c r="B19" s="26">
        <v>17</v>
      </c>
      <c r="C19" s="27">
        <v>20200305</v>
      </c>
      <c r="D19" s="26" t="s">
        <v>2</v>
      </c>
      <c r="E19" s="26"/>
      <c r="F19" s="28"/>
      <c r="G19" s="26"/>
      <c r="H19" s="26"/>
      <c r="I19" s="26"/>
      <c r="J19" s="26"/>
      <c r="K19" s="26"/>
      <c r="L19" s="28"/>
      <c r="M19" s="28"/>
      <c r="N19" s="29"/>
      <c r="O19" s="27" t="s">
        <v>108</v>
      </c>
      <c r="P19" s="26" t="s">
        <v>76</v>
      </c>
      <c r="Q19" s="26"/>
      <c r="R19" s="26"/>
      <c r="S19" s="26">
        <v>80</v>
      </c>
      <c r="T19" s="26">
        <f t="shared" si="0"/>
        <v>125.69374999999999</v>
      </c>
      <c r="U19" s="26">
        <v>100</v>
      </c>
      <c r="V19" s="26">
        <v>7.7349999999999994</v>
      </c>
      <c r="W19" s="26">
        <v>4</v>
      </c>
      <c r="X19" s="26" t="s">
        <v>26</v>
      </c>
      <c r="Y19" s="30">
        <v>43896</v>
      </c>
      <c r="Z19" s="30">
        <v>43901</v>
      </c>
      <c r="AA19" s="30">
        <v>43896</v>
      </c>
      <c r="AB19" s="30"/>
      <c r="AC19" s="32"/>
      <c r="AD19" s="26"/>
      <c r="AE19" s="26"/>
      <c r="AF19" s="26"/>
      <c r="AG19" s="26"/>
      <c r="AH19" s="26"/>
    </row>
    <row r="20" spans="2:34" x14ac:dyDescent="0.25">
      <c r="B20" s="26">
        <v>18</v>
      </c>
      <c r="C20" s="27">
        <v>20200305</v>
      </c>
      <c r="D20" s="26" t="s">
        <v>2</v>
      </c>
      <c r="E20" s="28"/>
      <c r="F20" s="28"/>
      <c r="G20" s="26"/>
      <c r="H20" s="26"/>
      <c r="I20" s="26"/>
      <c r="J20" s="26"/>
      <c r="K20" s="26"/>
      <c r="L20" s="28"/>
      <c r="M20" s="28"/>
      <c r="N20" s="29"/>
      <c r="O20" s="27" t="s">
        <v>108</v>
      </c>
      <c r="P20" s="26" t="s">
        <v>76</v>
      </c>
      <c r="Q20" s="26"/>
      <c r="R20" s="26"/>
      <c r="S20" s="26">
        <v>60</v>
      </c>
      <c r="T20" s="26">
        <f t="shared" si="0"/>
        <v>31.768749999999997</v>
      </c>
      <c r="U20" s="26">
        <f t="shared" ref="U20" si="3">T20</f>
        <v>31.768749999999997</v>
      </c>
      <c r="V20" s="26">
        <v>1.9549999999999998</v>
      </c>
      <c r="W20" s="26">
        <v>2</v>
      </c>
      <c r="X20" s="26" t="s">
        <v>20</v>
      </c>
      <c r="Y20" s="30">
        <v>43896</v>
      </c>
      <c r="Z20" s="30">
        <v>43901</v>
      </c>
      <c r="AA20" s="30">
        <v>43899</v>
      </c>
      <c r="AB20" s="30">
        <v>43899</v>
      </c>
      <c r="AC20" s="32" t="s">
        <v>111</v>
      </c>
      <c r="AD20" s="26">
        <v>96</v>
      </c>
      <c r="AE20" s="26">
        <v>96</v>
      </c>
      <c r="AF20" s="26">
        <v>95.1</v>
      </c>
      <c r="AG20" s="26"/>
      <c r="AH20" s="26"/>
    </row>
    <row r="21" spans="2:34" x14ac:dyDescent="0.25">
      <c r="B21" s="26">
        <v>19</v>
      </c>
      <c r="C21" s="27">
        <v>20200305</v>
      </c>
      <c r="D21" s="26" t="s">
        <v>2</v>
      </c>
      <c r="E21" s="26"/>
      <c r="F21" s="28"/>
      <c r="G21" s="26"/>
      <c r="H21" s="26"/>
      <c r="I21" s="26"/>
      <c r="J21" s="26"/>
      <c r="K21" s="26"/>
      <c r="L21" s="28"/>
      <c r="M21" s="28"/>
      <c r="N21" s="29"/>
      <c r="O21" s="27" t="s">
        <v>108</v>
      </c>
      <c r="P21" s="26" t="s">
        <v>76</v>
      </c>
      <c r="Q21" s="26"/>
      <c r="R21" s="26"/>
      <c r="S21" s="26">
        <v>103</v>
      </c>
      <c r="T21" s="26">
        <f t="shared" si="0"/>
        <v>48.34375</v>
      </c>
      <c r="U21" s="26"/>
      <c r="V21" s="26">
        <v>2.9750000000000001</v>
      </c>
      <c r="W21" s="26"/>
      <c r="X21" s="26"/>
      <c r="Y21" s="30">
        <v>43896</v>
      </c>
      <c r="Z21" s="30">
        <v>43901</v>
      </c>
      <c r="AA21" s="30">
        <v>43896</v>
      </c>
      <c r="AB21" s="30"/>
      <c r="AC21" s="32"/>
      <c r="AD21" s="26"/>
      <c r="AE21" s="26"/>
      <c r="AF21" s="26"/>
      <c r="AG21" s="26"/>
      <c r="AH21" s="26"/>
    </row>
    <row r="22" spans="2:34" x14ac:dyDescent="0.25">
      <c r="B22" s="26">
        <v>20</v>
      </c>
      <c r="C22" s="27">
        <v>20200305</v>
      </c>
      <c r="D22" s="26" t="s">
        <v>2</v>
      </c>
      <c r="E22" s="26"/>
      <c r="F22" s="28"/>
      <c r="G22" s="26"/>
      <c r="H22" s="26"/>
      <c r="I22" s="26"/>
      <c r="J22" s="26"/>
      <c r="K22" s="26"/>
      <c r="L22" s="28"/>
      <c r="M22" s="28"/>
      <c r="N22" s="29"/>
      <c r="O22" s="27" t="s">
        <v>108</v>
      </c>
      <c r="P22" s="26" t="s">
        <v>76</v>
      </c>
      <c r="Q22" s="26"/>
      <c r="R22" s="26"/>
      <c r="S22" s="26">
        <v>45</v>
      </c>
      <c r="T22" s="26">
        <f t="shared" si="0"/>
        <v>26.243749999999999</v>
      </c>
      <c r="U22" s="26">
        <f t="shared" ref="U22" si="4">T22</f>
        <v>26.243749999999999</v>
      </c>
      <c r="V22" s="26">
        <v>1.615</v>
      </c>
      <c r="W22" s="26">
        <v>2</v>
      </c>
      <c r="X22" s="26" t="s">
        <v>20</v>
      </c>
      <c r="Y22" s="30">
        <v>43896</v>
      </c>
      <c r="Z22" s="30">
        <v>43901</v>
      </c>
      <c r="AA22" s="30">
        <v>43899</v>
      </c>
      <c r="AB22" s="30">
        <v>43899</v>
      </c>
      <c r="AC22" s="32" t="s">
        <v>112</v>
      </c>
      <c r="AD22" s="26">
        <v>100</v>
      </c>
      <c r="AE22" s="26">
        <v>100</v>
      </c>
      <c r="AF22" s="26">
        <v>100</v>
      </c>
      <c r="AG22" s="26"/>
      <c r="AH22" s="34"/>
    </row>
    <row r="23" spans="2:34" x14ac:dyDescent="0.25">
      <c r="B23" s="26">
        <v>21</v>
      </c>
      <c r="C23" s="27">
        <v>20200305</v>
      </c>
      <c r="D23" s="26" t="s">
        <v>2</v>
      </c>
      <c r="E23" s="26"/>
      <c r="F23" s="28"/>
      <c r="G23" s="26"/>
      <c r="H23" s="26"/>
      <c r="I23" s="26"/>
      <c r="J23" s="26"/>
      <c r="K23" s="26"/>
      <c r="L23" s="28"/>
      <c r="M23" s="28"/>
      <c r="N23" s="29"/>
      <c r="O23" s="27" t="s">
        <v>108</v>
      </c>
      <c r="P23" s="26" t="s">
        <v>76</v>
      </c>
      <c r="Q23" s="26"/>
      <c r="R23" s="26"/>
      <c r="S23" s="26">
        <v>54</v>
      </c>
      <c r="T23" s="26">
        <f t="shared" si="0"/>
        <v>59.393749999999997</v>
      </c>
      <c r="U23" s="26">
        <v>59.393749999999997</v>
      </c>
      <c r="V23" s="26">
        <v>3.6549999999999998</v>
      </c>
      <c r="W23" s="26">
        <v>2</v>
      </c>
      <c r="X23" s="26" t="s">
        <v>20</v>
      </c>
      <c r="Y23" s="30">
        <v>43896</v>
      </c>
      <c r="Z23" s="30">
        <v>43901</v>
      </c>
      <c r="AA23" s="30">
        <v>43901</v>
      </c>
      <c r="AB23" s="30">
        <v>43901</v>
      </c>
      <c r="AC23" s="32" t="s">
        <v>112</v>
      </c>
      <c r="AD23" s="26">
        <v>100</v>
      </c>
      <c r="AE23" s="26">
        <v>100</v>
      </c>
      <c r="AF23" s="26">
        <v>92.3</v>
      </c>
      <c r="AG23" s="26"/>
      <c r="AH23" s="26"/>
    </row>
    <row r="24" spans="2:34" x14ac:dyDescent="0.25">
      <c r="B24" s="26">
        <v>22</v>
      </c>
      <c r="C24" s="27">
        <v>20200305</v>
      </c>
      <c r="D24" s="26" t="s">
        <v>2</v>
      </c>
      <c r="E24" s="26"/>
      <c r="F24" s="28"/>
      <c r="G24" s="26"/>
      <c r="H24" s="26"/>
      <c r="I24" s="26"/>
      <c r="J24" s="26"/>
      <c r="K24" s="26"/>
      <c r="L24" s="28"/>
      <c r="M24" s="28"/>
      <c r="N24" s="29"/>
      <c r="O24" s="27" t="s">
        <v>108</v>
      </c>
      <c r="P24" s="26" t="s">
        <v>76</v>
      </c>
      <c r="Q24" s="26"/>
      <c r="R24" s="26"/>
      <c r="S24" s="26">
        <v>50</v>
      </c>
      <c r="T24" s="26">
        <f t="shared" si="0"/>
        <v>37.293749999999996</v>
      </c>
      <c r="U24" s="26">
        <v>37.293749999999996</v>
      </c>
      <c r="V24" s="26">
        <v>2.2949999999999999</v>
      </c>
      <c r="W24" s="26">
        <v>2</v>
      </c>
      <c r="X24" s="26" t="s">
        <v>20</v>
      </c>
      <c r="Y24" s="30">
        <v>43896</v>
      </c>
      <c r="Z24" s="30">
        <v>43901</v>
      </c>
      <c r="AA24" s="30">
        <v>43900</v>
      </c>
      <c r="AB24" s="30">
        <v>43900</v>
      </c>
      <c r="AC24" s="32" t="s">
        <v>111</v>
      </c>
      <c r="AD24" s="26">
        <v>100</v>
      </c>
      <c r="AE24" s="26">
        <v>100</v>
      </c>
      <c r="AF24" s="26">
        <v>100</v>
      </c>
      <c r="AG24" s="26"/>
      <c r="AH24" s="26"/>
    </row>
    <row r="25" spans="2:34" x14ac:dyDescent="0.25">
      <c r="B25" s="26">
        <v>23</v>
      </c>
      <c r="C25" s="27">
        <v>20200305</v>
      </c>
      <c r="D25" s="26" t="s">
        <v>2</v>
      </c>
      <c r="E25" s="26"/>
      <c r="F25" s="28"/>
      <c r="G25" s="26"/>
      <c r="H25" s="26"/>
      <c r="I25" s="26"/>
      <c r="J25" s="26"/>
      <c r="K25" s="26"/>
      <c r="L25" s="28"/>
      <c r="M25" s="28"/>
      <c r="N25" s="29"/>
      <c r="O25" s="27" t="s">
        <v>108</v>
      </c>
      <c r="P25" s="26" t="s">
        <v>76</v>
      </c>
      <c r="Q25" s="26"/>
      <c r="R25" s="26"/>
      <c r="S25" s="26">
        <v>39</v>
      </c>
      <c r="T25" s="26">
        <f t="shared" si="0"/>
        <v>26.243749999999999</v>
      </c>
      <c r="U25" s="26">
        <f t="shared" ref="U25" si="5">T25</f>
        <v>26.243749999999999</v>
      </c>
      <c r="V25" s="26">
        <v>1.615</v>
      </c>
      <c r="W25" s="26">
        <v>2</v>
      </c>
      <c r="X25" s="26" t="s">
        <v>20</v>
      </c>
      <c r="Y25" s="30">
        <v>43896</v>
      </c>
      <c r="Z25" s="30">
        <v>43901</v>
      </c>
      <c r="AA25" s="30">
        <v>43900</v>
      </c>
      <c r="AB25" s="30">
        <v>43900</v>
      </c>
      <c r="AC25" s="32" t="s">
        <v>111</v>
      </c>
      <c r="AD25" s="26">
        <v>100</v>
      </c>
      <c r="AE25" s="26">
        <v>100</v>
      </c>
      <c r="AF25" s="26" t="s">
        <v>116</v>
      </c>
      <c r="AG25" s="26"/>
      <c r="AH25" s="26"/>
    </row>
    <row r="26" spans="2:34" x14ac:dyDescent="0.25">
      <c r="B26" s="26">
        <v>24</v>
      </c>
      <c r="C26" s="27">
        <v>20200305</v>
      </c>
      <c r="D26" s="26" t="s">
        <v>2</v>
      </c>
      <c r="E26" s="26"/>
      <c r="F26" s="28"/>
      <c r="G26" s="26"/>
      <c r="H26" s="26"/>
      <c r="I26" s="26"/>
      <c r="J26" s="26"/>
      <c r="K26" s="26"/>
      <c r="L26" s="28"/>
      <c r="M26" s="28"/>
      <c r="N26" s="29"/>
      <c r="O26" s="27" t="s">
        <v>110</v>
      </c>
      <c r="P26" s="26" t="s">
        <v>78</v>
      </c>
      <c r="Q26" s="26"/>
      <c r="R26" s="26"/>
      <c r="S26" s="26">
        <v>531</v>
      </c>
      <c r="T26" s="26">
        <f t="shared" si="0"/>
        <v>42.818749999999994</v>
      </c>
      <c r="U26" s="26">
        <v>42.818749999999994</v>
      </c>
      <c r="V26" s="26">
        <v>2.6349999999999998</v>
      </c>
      <c r="W26" s="26">
        <v>3</v>
      </c>
      <c r="X26" s="26" t="s">
        <v>20</v>
      </c>
      <c r="Y26" s="30">
        <v>43896</v>
      </c>
      <c r="Z26" s="30">
        <v>43901</v>
      </c>
      <c r="AA26" s="30">
        <v>43896</v>
      </c>
      <c r="AB26" s="30">
        <v>43901</v>
      </c>
      <c r="AC26" s="32" t="s">
        <v>111</v>
      </c>
      <c r="AD26" s="26">
        <v>100</v>
      </c>
      <c r="AE26" s="26">
        <v>100</v>
      </c>
      <c r="AF26" s="26">
        <v>0</v>
      </c>
      <c r="AG26" s="26"/>
      <c r="AH26" s="26"/>
    </row>
    <row r="27" spans="2:34" x14ac:dyDescent="0.25">
      <c r="B27" s="26">
        <v>25</v>
      </c>
      <c r="C27" s="27">
        <v>20200305</v>
      </c>
      <c r="D27" s="26" t="s">
        <v>2</v>
      </c>
      <c r="E27" s="26"/>
      <c r="F27" s="28"/>
      <c r="G27" s="26"/>
      <c r="H27" s="26"/>
      <c r="I27" s="26"/>
      <c r="J27" s="26"/>
      <c r="K27" s="26"/>
      <c r="L27" s="28"/>
      <c r="M27" s="28"/>
      <c r="N27" s="29"/>
      <c r="O27" s="27" t="s">
        <v>110</v>
      </c>
      <c r="P27" s="26" t="s">
        <v>78</v>
      </c>
      <c r="Q27" s="26"/>
      <c r="R27" s="26"/>
      <c r="S27" s="26">
        <v>36</v>
      </c>
      <c r="T27" s="26">
        <f t="shared" si="0"/>
        <v>20.71875</v>
      </c>
      <c r="U27" s="26">
        <v>20.71875</v>
      </c>
      <c r="V27" s="26">
        <v>1.2749999999999999</v>
      </c>
      <c r="W27" s="26">
        <v>2</v>
      </c>
      <c r="X27" s="26" t="s">
        <v>20</v>
      </c>
      <c r="Y27" s="30">
        <v>43896</v>
      </c>
      <c r="Z27" s="30">
        <v>43901</v>
      </c>
      <c r="AA27" s="30">
        <v>43896</v>
      </c>
      <c r="AB27" s="30">
        <v>43896</v>
      </c>
      <c r="AC27" s="32" t="s">
        <v>111</v>
      </c>
      <c r="AD27" s="26">
        <v>100</v>
      </c>
      <c r="AE27" s="26">
        <v>100</v>
      </c>
      <c r="AF27" s="26">
        <v>100</v>
      </c>
      <c r="AG27" s="26"/>
      <c r="AH27" s="26"/>
    </row>
    <row r="28" spans="2:34" x14ac:dyDescent="0.25">
      <c r="B28" s="26">
        <v>26</v>
      </c>
      <c r="C28" s="27">
        <v>20200305</v>
      </c>
      <c r="D28" s="26" t="s">
        <v>2</v>
      </c>
      <c r="E28" s="26"/>
      <c r="F28" s="28"/>
      <c r="G28" s="26"/>
      <c r="H28" s="26"/>
      <c r="I28" s="26"/>
      <c r="J28" s="26"/>
      <c r="K28" s="26"/>
      <c r="L28" s="28"/>
      <c r="M28" s="28"/>
      <c r="N28" s="29"/>
      <c r="O28" s="27" t="s">
        <v>110</v>
      </c>
      <c r="P28" s="26" t="s">
        <v>78</v>
      </c>
      <c r="Q28" s="26"/>
      <c r="R28" s="26"/>
      <c r="S28" s="26">
        <v>10</v>
      </c>
      <c r="T28" s="26">
        <f t="shared" si="0"/>
        <v>20.71875</v>
      </c>
      <c r="U28" s="26">
        <v>20.71875</v>
      </c>
      <c r="V28" s="26">
        <v>1.2749999999999999</v>
      </c>
      <c r="W28" s="26">
        <v>2</v>
      </c>
      <c r="X28" s="26" t="s">
        <v>20</v>
      </c>
      <c r="Y28" s="30">
        <v>43896</v>
      </c>
      <c r="Z28" s="30">
        <v>43901</v>
      </c>
      <c r="AA28" s="30">
        <v>43896</v>
      </c>
      <c r="AB28" s="30">
        <v>43901</v>
      </c>
      <c r="AC28" s="32" t="s">
        <v>111</v>
      </c>
      <c r="AD28" s="26">
        <v>100</v>
      </c>
      <c r="AE28" s="26">
        <v>100</v>
      </c>
      <c r="AF28" s="26">
        <v>0</v>
      </c>
      <c r="AG28" s="26"/>
      <c r="AH28" s="26"/>
    </row>
    <row r="29" spans="2:34" x14ac:dyDescent="0.25">
      <c r="B29" s="26">
        <v>27</v>
      </c>
      <c r="C29" s="27">
        <v>20200305</v>
      </c>
      <c r="D29" s="26" t="s">
        <v>2</v>
      </c>
      <c r="E29" s="26"/>
      <c r="F29" s="28"/>
      <c r="G29" s="26"/>
      <c r="H29" s="26"/>
      <c r="I29" s="26"/>
      <c r="J29" s="26"/>
      <c r="K29" s="26"/>
      <c r="L29" s="28"/>
      <c r="M29" s="28"/>
      <c r="N29" s="29"/>
      <c r="O29" s="27" t="s">
        <v>110</v>
      </c>
      <c r="P29" s="26" t="s">
        <v>78</v>
      </c>
      <c r="Q29" s="26"/>
      <c r="R29" s="26"/>
      <c r="S29" s="26">
        <v>36</v>
      </c>
      <c r="T29" s="26">
        <f t="shared" si="0"/>
        <v>20.71875</v>
      </c>
      <c r="U29" s="26">
        <v>20.71875</v>
      </c>
      <c r="V29" s="26">
        <v>1.2749999999999999</v>
      </c>
      <c r="W29" s="26">
        <v>2</v>
      </c>
      <c r="X29" s="26" t="s">
        <v>20</v>
      </c>
      <c r="Y29" s="30">
        <v>43896</v>
      </c>
      <c r="Z29" s="30">
        <v>43901</v>
      </c>
      <c r="AA29" s="30">
        <v>43896</v>
      </c>
      <c r="AB29" s="30">
        <v>43901</v>
      </c>
      <c r="AC29" s="32" t="s">
        <v>111</v>
      </c>
      <c r="AD29" s="26">
        <v>100</v>
      </c>
      <c r="AE29" s="26">
        <v>100</v>
      </c>
      <c r="AF29" s="26">
        <v>0</v>
      </c>
      <c r="AG29" s="26"/>
      <c r="AH29" s="26"/>
    </row>
    <row r="30" spans="2:34" x14ac:dyDescent="0.25">
      <c r="B30" s="26">
        <v>28</v>
      </c>
      <c r="C30" s="27">
        <v>20200305</v>
      </c>
      <c r="D30" s="26" t="s">
        <v>2</v>
      </c>
      <c r="E30" s="26"/>
      <c r="F30" s="28"/>
      <c r="G30" s="26"/>
      <c r="H30" s="26"/>
      <c r="I30" s="26"/>
      <c r="J30" s="26"/>
      <c r="K30" s="26"/>
      <c r="L30" s="28"/>
      <c r="M30" s="28"/>
      <c r="N30" s="29"/>
      <c r="O30" s="27" t="s">
        <v>110</v>
      </c>
      <c r="P30" s="26" t="s">
        <v>78</v>
      </c>
      <c r="Q30" s="26"/>
      <c r="R30" s="26"/>
      <c r="S30" s="26">
        <v>36</v>
      </c>
      <c r="T30" s="26">
        <f t="shared" si="0"/>
        <v>20.71875</v>
      </c>
      <c r="U30" s="26">
        <v>20.71875</v>
      </c>
      <c r="V30" s="26">
        <v>1.2749999999999999</v>
      </c>
      <c r="W30" s="26">
        <v>2</v>
      </c>
      <c r="X30" s="26" t="s">
        <v>20</v>
      </c>
      <c r="Y30" s="30">
        <v>43896</v>
      </c>
      <c r="Z30" s="30">
        <v>43901</v>
      </c>
      <c r="AA30" s="30">
        <v>43896</v>
      </c>
      <c r="AB30" s="30">
        <v>43901</v>
      </c>
      <c r="AC30" s="32" t="s">
        <v>111</v>
      </c>
      <c r="AD30" s="26">
        <v>100</v>
      </c>
      <c r="AE30" s="26">
        <v>100</v>
      </c>
      <c r="AF30" s="26">
        <v>0</v>
      </c>
      <c r="AG30" s="26"/>
      <c r="AH30" s="26"/>
    </row>
    <row r="31" spans="2:34" x14ac:dyDescent="0.25">
      <c r="B31" s="26">
        <v>29</v>
      </c>
      <c r="C31" s="27">
        <v>20200305</v>
      </c>
      <c r="D31" s="26" t="s">
        <v>2</v>
      </c>
      <c r="E31" s="26"/>
      <c r="F31" s="28"/>
      <c r="G31" s="26"/>
      <c r="H31" s="26"/>
      <c r="I31" s="26"/>
      <c r="J31" s="26"/>
      <c r="K31" s="26"/>
      <c r="L31" s="28"/>
      <c r="M31" s="28"/>
      <c r="N31" s="29"/>
      <c r="O31" s="27" t="s">
        <v>110</v>
      </c>
      <c r="P31" s="26" t="s">
        <v>78</v>
      </c>
      <c r="Q31" s="26"/>
      <c r="R31" s="26"/>
      <c r="S31" s="26">
        <v>10</v>
      </c>
      <c r="T31" s="26">
        <f t="shared" si="0"/>
        <v>20.71875</v>
      </c>
      <c r="U31" s="26">
        <v>20.71875</v>
      </c>
      <c r="V31" s="26">
        <v>1.2749999999999999</v>
      </c>
      <c r="W31" s="26">
        <v>1</v>
      </c>
      <c r="X31" s="26" t="s">
        <v>20</v>
      </c>
      <c r="Y31" s="30">
        <v>43896</v>
      </c>
      <c r="Z31" s="30">
        <v>43901</v>
      </c>
      <c r="AA31" s="30">
        <v>43896</v>
      </c>
      <c r="AB31" s="30">
        <v>43901</v>
      </c>
      <c r="AC31" s="32" t="s">
        <v>111</v>
      </c>
      <c r="AD31" s="41">
        <v>100</v>
      </c>
      <c r="AE31" s="41">
        <v>100</v>
      </c>
      <c r="AF31" s="41">
        <v>0</v>
      </c>
      <c r="AG31" s="26"/>
      <c r="AH31" s="26"/>
    </row>
    <row r="32" spans="2:34" x14ac:dyDescent="0.25">
      <c r="B32" s="26">
        <v>30</v>
      </c>
      <c r="C32" s="27">
        <v>20200305</v>
      </c>
      <c r="D32" s="26" t="s">
        <v>2</v>
      </c>
      <c r="E32" s="26"/>
      <c r="F32" s="28"/>
      <c r="G32" s="26"/>
      <c r="H32" s="26"/>
      <c r="I32" s="26"/>
      <c r="J32" s="26"/>
      <c r="K32" s="26"/>
      <c r="L32" s="28"/>
      <c r="M32" s="28"/>
      <c r="N32" s="29"/>
      <c r="O32" s="27" t="s">
        <v>110</v>
      </c>
      <c r="P32" s="26" t="s">
        <v>78</v>
      </c>
      <c r="Q32" s="26"/>
      <c r="R32" s="26"/>
      <c r="S32" s="26">
        <v>61</v>
      </c>
      <c r="T32" s="26">
        <f t="shared" si="0"/>
        <v>26.243749999999999</v>
      </c>
      <c r="U32" s="26">
        <v>26.243749999999999</v>
      </c>
      <c r="V32" s="26">
        <v>1.615</v>
      </c>
      <c r="W32" s="26">
        <v>2</v>
      </c>
      <c r="X32" s="26" t="s">
        <v>20</v>
      </c>
      <c r="Y32" s="30">
        <v>43896</v>
      </c>
      <c r="Z32" s="30">
        <v>43901</v>
      </c>
      <c r="AA32" s="30">
        <v>43896</v>
      </c>
      <c r="AB32" s="30">
        <v>43901</v>
      </c>
      <c r="AC32" s="32" t="s">
        <v>111</v>
      </c>
      <c r="AD32" s="26">
        <v>100</v>
      </c>
      <c r="AE32" s="26">
        <v>100</v>
      </c>
      <c r="AF32" s="26">
        <v>0</v>
      </c>
      <c r="AG32" s="26"/>
      <c r="AH32" s="26"/>
    </row>
    <row r="33" spans="2:34" x14ac:dyDescent="0.25">
      <c r="B33" s="26">
        <v>31</v>
      </c>
      <c r="C33" s="27">
        <v>20200305</v>
      </c>
      <c r="D33" s="26" t="s">
        <v>2</v>
      </c>
      <c r="E33" s="26"/>
      <c r="F33" s="28"/>
      <c r="G33" s="26"/>
      <c r="H33" s="26"/>
      <c r="I33" s="26"/>
      <c r="J33" s="26"/>
      <c r="K33" s="26"/>
      <c r="L33" s="28"/>
      <c r="M33" s="28"/>
      <c r="N33" s="29"/>
      <c r="O33" s="27" t="s">
        <v>110</v>
      </c>
      <c r="P33" s="26" t="s">
        <v>78</v>
      </c>
      <c r="Q33" s="26"/>
      <c r="R33" s="26"/>
      <c r="S33" s="26">
        <v>89</v>
      </c>
      <c r="T33" s="26">
        <f t="shared" si="0"/>
        <v>125.69374999999999</v>
      </c>
      <c r="U33" s="26">
        <v>125.69374999999999</v>
      </c>
      <c r="V33" s="26">
        <v>7.7349999999999994</v>
      </c>
      <c r="W33" s="26">
        <v>8</v>
      </c>
      <c r="X33" s="26" t="s">
        <v>20</v>
      </c>
      <c r="Y33" s="30">
        <v>43896</v>
      </c>
      <c r="Z33" s="30">
        <v>43901</v>
      </c>
      <c r="AA33" s="30">
        <v>43896</v>
      </c>
      <c r="AB33" s="30">
        <v>43901</v>
      </c>
      <c r="AC33" s="32" t="s">
        <v>112</v>
      </c>
      <c r="AD33" s="26">
        <v>100</v>
      </c>
      <c r="AE33" s="26">
        <v>100</v>
      </c>
      <c r="AF33" s="26">
        <v>94.1</v>
      </c>
      <c r="AG33" s="26"/>
      <c r="AH33" s="26"/>
    </row>
    <row r="34" spans="2:34" x14ac:dyDescent="0.25">
      <c r="B34" s="26">
        <v>32</v>
      </c>
      <c r="C34" s="27">
        <v>20200305</v>
      </c>
      <c r="D34" s="26" t="s">
        <v>2</v>
      </c>
      <c r="E34" s="26"/>
      <c r="F34" s="28"/>
      <c r="G34" s="26"/>
      <c r="H34" s="26"/>
      <c r="I34" s="26"/>
      <c r="J34" s="26"/>
      <c r="K34" s="26"/>
      <c r="L34" s="28"/>
      <c r="M34" s="28"/>
      <c r="N34" s="29"/>
      <c r="O34" s="27" t="s">
        <v>110</v>
      </c>
      <c r="P34" s="26" t="s">
        <v>78</v>
      </c>
      <c r="Q34" s="26"/>
      <c r="R34" s="26"/>
      <c r="S34" s="26">
        <v>67</v>
      </c>
      <c r="T34" s="26">
        <f t="shared" si="0"/>
        <v>26.243749999999999</v>
      </c>
      <c r="U34" s="26"/>
      <c r="V34" s="26">
        <v>1.615</v>
      </c>
      <c r="W34" s="26"/>
      <c r="X34" s="26"/>
      <c r="Y34" s="30">
        <v>43896</v>
      </c>
      <c r="Z34" s="30">
        <v>43901</v>
      </c>
      <c r="AA34" s="30">
        <v>43896</v>
      </c>
      <c r="AB34" s="30"/>
      <c r="AC34" s="32"/>
      <c r="AD34" s="26"/>
      <c r="AE34" s="26"/>
      <c r="AF34" s="26"/>
      <c r="AG34" s="26"/>
      <c r="AH34" s="26"/>
    </row>
    <row r="35" spans="2:34" x14ac:dyDescent="0.25">
      <c r="B35" s="26">
        <v>33</v>
      </c>
      <c r="C35" s="27">
        <v>20200305</v>
      </c>
      <c r="D35" s="26" t="s">
        <v>2</v>
      </c>
      <c r="E35" s="26"/>
      <c r="F35" s="28"/>
      <c r="G35" s="26"/>
      <c r="H35" s="26"/>
      <c r="I35" s="26"/>
      <c r="J35" s="26"/>
      <c r="K35" s="26"/>
      <c r="L35" s="28"/>
      <c r="M35" s="28"/>
      <c r="N35" s="29"/>
      <c r="O35" s="27" t="s">
        <v>110</v>
      </c>
      <c r="P35" s="26" t="s">
        <v>78</v>
      </c>
      <c r="Q35" s="26"/>
      <c r="R35" s="26"/>
      <c r="S35" s="26">
        <v>51</v>
      </c>
      <c r="T35" s="26">
        <f t="shared" si="0"/>
        <v>42.818749999999994</v>
      </c>
      <c r="U35" s="26">
        <f t="shared" ref="U35:U36" si="6">T35</f>
        <v>42.818749999999994</v>
      </c>
      <c r="V35" s="26">
        <v>2.6349999999999998</v>
      </c>
      <c r="W35" s="26">
        <v>3</v>
      </c>
      <c r="X35" s="26" t="s">
        <v>20</v>
      </c>
      <c r="Y35" s="30">
        <v>43896</v>
      </c>
      <c r="Z35" s="30">
        <v>43901</v>
      </c>
      <c r="AA35" s="30">
        <v>43896</v>
      </c>
      <c r="AB35" s="30">
        <v>43899</v>
      </c>
      <c r="AC35" s="32" t="s">
        <v>111</v>
      </c>
      <c r="AD35" s="26">
        <v>100</v>
      </c>
      <c r="AE35" s="26">
        <v>100</v>
      </c>
      <c r="AF35" s="26">
        <v>100</v>
      </c>
      <c r="AG35" s="26"/>
      <c r="AH35" s="26"/>
    </row>
    <row r="36" spans="2:34" x14ac:dyDescent="0.25">
      <c r="B36" s="26">
        <v>34</v>
      </c>
      <c r="C36" s="27">
        <v>20200305</v>
      </c>
      <c r="D36" s="26" t="s">
        <v>2</v>
      </c>
      <c r="E36" s="26"/>
      <c r="F36" s="28"/>
      <c r="G36" s="26"/>
      <c r="H36" s="26"/>
      <c r="I36" s="26"/>
      <c r="J36" s="26"/>
      <c r="K36" s="26"/>
      <c r="L36" s="28"/>
      <c r="M36" s="28"/>
      <c r="N36" s="29"/>
      <c r="O36" s="27" t="s">
        <v>110</v>
      </c>
      <c r="P36" s="26" t="s">
        <v>78</v>
      </c>
      <c r="Q36" s="26"/>
      <c r="R36" s="26"/>
      <c r="S36" s="26">
        <v>71</v>
      </c>
      <c r="T36" s="26">
        <f t="shared" si="0"/>
        <v>53.868750000000006</v>
      </c>
      <c r="U36" s="26">
        <f t="shared" si="6"/>
        <v>53.868750000000006</v>
      </c>
      <c r="V36" s="26">
        <v>3.3150000000000004</v>
      </c>
      <c r="W36" s="26">
        <v>4</v>
      </c>
      <c r="X36" s="26" t="s">
        <v>20</v>
      </c>
      <c r="Y36" s="30">
        <v>43896</v>
      </c>
      <c r="Z36" s="30">
        <v>43901</v>
      </c>
      <c r="AA36" s="30">
        <v>43896</v>
      </c>
      <c r="AB36" s="30">
        <v>43899</v>
      </c>
      <c r="AC36" s="32" t="s">
        <v>112</v>
      </c>
      <c r="AD36" s="26">
        <v>100</v>
      </c>
      <c r="AE36" s="26">
        <v>100</v>
      </c>
      <c r="AF36" s="26">
        <v>100</v>
      </c>
      <c r="AG36" s="34"/>
      <c r="AH36" s="26"/>
    </row>
    <row r="37" spans="2:34" x14ac:dyDescent="0.25">
      <c r="B37" s="26">
        <v>35</v>
      </c>
      <c r="C37" s="27">
        <v>20200305</v>
      </c>
      <c r="D37" s="26" t="s">
        <v>2</v>
      </c>
      <c r="E37" s="26"/>
      <c r="F37" s="28"/>
      <c r="G37" s="26"/>
      <c r="H37" s="26"/>
      <c r="I37" s="26"/>
      <c r="J37" s="26"/>
      <c r="K37" s="26"/>
      <c r="L37" s="28"/>
      <c r="M37" s="28"/>
      <c r="N37" s="29"/>
      <c r="O37" s="27" t="s">
        <v>110</v>
      </c>
      <c r="P37" s="26" t="s">
        <v>78</v>
      </c>
      <c r="Q37" s="26"/>
      <c r="R37" s="26"/>
      <c r="S37" s="26">
        <v>58</v>
      </c>
      <c r="T37" s="26">
        <f t="shared" si="0"/>
        <v>37.293749999999996</v>
      </c>
      <c r="U37" s="26"/>
      <c r="V37" s="26">
        <v>2.2949999999999999</v>
      </c>
      <c r="W37" s="26"/>
      <c r="X37" s="26"/>
      <c r="Y37" s="30">
        <v>43896</v>
      </c>
      <c r="Z37" s="30">
        <v>43901</v>
      </c>
      <c r="AA37" s="30">
        <v>43896</v>
      </c>
      <c r="AB37" s="30"/>
      <c r="AC37" s="32"/>
      <c r="AD37" s="26"/>
      <c r="AE37" s="26"/>
      <c r="AF37" s="26"/>
      <c r="AG37" s="26"/>
      <c r="AH37" s="26"/>
    </row>
    <row r="38" spans="2:34" x14ac:dyDescent="0.25">
      <c r="B38" s="26">
        <v>36</v>
      </c>
      <c r="C38" s="27">
        <v>20200305</v>
      </c>
      <c r="D38" s="26" t="s">
        <v>2</v>
      </c>
      <c r="E38" s="26"/>
      <c r="F38" s="28"/>
      <c r="G38" s="26"/>
      <c r="H38" s="26"/>
      <c r="I38" s="26"/>
      <c r="J38" s="26"/>
      <c r="K38" s="26"/>
      <c r="L38" s="28"/>
      <c r="M38" s="28"/>
      <c r="N38" s="29"/>
      <c r="O38" s="27" t="s">
        <v>110</v>
      </c>
      <c r="P38" s="26" t="s">
        <v>78</v>
      </c>
      <c r="Q38" s="26"/>
      <c r="R38" s="26"/>
      <c r="S38" s="26">
        <v>47</v>
      </c>
      <c r="U38" s="26"/>
      <c r="V38" s="26">
        <v>1.615</v>
      </c>
      <c r="W38" s="26"/>
      <c r="X38" s="26"/>
      <c r="Y38" s="30">
        <v>43896</v>
      </c>
      <c r="Z38" s="30">
        <v>43901</v>
      </c>
      <c r="AA38" s="30">
        <v>43896</v>
      </c>
      <c r="AB38" s="30"/>
      <c r="AC38" s="32"/>
      <c r="AD38" s="26"/>
      <c r="AE38" s="26"/>
      <c r="AF38" s="26"/>
      <c r="AG38" s="26"/>
      <c r="AH38" s="26"/>
    </row>
    <row r="39" spans="2:34" x14ac:dyDescent="0.25">
      <c r="B39" s="26">
        <v>37</v>
      </c>
      <c r="C39" s="27">
        <v>20200305</v>
      </c>
      <c r="D39" s="26" t="s">
        <v>2</v>
      </c>
      <c r="E39" s="26"/>
      <c r="F39" s="28"/>
      <c r="G39" s="26"/>
      <c r="H39" s="26"/>
      <c r="I39" s="26"/>
      <c r="J39" s="26"/>
      <c r="K39" s="26"/>
      <c r="L39" s="28"/>
      <c r="M39" s="28"/>
      <c r="N39" s="29"/>
      <c r="O39" s="27" t="s">
        <v>110</v>
      </c>
      <c r="P39" s="26" t="s">
        <v>78</v>
      </c>
      <c r="Q39" s="26"/>
      <c r="R39" s="26"/>
      <c r="S39" s="26">
        <v>32</v>
      </c>
      <c r="T39" s="26">
        <f t="shared" si="0"/>
        <v>31.768749999999997</v>
      </c>
      <c r="U39" s="26"/>
      <c r="V39" s="26">
        <v>1.9549999999999998</v>
      </c>
      <c r="W39" s="26"/>
      <c r="X39" s="26"/>
      <c r="Y39" s="30">
        <v>43896</v>
      </c>
      <c r="Z39" s="30">
        <v>43901</v>
      </c>
      <c r="AA39" s="30">
        <v>43896</v>
      </c>
      <c r="AB39" s="30"/>
      <c r="AC39" s="32"/>
      <c r="AD39" s="26"/>
      <c r="AE39" s="26"/>
      <c r="AF39" s="26"/>
      <c r="AG39" s="26"/>
      <c r="AH39" s="26"/>
    </row>
    <row r="40" spans="2:34" x14ac:dyDescent="0.25">
      <c r="B40" s="26">
        <v>38</v>
      </c>
      <c r="C40" s="27">
        <v>20200305</v>
      </c>
      <c r="D40" s="26" t="s">
        <v>2</v>
      </c>
      <c r="E40" s="26"/>
      <c r="F40" s="28"/>
      <c r="G40" s="26"/>
      <c r="H40" s="26"/>
      <c r="I40" s="26"/>
      <c r="J40" s="26"/>
      <c r="K40" s="26"/>
      <c r="L40" s="28"/>
      <c r="M40" s="28"/>
      <c r="N40" s="29"/>
      <c r="O40" s="27" t="s">
        <v>110</v>
      </c>
      <c r="P40" s="26" t="s">
        <v>78</v>
      </c>
      <c r="Q40" s="26"/>
      <c r="R40" s="26"/>
      <c r="S40" s="26">
        <v>73</v>
      </c>
      <c r="T40" s="26">
        <f t="shared" si="0"/>
        <v>42.818749999999994</v>
      </c>
      <c r="U40" s="26">
        <f t="shared" ref="U40:U43" si="7">T40</f>
        <v>42.818749999999994</v>
      </c>
      <c r="V40" s="26">
        <v>2.6349999999999998</v>
      </c>
      <c r="W40" s="26">
        <v>3</v>
      </c>
      <c r="X40" s="26" t="s">
        <v>20</v>
      </c>
      <c r="Y40" s="30">
        <v>43896</v>
      </c>
      <c r="Z40" s="30">
        <v>43901</v>
      </c>
      <c r="AA40" s="30">
        <v>43896</v>
      </c>
      <c r="AB40" s="30">
        <v>43896</v>
      </c>
      <c r="AC40" s="32" t="s">
        <v>111</v>
      </c>
      <c r="AD40" s="26">
        <v>100</v>
      </c>
      <c r="AE40" s="26">
        <v>100</v>
      </c>
      <c r="AF40" s="26">
        <v>100</v>
      </c>
      <c r="AG40" s="34"/>
      <c r="AH40" s="26"/>
    </row>
    <row r="41" spans="2:34" x14ac:dyDescent="0.25">
      <c r="B41" s="26">
        <v>39</v>
      </c>
      <c r="C41" s="27">
        <v>20200306</v>
      </c>
      <c r="D41" s="26" t="s">
        <v>2</v>
      </c>
      <c r="E41" s="26"/>
      <c r="F41" s="28"/>
      <c r="G41" s="26"/>
      <c r="H41" s="26"/>
      <c r="I41" s="26"/>
      <c r="J41" s="26"/>
      <c r="K41" s="26"/>
      <c r="L41" s="28"/>
      <c r="M41" s="28"/>
      <c r="N41" s="29"/>
      <c r="O41" s="27" t="s">
        <v>113</v>
      </c>
      <c r="P41" s="26" t="s">
        <v>6</v>
      </c>
      <c r="Q41" s="26"/>
      <c r="R41" s="26">
        <f>V38*130/8</f>
        <v>26.243749999999999</v>
      </c>
      <c r="S41" s="26">
        <v>13</v>
      </c>
      <c r="T41" s="26">
        <f t="shared" si="0"/>
        <v>26</v>
      </c>
      <c r="U41" s="26">
        <f t="shared" si="7"/>
        <v>26</v>
      </c>
      <c r="V41" s="26">
        <v>1.6</v>
      </c>
      <c r="W41" s="26">
        <v>3</v>
      </c>
      <c r="X41" s="26" t="s">
        <v>86</v>
      </c>
      <c r="Y41" s="30">
        <v>43896</v>
      </c>
      <c r="Z41" s="30">
        <v>43899</v>
      </c>
      <c r="AA41" s="30">
        <v>43896</v>
      </c>
      <c r="AB41" s="30">
        <v>43896</v>
      </c>
      <c r="AC41" s="32" t="s">
        <v>112</v>
      </c>
      <c r="AD41" s="26">
        <v>84.6</v>
      </c>
      <c r="AE41" s="26">
        <v>84.6</v>
      </c>
      <c r="AF41" s="28" t="s">
        <v>73</v>
      </c>
      <c r="AG41" s="26"/>
      <c r="AH41" s="26"/>
    </row>
    <row r="42" spans="2:34" x14ac:dyDescent="0.25">
      <c r="B42" s="26">
        <v>40</v>
      </c>
      <c r="C42" s="27">
        <v>20200306</v>
      </c>
      <c r="D42" s="26" t="s">
        <v>2</v>
      </c>
      <c r="E42" s="26"/>
      <c r="F42" s="28"/>
      <c r="G42" s="26"/>
      <c r="H42" s="26"/>
      <c r="I42" s="26"/>
      <c r="J42" s="26"/>
      <c r="K42" s="26"/>
      <c r="L42" s="28"/>
      <c r="M42" s="28"/>
      <c r="N42" s="29"/>
      <c r="O42" s="27" t="s">
        <v>113</v>
      </c>
      <c r="P42" s="26" t="s">
        <v>6</v>
      </c>
      <c r="Q42" s="26"/>
      <c r="R42" s="26"/>
      <c r="S42" s="26">
        <v>52</v>
      </c>
      <c r="T42" s="26">
        <f t="shared" si="0"/>
        <v>78</v>
      </c>
      <c r="U42" s="26">
        <f t="shared" si="7"/>
        <v>78</v>
      </c>
      <c r="V42" s="26">
        <v>4.8</v>
      </c>
      <c r="W42" s="26">
        <v>5</v>
      </c>
      <c r="X42" s="26" t="s">
        <v>86</v>
      </c>
      <c r="Y42" s="30">
        <v>43896</v>
      </c>
      <c r="Z42" s="30">
        <v>43899</v>
      </c>
      <c r="AA42" s="30">
        <v>43896</v>
      </c>
      <c r="AB42" s="30">
        <v>43896</v>
      </c>
      <c r="AC42" s="32" t="s">
        <v>112</v>
      </c>
      <c r="AD42" s="26">
        <v>88.9</v>
      </c>
      <c r="AE42" s="26">
        <v>89.4</v>
      </c>
      <c r="AF42" s="26">
        <v>88.9</v>
      </c>
      <c r="AG42" s="26"/>
      <c r="AH42" s="26"/>
    </row>
    <row r="43" spans="2:34" x14ac:dyDescent="0.25">
      <c r="B43" s="26">
        <v>41</v>
      </c>
      <c r="C43" s="27">
        <v>20200306</v>
      </c>
      <c r="D43" s="26" t="s">
        <v>2</v>
      </c>
      <c r="E43" s="26"/>
      <c r="F43" s="28"/>
      <c r="G43" s="26"/>
      <c r="H43" s="26"/>
      <c r="I43" s="26"/>
      <c r="J43" s="26"/>
      <c r="K43" s="26"/>
      <c r="L43" s="28"/>
      <c r="M43" s="28"/>
      <c r="N43" s="29"/>
      <c r="O43" s="27" t="s">
        <v>113</v>
      </c>
      <c r="P43" s="26" t="s">
        <v>6</v>
      </c>
      <c r="Q43" s="26"/>
      <c r="R43" s="26"/>
      <c r="S43" s="26">
        <v>28</v>
      </c>
      <c r="T43" s="26">
        <f t="shared" si="0"/>
        <v>39</v>
      </c>
      <c r="U43" s="26">
        <f t="shared" si="7"/>
        <v>39</v>
      </c>
      <c r="V43" s="26">
        <v>2.4</v>
      </c>
      <c r="W43" s="26">
        <v>4</v>
      </c>
      <c r="X43" s="26" t="s">
        <v>86</v>
      </c>
      <c r="Y43" s="30">
        <v>43896</v>
      </c>
      <c r="Z43" s="30">
        <v>43899</v>
      </c>
      <c r="AA43" s="30">
        <v>43899</v>
      </c>
      <c r="AB43" s="30">
        <v>43899</v>
      </c>
      <c r="AC43" s="30" t="s">
        <v>111</v>
      </c>
      <c r="AD43" s="26">
        <v>100</v>
      </c>
      <c r="AE43" s="26">
        <v>100</v>
      </c>
      <c r="AF43" s="26">
        <v>100</v>
      </c>
      <c r="AG43" s="26"/>
      <c r="AH43" s="26"/>
    </row>
    <row r="44" spans="2:34" x14ac:dyDescent="0.25">
      <c r="B44" s="32"/>
      <c r="C44" s="27"/>
      <c r="D44" s="26"/>
      <c r="E44" s="26"/>
      <c r="F44" s="28"/>
      <c r="G44" s="26"/>
      <c r="H44" s="26"/>
      <c r="I44" s="26"/>
      <c r="J44" s="26"/>
      <c r="K44" s="26"/>
      <c r="L44" s="28"/>
      <c r="M44" s="28"/>
      <c r="N44" s="29"/>
      <c r="O44" s="27"/>
      <c r="P44" s="26"/>
      <c r="Q44" s="26"/>
      <c r="R44" s="26"/>
      <c r="S44" s="26"/>
      <c r="T44" s="3"/>
      <c r="U44" s="26"/>
      <c r="V44" s="26"/>
      <c r="W44" s="26"/>
      <c r="X44" s="26"/>
      <c r="Y44" s="30"/>
      <c r="Z44" s="30"/>
      <c r="AA44" s="30"/>
      <c r="AB44" s="30"/>
      <c r="AC44" s="30"/>
      <c r="AD44" s="26"/>
      <c r="AE44" s="26"/>
      <c r="AF44" s="26"/>
      <c r="AG44" s="26"/>
      <c r="AH44" s="26"/>
    </row>
    <row r="45" spans="2:34" x14ac:dyDescent="0.25">
      <c r="B45" s="32"/>
      <c r="C45" s="27"/>
      <c r="D45" s="26"/>
      <c r="E45" s="26"/>
      <c r="F45" s="28"/>
      <c r="G45" s="26"/>
      <c r="H45" s="26"/>
      <c r="I45" s="26"/>
      <c r="J45" s="26"/>
      <c r="K45" s="26"/>
      <c r="L45" s="28"/>
      <c r="M45" s="28"/>
      <c r="N45" s="29"/>
      <c r="O45" s="27"/>
      <c r="P45" s="26"/>
      <c r="Q45" s="26"/>
      <c r="R45" s="26"/>
      <c r="S45" s="26"/>
      <c r="T45" s="3"/>
      <c r="U45" s="26"/>
      <c r="V45" s="26"/>
      <c r="W45" s="26"/>
      <c r="X45" s="26"/>
      <c r="Y45" s="30"/>
      <c r="Z45" s="30"/>
      <c r="AA45" s="30"/>
      <c r="AB45" s="30"/>
      <c r="AC45" s="30"/>
      <c r="AD45" s="26"/>
      <c r="AE45" s="26"/>
      <c r="AF45" s="26"/>
      <c r="AG45" s="26"/>
      <c r="AH45" s="26"/>
    </row>
    <row r="46" spans="2:34" x14ac:dyDescent="0.25">
      <c r="B46" s="32"/>
      <c r="C46" s="27"/>
      <c r="D46" s="26"/>
      <c r="E46" s="26"/>
      <c r="F46" s="28"/>
      <c r="G46" s="26"/>
      <c r="H46" s="26"/>
      <c r="I46" s="26"/>
      <c r="J46" s="26"/>
      <c r="K46" s="26"/>
      <c r="L46" s="28"/>
      <c r="M46" s="28"/>
      <c r="N46" s="29"/>
      <c r="O46" s="27"/>
      <c r="P46" s="26"/>
      <c r="Q46" s="26"/>
      <c r="R46" s="26"/>
      <c r="S46" s="26"/>
      <c r="T46" s="26"/>
      <c r="U46" s="26"/>
      <c r="V46" s="26"/>
      <c r="W46" s="26"/>
      <c r="X46" s="26"/>
      <c r="Y46" s="30"/>
      <c r="Z46" s="30"/>
      <c r="AA46" s="30"/>
      <c r="AB46" s="30"/>
      <c r="AC46" s="30"/>
      <c r="AD46" s="26"/>
      <c r="AE46" s="26"/>
      <c r="AF46" s="26"/>
      <c r="AG46" s="26"/>
      <c r="AH46" s="26"/>
    </row>
    <row r="47" spans="2:34" x14ac:dyDescent="0.25">
      <c r="B47" s="32"/>
      <c r="C47" s="27"/>
      <c r="D47" s="26"/>
      <c r="E47" s="26"/>
      <c r="F47" s="28"/>
      <c r="G47" s="26"/>
      <c r="H47" s="26"/>
      <c r="I47" s="26"/>
      <c r="J47" s="26"/>
      <c r="K47" s="26"/>
      <c r="L47" s="28" t="str">
        <f t="shared" ref="L44:L60" si="8">IF(D47="ASW","PUT_VERSION","-")</f>
        <v>-</v>
      </c>
      <c r="M47" s="28"/>
      <c r="N47" s="29"/>
      <c r="O47" s="27"/>
      <c r="P47" s="26"/>
      <c r="Q47" s="26"/>
      <c r="R47" s="26"/>
      <c r="S47" s="26"/>
      <c r="T47" s="26"/>
      <c r="U47" s="26"/>
      <c r="V47" s="26"/>
      <c r="W47" s="26"/>
      <c r="X47" s="26"/>
      <c r="Y47" s="30"/>
      <c r="Z47" s="30"/>
      <c r="AA47" s="30"/>
      <c r="AB47" s="30"/>
      <c r="AC47" s="30"/>
      <c r="AD47" s="26"/>
      <c r="AE47" s="26"/>
      <c r="AF47" s="26"/>
      <c r="AG47" s="26"/>
      <c r="AH47" s="26"/>
    </row>
    <row r="48" spans="2:34" x14ac:dyDescent="0.25">
      <c r="B48" s="32"/>
      <c r="C48" s="27"/>
      <c r="D48" s="26"/>
      <c r="E48" s="26"/>
      <c r="F48" s="28"/>
      <c r="G48" s="26"/>
      <c r="H48" s="26"/>
      <c r="I48" s="26"/>
      <c r="J48" s="26"/>
      <c r="K48" s="26"/>
      <c r="L48" s="28" t="str">
        <f t="shared" si="8"/>
        <v>-</v>
      </c>
      <c r="M48" s="28"/>
      <c r="N48" s="29"/>
      <c r="O48" s="27"/>
      <c r="P48" s="26"/>
      <c r="Q48" s="26"/>
      <c r="R48" s="26"/>
      <c r="S48" s="26"/>
      <c r="T48" s="26"/>
      <c r="U48" s="26"/>
      <c r="V48" s="26"/>
      <c r="W48" s="26"/>
      <c r="X48" s="26"/>
      <c r="Y48" s="30"/>
      <c r="Z48" s="30"/>
      <c r="AA48" s="30"/>
      <c r="AB48" s="30"/>
      <c r="AC48" s="30"/>
      <c r="AD48" s="26"/>
      <c r="AE48" s="26"/>
      <c r="AF48" s="26"/>
      <c r="AG48" s="26"/>
      <c r="AH48" s="26"/>
    </row>
    <row r="49" spans="2:34" x14ac:dyDescent="0.25">
      <c r="B49" s="32"/>
      <c r="C49" s="27"/>
      <c r="D49" s="26"/>
      <c r="E49" s="26"/>
      <c r="F49" s="28"/>
      <c r="G49" s="26"/>
      <c r="H49" s="26"/>
      <c r="I49" s="26"/>
      <c r="J49" s="26"/>
      <c r="K49" s="26"/>
      <c r="L49" s="28" t="str">
        <f t="shared" si="8"/>
        <v>-</v>
      </c>
      <c r="M49" s="28"/>
      <c r="N49" s="29"/>
      <c r="O49" s="27"/>
      <c r="P49" s="26"/>
      <c r="Q49" s="26"/>
      <c r="R49" s="26"/>
      <c r="S49" s="26"/>
      <c r="T49" s="26"/>
      <c r="U49" s="26"/>
      <c r="V49" s="26"/>
      <c r="W49" s="26"/>
      <c r="X49" s="26"/>
      <c r="Y49" s="30"/>
      <c r="Z49" s="30"/>
      <c r="AA49" s="30"/>
      <c r="AB49" s="30"/>
      <c r="AC49" s="30"/>
      <c r="AD49" s="26"/>
      <c r="AE49" s="26"/>
      <c r="AF49" s="26"/>
      <c r="AG49" s="26"/>
      <c r="AH49" s="26"/>
    </row>
    <row r="50" spans="2:34" x14ac:dyDescent="0.25">
      <c r="B50" s="32"/>
      <c r="C50" s="27"/>
      <c r="D50" s="26"/>
      <c r="E50" s="26"/>
      <c r="F50" s="28"/>
      <c r="G50" s="26"/>
      <c r="H50" s="26"/>
      <c r="I50" s="26"/>
      <c r="J50" s="26"/>
      <c r="K50" s="26"/>
      <c r="L50" s="28" t="str">
        <f t="shared" si="8"/>
        <v>-</v>
      </c>
      <c r="M50" s="28"/>
      <c r="N50" s="29"/>
      <c r="O50" s="27"/>
      <c r="P50" s="26"/>
      <c r="Q50" s="26"/>
      <c r="R50" s="26"/>
      <c r="S50" s="26"/>
      <c r="T50" s="26"/>
      <c r="U50" s="26"/>
      <c r="V50" s="26"/>
      <c r="W50" s="26"/>
      <c r="X50" s="26"/>
      <c r="Y50" s="30"/>
      <c r="Z50" s="30"/>
      <c r="AA50" s="30"/>
      <c r="AB50" s="30"/>
      <c r="AC50" s="30"/>
      <c r="AD50" s="26"/>
      <c r="AE50" s="26"/>
      <c r="AF50" s="26"/>
      <c r="AG50" s="26"/>
      <c r="AH50" s="26"/>
    </row>
    <row r="51" spans="2:34" x14ac:dyDescent="0.25">
      <c r="B51" s="32"/>
      <c r="C51" s="27"/>
      <c r="D51" s="26"/>
      <c r="E51" s="26"/>
      <c r="F51" s="28"/>
      <c r="G51" s="26"/>
      <c r="H51" s="26"/>
      <c r="I51" s="26"/>
      <c r="J51" s="26"/>
      <c r="K51" s="26"/>
      <c r="L51" s="28" t="str">
        <f t="shared" si="8"/>
        <v>-</v>
      </c>
      <c r="M51" s="28"/>
      <c r="N51" s="29"/>
      <c r="O51" s="27"/>
      <c r="P51" s="26"/>
      <c r="Q51" s="26"/>
      <c r="R51" s="26"/>
      <c r="S51" s="26"/>
      <c r="T51" s="26"/>
      <c r="U51" s="26"/>
      <c r="V51" s="26"/>
      <c r="W51" s="26"/>
      <c r="X51" s="26"/>
      <c r="Y51" s="30"/>
      <c r="Z51" s="30"/>
      <c r="AA51" s="30"/>
      <c r="AB51" s="30"/>
      <c r="AC51" s="30"/>
      <c r="AD51" s="26"/>
      <c r="AE51" s="26"/>
      <c r="AF51" s="26"/>
      <c r="AG51" s="26"/>
      <c r="AH51" s="26"/>
    </row>
    <row r="52" spans="2:34" x14ac:dyDescent="0.25">
      <c r="B52" s="32"/>
      <c r="C52" s="27"/>
      <c r="D52" s="26"/>
      <c r="E52" s="26"/>
      <c r="F52" s="28"/>
      <c r="G52" s="26"/>
      <c r="H52" s="26"/>
      <c r="I52" s="26"/>
      <c r="J52" s="26"/>
      <c r="K52" s="26"/>
      <c r="L52" s="28" t="str">
        <f t="shared" si="8"/>
        <v>-</v>
      </c>
      <c r="M52" s="28"/>
      <c r="N52" s="29"/>
      <c r="O52" s="27"/>
      <c r="P52" s="26"/>
      <c r="Q52" s="26"/>
      <c r="R52" s="26"/>
      <c r="S52" s="26"/>
      <c r="T52" s="26"/>
      <c r="U52" s="26"/>
      <c r="V52" s="26"/>
      <c r="W52" s="26"/>
      <c r="X52" s="26"/>
      <c r="Y52" s="30"/>
      <c r="Z52" s="30"/>
      <c r="AA52" s="30"/>
      <c r="AB52" s="30"/>
      <c r="AC52" s="30"/>
      <c r="AD52" s="26"/>
      <c r="AE52" s="26"/>
      <c r="AF52" s="26"/>
      <c r="AG52" s="26"/>
      <c r="AH52" s="26"/>
    </row>
    <row r="53" spans="2:34" x14ac:dyDescent="0.25">
      <c r="B53" s="32"/>
      <c r="C53" s="27"/>
      <c r="D53" s="26"/>
      <c r="E53" s="26"/>
      <c r="F53" s="28"/>
      <c r="G53" s="26"/>
      <c r="H53" s="26"/>
      <c r="I53" s="26"/>
      <c r="J53" s="26"/>
      <c r="K53" s="26"/>
      <c r="L53" s="28" t="str">
        <f t="shared" si="8"/>
        <v>-</v>
      </c>
      <c r="M53" s="28"/>
      <c r="N53" s="29"/>
      <c r="O53" s="27"/>
      <c r="P53" s="26"/>
      <c r="Q53" s="26"/>
      <c r="R53" s="26"/>
      <c r="S53" s="26"/>
      <c r="T53" s="26"/>
      <c r="U53" s="26"/>
      <c r="V53" s="26"/>
      <c r="W53" s="26"/>
      <c r="X53" s="26"/>
      <c r="Y53" s="30"/>
      <c r="Z53" s="30"/>
      <c r="AA53" s="30"/>
      <c r="AB53" s="30"/>
      <c r="AC53" s="30"/>
      <c r="AD53" s="26"/>
      <c r="AE53" s="26"/>
      <c r="AF53" s="26"/>
      <c r="AG53" s="26"/>
      <c r="AH53" s="26"/>
    </row>
    <row r="54" spans="2:34" x14ac:dyDescent="0.25">
      <c r="B54" s="32"/>
      <c r="C54" s="27"/>
      <c r="D54" s="26"/>
      <c r="E54" s="26"/>
      <c r="F54" s="28"/>
      <c r="G54" s="26"/>
      <c r="H54" s="26"/>
      <c r="I54" s="26"/>
      <c r="J54" s="26"/>
      <c r="K54" s="26"/>
      <c r="L54" s="28" t="str">
        <f t="shared" si="8"/>
        <v>-</v>
      </c>
      <c r="M54" s="28"/>
      <c r="N54" s="29"/>
      <c r="O54" s="27"/>
      <c r="P54" s="26"/>
      <c r="Q54" s="26"/>
      <c r="R54" s="26"/>
      <c r="S54" s="26"/>
      <c r="T54" s="26"/>
      <c r="U54" s="26"/>
      <c r="V54" s="26"/>
      <c r="W54" s="26"/>
      <c r="X54" s="26"/>
      <c r="Y54" s="30"/>
      <c r="Z54" s="30"/>
      <c r="AA54" s="30"/>
      <c r="AB54" s="30"/>
      <c r="AC54" s="30"/>
      <c r="AD54" s="26"/>
      <c r="AE54" s="26"/>
      <c r="AF54" s="26"/>
      <c r="AG54" s="26"/>
      <c r="AH54" s="26"/>
    </row>
    <row r="55" spans="2:34" x14ac:dyDescent="0.25">
      <c r="B55" s="32"/>
      <c r="C55" s="26"/>
      <c r="D55" s="26"/>
      <c r="E55" s="26"/>
      <c r="F55" s="28"/>
      <c r="G55" s="26"/>
      <c r="H55" s="26"/>
      <c r="I55" s="26"/>
      <c r="J55" s="26"/>
      <c r="K55" s="26"/>
      <c r="L55" s="28" t="str">
        <f t="shared" si="8"/>
        <v>-</v>
      </c>
      <c r="M55" s="28"/>
      <c r="N55" s="29"/>
      <c r="O55" s="27"/>
      <c r="P55" s="26"/>
      <c r="Q55" s="26"/>
      <c r="R55" s="26"/>
      <c r="S55" s="26"/>
      <c r="T55" s="26"/>
      <c r="U55" s="26"/>
      <c r="V55" s="26"/>
      <c r="W55" s="26"/>
      <c r="X55" s="26"/>
      <c r="Y55" s="30"/>
      <c r="Z55" s="30"/>
      <c r="AA55" s="30"/>
      <c r="AB55" s="30"/>
      <c r="AC55" s="30"/>
      <c r="AD55" s="26"/>
      <c r="AE55" s="26"/>
      <c r="AF55" s="26"/>
      <c r="AG55" s="26"/>
      <c r="AH55" s="26"/>
    </row>
    <row r="56" spans="2:34" x14ac:dyDescent="0.25">
      <c r="B56" s="32"/>
      <c r="C56" s="26"/>
      <c r="D56" s="26"/>
      <c r="E56" s="26"/>
      <c r="F56" s="28"/>
      <c r="G56" s="26"/>
      <c r="H56" s="26"/>
      <c r="I56" s="26"/>
      <c r="J56" s="26"/>
      <c r="K56" s="26"/>
      <c r="L56" s="28" t="str">
        <f t="shared" si="8"/>
        <v>-</v>
      </c>
      <c r="M56" s="28"/>
      <c r="N56" s="29"/>
      <c r="O56" s="27"/>
      <c r="P56" s="26"/>
      <c r="Q56" s="26"/>
      <c r="R56" s="26"/>
      <c r="S56" s="26"/>
      <c r="T56" s="26"/>
      <c r="U56" s="26"/>
      <c r="V56" s="26"/>
      <c r="W56" s="26"/>
      <c r="X56" s="26"/>
      <c r="Y56" s="30"/>
      <c r="Z56" s="30"/>
      <c r="AA56" s="30"/>
      <c r="AB56" s="30"/>
      <c r="AC56" s="30"/>
      <c r="AD56" s="26"/>
      <c r="AE56" s="26"/>
      <c r="AF56" s="26"/>
      <c r="AG56" s="26"/>
      <c r="AH56" s="26"/>
    </row>
    <row r="57" spans="2:34" x14ac:dyDescent="0.25">
      <c r="B57" s="32"/>
      <c r="C57" s="26"/>
      <c r="D57" s="26"/>
      <c r="E57" s="26"/>
      <c r="F57" s="28"/>
      <c r="G57" s="26"/>
      <c r="H57" s="26"/>
      <c r="I57" s="26"/>
      <c r="J57" s="26"/>
      <c r="K57" s="26"/>
      <c r="L57" s="28" t="str">
        <f t="shared" si="8"/>
        <v>-</v>
      </c>
      <c r="M57" s="28"/>
      <c r="N57" s="29"/>
      <c r="O57" s="27"/>
      <c r="P57" s="26"/>
      <c r="Q57" s="26"/>
      <c r="R57" s="26"/>
      <c r="S57" s="26"/>
      <c r="T57" s="26"/>
      <c r="U57" s="26"/>
      <c r="V57" s="26"/>
      <c r="W57" s="26"/>
      <c r="X57" s="26"/>
      <c r="Y57" s="30"/>
      <c r="Z57" s="30"/>
      <c r="AA57" s="30"/>
      <c r="AB57" s="30"/>
      <c r="AC57" s="30"/>
      <c r="AD57" s="26"/>
      <c r="AE57" s="26"/>
      <c r="AF57" s="26"/>
      <c r="AG57" s="26"/>
      <c r="AH57" s="26"/>
    </row>
    <row r="58" spans="2:34" x14ac:dyDescent="0.25">
      <c r="B58" s="32"/>
      <c r="C58" s="26"/>
      <c r="D58" s="26"/>
      <c r="E58" s="26"/>
      <c r="F58" s="28"/>
      <c r="G58" s="26"/>
      <c r="H58" s="26"/>
      <c r="I58" s="26"/>
      <c r="J58" s="26"/>
      <c r="K58" s="26"/>
      <c r="L58" s="28" t="str">
        <f t="shared" si="8"/>
        <v>-</v>
      </c>
      <c r="M58" s="28"/>
      <c r="N58" s="29"/>
      <c r="O58" s="27"/>
      <c r="P58" s="26"/>
      <c r="Q58" s="26"/>
      <c r="R58" s="26"/>
      <c r="S58" s="26"/>
      <c r="T58" s="26"/>
      <c r="U58" s="26"/>
      <c r="V58" s="26"/>
      <c r="W58" s="26"/>
      <c r="X58" s="26"/>
      <c r="Y58" s="30"/>
      <c r="Z58" s="30"/>
      <c r="AA58" s="30"/>
      <c r="AB58" s="30"/>
      <c r="AC58" s="30"/>
      <c r="AD58" s="26"/>
      <c r="AE58" s="26"/>
      <c r="AF58" s="26"/>
      <c r="AG58" s="26"/>
      <c r="AH58" s="26"/>
    </row>
    <row r="59" spans="2:34" x14ac:dyDescent="0.25">
      <c r="B59" s="32"/>
      <c r="C59" s="26"/>
      <c r="D59" s="26"/>
      <c r="E59" s="26"/>
      <c r="F59" s="28"/>
      <c r="G59" s="26"/>
      <c r="H59" s="26"/>
      <c r="I59" s="26"/>
      <c r="J59" s="26"/>
      <c r="K59" s="26"/>
      <c r="L59" s="28" t="str">
        <f t="shared" si="8"/>
        <v>-</v>
      </c>
      <c r="M59" s="28"/>
      <c r="N59" s="29"/>
      <c r="O59" s="27"/>
      <c r="P59" s="26"/>
      <c r="Q59" s="26"/>
      <c r="R59" s="26"/>
      <c r="S59" s="26"/>
      <c r="T59" s="26"/>
      <c r="U59" s="26"/>
      <c r="V59" s="26"/>
      <c r="W59" s="26"/>
      <c r="X59" s="26"/>
      <c r="Y59" s="30"/>
      <c r="Z59" s="30"/>
      <c r="AA59" s="30"/>
      <c r="AB59" s="30"/>
      <c r="AC59" s="30"/>
      <c r="AD59" s="26"/>
      <c r="AE59" s="26"/>
      <c r="AF59" s="26"/>
      <c r="AG59" s="26"/>
      <c r="AH59" s="26"/>
    </row>
    <row r="60" spans="2:34" x14ac:dyDescent="0.25">
      <c r="B60" s="32"/>
      <c r="C60" s="26"/>
      <c r="D60" s="26"/>
      <c r="E60" s="26"/>
      <c r="F60" s="28"/>
      <c r="G60" s="26"/>
      <c r="H60" s="26"/>
      <c r="I60" s="26"/>
      <c r="J60" s="26"/>
      <c r="K60" s="26"/>
      <c r="L60" s="28" t="str">
        <f t="shared" si="8"/>
        <v>-</v>
      </c>
      <c r="M60" s="28"/>
      <c r="N60" s="29"/>
      <c r="O60" s="27"/>
      <c r="P60" s="26"/>
      <c r="Q60" s="26"/>
      <c r="R60" s="26"/>
      <c r="S60" s="26"/>
      <c r="T60" s="26"/>
      <c r="U60" s="26"/>
      <c r="V60" s="26"/>
      <c r="W60" s="26"/>
      <c r="X60" s="26"/>
      <c r="Y60" s="30"/>
      <c r="Z60" s="30"/>
      <c r="AA60" s="30"/>
      <c r="AB60" s="30"/>
      <c r="AC60" s="30"/>
      <c r="AD60" s="26"/>
      <c r="AE60" s="26"/>
      <c r="AF60" s="26"/>
      <c r="AG60" s="26"/>
      <c r="AH60" s="26"/>
    </row>
    <row r="61" spans="2:34" x14ac:dyDescent="0.25">
      <c r="B61" s="26"/>
      <c r="C61" s="26"/>
      <c r="D61" s="26"/>
      <c r="E61" s="26"/>
      <c r="F61" s="28"/>
      <c r="G61" s="26"/>
      <c r="H61" s="26"/>
      <c r="I61" s="26"/>
      <c r="J61" s="26"/>
      <c r="K61" s="26"/>
      <c r="L61" s="26"/>
      <c r="M61" s="26"/>
      <c r="N61" s="29"/>
      <c r="O61" s="27"/>
      <c r="P61" s="26"/>
      <c r="Q61" s="26"/>
      <c r="R61" s="26"/>
      <c r="S61" s="26"/>
      <c r="T61" s="26"/>
      <c r="U61" s="26"/>
      <c r="V61" s="26"/>
      <c r="W61" s="26"/>
      <c r="X61" s="26"/>
      <c r="Y61" s="30"/>
      <c r="Z61" s="30"/>
      <c r="AA61" s="30"/>
      <c r="AB61" s="30"/>
      <c r="AC61" s="30"/>
      <c r="AD61" s="26"/>
      <c r="AE61" s="26"/>
      <c r="AF61" s="26"/>
      <c r="AG61" s="26"/>
      <c r="AH61" s="26"/>
    </row>
    <row r="62" spans="2:34" x14ac:dyDescent="0.25">
      <c r="B62" s="26"/>
      <c r="C62" s="26"/>
      <c r="D62" s="26"/>
      <c r="E62" s="26"/>
      <c r="F62" s="28"/>
      <c r="G62" s="26"/>
      <c r="H62" s="26"/>
      <c r="I62" s="26"/>
      <c r="J62" s="26"/>
      <c r="K62" s="26"/>
      <c r="L62" s="26"/>
      <c r="M62" s="26"/>
      <c r="N62" s="29"/>
      <c r="O62" s="27"/>
      <c r="P62" s="26"/>
      <c r="Q62" s="26"/>
      <c r="R62" s="26"/>
      <c r="S62" s="26"/>
      <c r="T62" s="26"/>
      <c r="U62" s="26"/>
      <c r="V62" s="26"/>
      <c r="W62" s="26"/>
      <c r="X62" s="26"/>
      <c r="Y62" s="30"/>
      <c r="Z62" s="30"/>
      <c r="AA62" s="30"/>
      <c r="AB62" s="30"/>
      <c r="AC62" s="30"/>
      <c r="AD62" s="26"/>
      <c r="AE62" s="26"/>
      <c r="AF62" s="26"/>
      <c r="AG62" s="26"/>
      <c r="AH62" s="26"/>
    </row>
    <row r="63" spans="2:34" x14ac:dyDescent="0.25">
      <c r="B63" s="26"/>
      <c r="C63" s="26"/>
      <c r="D63" s="26"/>
      <c r="E63" s="26"/>
      <c r="F63" s="28"/>
      <c r="G63" s="26"/>
      <c r="H63" s="26"/>
      <c r="I63" s="26"/>
      <c r="J63" s="26"/>
      <c r="K63" s="26"/>
      <c r="L63" s="26"/>
      <c r="M63" s="26"/>
      <c r="N63" s="29"/>
      <c r="O63" s="27"/>
      <c r="P63" s="26"/>
      <c r="Q63" s="26"/>
      <c r="R63" s="26"/>
      <c r="S63" s="26"/>
      <c r="T63" s="26"/>
      <c r="U63" s="26"/>
      <c r="V63" s="26"/>
      <c r="W63" s="26"/>
      <c r="X63" s="26"/>
      <c r="Y63" s="30"/>
      <c r="Z63" s="30"/>
      <c r="AA63" s="31"/>
      <c r="AB63" s="31"/>
      <c r="AC63" s="31"/>
      <c r="AD63" s="26"/>
      <c r="AE63" s="26"/>
      <c r="AF63" s="26"/>
      <c r="AG63" s="26"/>
      <c r="AH63" s="26"/>
    </row>
    <row r="64" spans="2:34" x14ac:dyDescent="0.25">
      <c r="B64" s="26"/>
      <c r="C64" s="26"/>
      <c r="D64" s="26"/>
      <c r="E64" s="26"/>
      <c r="F64" s="28"/>
      <c r="G64" s="26"/>
      <c r="H64" s="26"/>
      <c r="I64" s="26"/>
      <c r="J64" s="26"/>
      <c r="K64" s="26"/>
      <c r="L64" s="26"/>
      <c r="M64" s="26"/>
      <c r="N64" s="29"/>
      <c r="O64" s="27"/>
      <c r="P64" s="26"/>
      <c r="Q64" s="26"/>
      <c r="R64" s="26"/>
      <c r="S64" s="26"/>
      <c r="T64" s="26"/>
      <c r="U64" s="26"/>
      <c r="V64" s="26"/>
      <c r="W64" s="26"/>
      <c r="X64" s="26"/>
      <c r="Y64" s="30"/>
      <c r="Z64" s="30"/>
      <c r="AA64" s="31"/>
      <c r="AB64" s="31"/>
      <c r="AC64" s="31"/>
      <c r="AD64" s="26"/>
      <c r="AE64" s="26"/>
      <c r="AF64" s="26"/>
      <c r="AG64" s="26"/>
      <c r="AH64" s="26"/>
    </row>
    <row r="65" spans="2:34" x14ac:dyDescent="0.25">
      <c r="B65" s="26"/>
      <c r="C65" s="26"/>
      <c r="D65" s="26"/>
      <c r="E65" s="26"/>
      <c r="F65" s="28"/>
      <c r="G65" s="26"/>
      <c r="H65" s="26"/>
      <c r="I65" s="26"/>
      <c r="J65" s="26"/>
      <c r="K65" s="26"/>
      <c r="L65" s="26"/>
      <c r="M65" s="26"/>
      <c r="N65" s="29"/>
      <c r="O65" s="27"/>
      <c r="P65" s="26"/>
      <c r="Q65" s="26"/>
      <c r="R65" s="26"/>
      <c r="S65" s="26"/>
      <c r="T65" s="26"/>
      <c r="U65" s="26"/>
      <c r="V65" s="26"/>
      <c r="W65" s="26"/>
      <c r="X65" s="26"/>
      <c r="Y65" s="30"/>
      <c r="Z65" s="30"/>
      <c r="AA65" s="31"/>
      <c r="AB65" s="31"/>
      <c r="AC65" s="31"/>
      <c r="AD65" s="26"/>
      <c r="AE65" s="26"/>
      <c r="AF65" s="26"/>
      <c r="AG65" s="26"/>
      <c r="AH65" s="26"/>
    </row>
    <row r="66" spans="2:34" x14ac:dyDescent="0.25">
      <c r="B66" s="26"/>
      <c r="C66" s="26"/>
      <c r="D66" s="26"/>
      <c r="E66" s="26"/>
      <c r="F66" s="28"/>
      <c r="G66" s="26"/>
      <c r="H66" s="26"/>
      <c r="I66" s="26"/>
      <c r="J66" s="26"/>
      <c r="K66" s="26"/>
      <c r="L66" s="26"/>
      <c r="M66" s="26"/>
      <c r="N66" s="29"/>
      <c r="O66" s="27"/>
      <c r="P66" s="26"/>
      <c r="Q66" s="26"/>
      <c r="R66" s="26"/>
      <c r="S66" s="26"/>
      <c r="T66" s="26"/>
      <c r="U66" s="26"/>
      <c r="V66" s="26"/>
      <c r="W66" s="26"/>
      <c r="X66" s="26"/>
      <c r="Y66" s="30"/>
      <c r="Z66" s="30"/>
      <c r="AA66" s="31"/>
      <c r="AB66" s="31"/>
      <c r="AC66" s="31"/>
      <c r="AD66" s="26"/>
      <c r="AE66" s="26"/>
      <c r="AF66" s="26"/>
      <c r="AG66" s="26"/>
      <c r="AH66" s="26"/>
    </row>
    <row r="67" spans="2:34" x14ac:dyDescent="0.25">
      <c r="B67" s="26"/>
      <c r="C67" s="26"/>
      <c r="D67" s="26"/>
      <c r="E67" s="26"/>
      <c r="F67" s="28"/>
      <c r="G67" s="26"/>
      <c r="H67" s="26"/>
      <c r="I67" s="26"/>
      <c r="J67" s="26"/>
      <c r="K67" s="26"/>
      <c r="L67" s="26"/>
      <c r="M67" s="26"/>
      <c r="N67" s="29"/>
      <c r="O67" s="27"/>
      <c r="P67" s="26"/>
      <c r="Q67" s="26"/>
      <c r="R67" s="26"/>
      <c r="S67" s="26"/>
      <c r="T67" s="26"/>
      <c r="U67" s="26"/>
      <c r="V67" s="26"/>
      <c r="W67" s="26"/>
      <c r="X67" s="26"/>
      <c r="Y67" s="30"/>
      <c r="Z67" s="30"/>
      <c r="AA67" s="31"/>
      <c r="AB67" s="31"/>
      <c r="AC67" s="31"/>
      <c r="AD67" s="26"/>
      <c r="AE67" s="26"/>
      <c r="AF67" s="26"/>
      <c r="AG67" s="26"/>
      <c r="AH67" s="26"/>
    </row>
    <row r="68" spans="2:34" x14ac:dyDescent="0.25">
      <c r="B68" s="26"/>
      <c r="C68" s="26"/>
      <c r="D68" s="26"/>
      <c r="E68" s="26"/>
      <c r="F68" s="28"/>
      <c r="G68" s="26"/>
      <c r="H68" s="26"/>
      <c r="I68" s="26"/>
      <c r="J68" s="26"/>
      <c r="K68" s="26"/>
      <c r="L68" s="26"/>
      <c r="M68" s="26"/>
      <c r="N68" s="29"/>
      <c r="O68" s="27"/>
      <c r="P68" s="26"/>
      <c r="Q68" s="26"/>
      <c r="R68" s="26"/>
      <c r="S68" s="26"/>
      <c r="T68" s="26"/>
      <c r="U68" s="26"/>
      <c r="V68" s="26"/>
      <c r="W68" s="26"/>
      <c r="X68" s="26"/>
      <c r="Y68" s="30"/>
      <c r="Z68" s="30"/>
      <c r="AA68" s="31"/>
      <c r="AB68" s="31"/>
      <c r="AC68" s="31"/>
      <c r="AD68" s="26"/>
      <c r="AE68" s="26"/>
      <c r="AF68" s="26"/>
      <c r="AG68" s="26"/>
      <c r="AH68" s="26"/>
    </row>
    <row r="69" spans="2:34" x14ac:dyDescent="0.25">
      <c r="B69" s="26"/>
      <c r="C69" s="26"/>
      <c r="D69" s="26"/>
      <c r="E69" s="26"/>
      <c r="F69" s="28"/>
      <c r="G69" s="26"/>
      <c r="H69" s="26"/>
      <c r="I69" s="26"/>
      <c r="J69" s="26"/>
      <c r="K69" s="26"/>
      <c r="L69" s="26"/>
      <c r="M69" s="26"/>
      <c r="N69" s="29"/>
      <c r="O69" s="27"/>
      <c r="P69" s="26"/>
      <c r="Q69" s="26"/>
      <c r="R69" s="26"/>
      <c r="S69" s="26"/>
      <c r="T69" s="26"/>
      <c r="U69" s="26"/>
      <c r="V69" s="26"/>
      <c r="W69" s="26"/>
      <c r="X69" s="26"/>
      <c r="Y69" s="30"/>
      <c r="Z69" s="30"/>
      <c r="AA69" s="31"/>
      <c r="AB69" s="31"/>
      <c r="AC69" s="31"/>
      <c r="AD69" s="26"/>
      <c r="AE69" s="26"/>
      <c r="AF69" s="26"/>
      <c r="AG69" s="26"/>
      <c r="AH69" s="26"/>
    </row>
    <row r="70" spans="2:34" x14ac:dyDescent="0.25">
      <c r="B70" s="26"/>
      <c r="C70" s="26"/>
      <c r="D70" s="26"/>
      <c r="E70" s="26"/>
      <c r="F70" s="28"/>
      <c r="G70" s="26"/>
      <c r="H70" s="26"/>
      <c r="I70" s="26"/>
      <c r="J70" s="26"/>
      <c r="K70" s="26"/>
      <c r="L70" s="26"/>
      <c r="M70" s="26"/>
      <c r="N70" s="29"/>
      <c r="O70" s="27"/>
      <c r="P70" s="26"/>
      <c r="Q70" s="26"/>
      <c r="R70" s="26"/>
      <c r="S70" s="26"/>
      <c r="T70" s="26"/>
      <c r="U70" s="26"/>
      <c r="V70" s="26"/>
      <c r="W70" s="26"/>
      <c r="X70" s="26"/>
      <c r="Y70" s="30"/>
      <c r="Z70" s="30"/>
      <c r="AA70" s="31"/>
      <c r="AB70" s="31"/>
      <c r="AC70" s="31"/>
      <c r="AD70" s="26"/>
      <c r="AE70" s="26"/>
      <c r="AF70" s="26"/>
      <c r="AG70" s="26"/>
      <c r="AH70" s="26"/>
    </row>
    <row r="71" spans="2:34" x14ac:dyDescent="0.25">
      <c r="B71" s="26"/>
      <c r="C71" s="26"/>
      <c r="D71" s="26"/>
      <c r="E71" s="26"/>
      <c r="F71" s="28"/>
      <c r="G71" s="26"/>
      <c r="H71" s="26"/>
      <c r="I71" s="26"/>
      <c r="J71" s="26"/>
      <c r="K71" s="26"/>
      <c r="L71" s="26"/>
      <c r="M71" s="26"/>
      <c r="N71" s="29"/>
      <c r="O71" s="27"/>
      <c r="P71" s="26"/>
      <c r="Q71" s="26"/>
      <c r="R71" s="26"/>
      <c r="S71" s="26"/>
      <c r="T71" s="26"/>
      <c r="U71" s="26"/>
      <c r="V71" s="26"/>
      <c r="W71" s="26"/>
      <c r="X71" s="26"/>
      <c r="Y71" s="30"/>
      <c r="Z71" s="30"/>
      <c r="AA71" s="31"/>
      <c r="AB71" s="31"/>
      <c r="AC71" s="31"/>
      <c r="AD71" s="26"/>
      <c r="AE71" s="26"/>
      <c r="AF71" s="26"/>
      <c r="AG71" s="26"/>
      <c r="AH71" s="26"/>
    </row>
    <row r="72" spans="2:34" x14ac:dyDescent="0.25">
      <c r="B72" s="26"/>
      <c r="C72" s="26"/>
      <c r="D72" s="26"/>
      <c r="E72" s="26"/>
      <c r="F72" s="28"/>
      <c r="G72" s="26"/>
      <c r="H72" s="26"/>
      <c r="I72" s="26"/>
      <c r="J72" s="26"/>
      <c r="K72" s="26"/>
      <c r="L72" s="26"/>
      <c r="M72" s="26"/>
      <c r="N72" s="29"/>
      <c r="O72" s="27"/>
      <c r="P72" s="26"/>
      <c r="Q72" s="26"/>
      <c r="R72" s="26"/>
      <c r="S72" s="26"/>
      <c r="T72" s="26"/>
      <c r="U72" s="26"/>
      <c r="V72" s="26"/>
      <c r="W72" s="26"/>
      <c r="X72" s="26"/>
      <c r="Y72" s="30"/>
      <c r="Z72" s="30"/>
      <c r="AA72" s="31"/>
      <c r="AB72" s="31"/>
      <c r="AC72" s="31"/>
      <c r="AD72" s="26"/>
      <c r="AE72" s="26"/>
      <c r="AF72" s="26"/>
      <c r="AG72" s="26"/>
      <c r="AH72" s="26"/>
    </row>
    <row r="73" spans="2:34" x14ac:dyDescent="0.25">
      <c r="B73" s="26"/>
      <c r="C73" s="26"/>
      <c r="D73" s="26"/>
      <c r="E73" s="26"/>
      <c r="F73" s="28"/>
      <c r="G73" s="26"/>
      <c r="H73" s="26"/>
      <c r="I73" s="26"/>
      <c r="J73" s="26"/>
      <c r="K73" s="26"/>
      <c r="L73" s="26"/>
      <c r="M73" s="26"/>
      <c r="N73" s="29"/>
      <c r="O73" s="27"/>
      <c r="P73" s="26"/>
      <c r="Q73" s="26"/>
      <c r="R73" s="26"/>
      <c r="S73" s="26"/>
      <c r="T73" s="26"/>
      <c r="U73" s="26"/>
      <c r="V73" s="26"/>
      <c r="W73" s="26"/>
      <c r="X73" s="26"/>
      <c r="Y73" s="30"/>
      <c r="Z73" s="30"/>
      <c r="AA73" s="31"/>
      <c r="AB73" s="31"/>
      <c r="AC73" s="31"/>
      <c r="AD73" s="26"/>
      <c r="AE73" s="26"/>
      <c r="AF73" s="26"/>
      <c r="AG73" s="26"/>
      <c r="AH73" s="26"/>
    </row>
    <row r="74" spans="2:34" x14ac:dyDescent="0.25">
      <c r="B74" s="26"/>
      <c r="C74" s="26"/>
      <c r="D74" s="26"/>
      <c r="E74" s="26"/>
      <c r="F74" s="28"/>
      <c r="G74" s="26"/>
      <c r="H74" s="26"/>
      <c r="I74" s="26"/>
      <c r="J74" s="26"/>
      <c r="K74" s="26"/>
      <c r="L74" s="26"/>
      <c r="M74" s="26"/>
      <c r="N74" s="29"/>
      <c r="O74" s="27"/>
      <c r="P74" s="26"/>
      <c r="Q74" s="26"/>
      <c r="R74" s="26"/>
      <c r="S74" s="26"/>
      <c r="T74" s="26"/>
      <c r="U74" s="26"/>
      <c r="V74" s="26"/>
      <c r="W74" s="26"/>
      <c r="X74" s="26"/>
      <c r="Y74" s="30"/>
      <c r="Z74" s="30"/>
      <c r="AA74" s="31"/>
      <c r="AB74" s="31"/>
      <c r="AC74" s="31"/>
      <c r="AD74" s="26"/>
      <c r="AE74" s="26"/>
      <c r="AF74" s="26"/>
      <c r="AG74" s="26"/>
      <c r="AH74" s="26"/>
    </row>
    <row r="75" spans="2:34" x14ac:dyDescent="0.25">
      <c r="B75" s="26"/>
      <c r="C75" s="26"/>
      <c r="D75" s="26"/>
      <c r="E75" s="26"/>
      <c r="F75" s="28"/>
      <c r="G75" s="26"/>
      <c r="H75" s="26"/>
      <c r="I75" s="26"/>
      <c r="J75" s="26"/>
      <c r="K75" s="26"/>
      <c r="L75" s="26"/>
      <c r="M75" s="26"/>
      <c r="N75" s="29"/>
      <c r="O75" s="27"/>
      <c r="P75" s="26"/>
      <c r="Q75" s="26"/>
      <c r="R75" s="26"/>
      <c r="S75" s="26"/>
      <c r="T75" s="26"/>
      <c r="U75" s="26"/>
      <c r="V75" s="26"/>
      <c r="W75" s="26"/>
      <c r="X75" s="26"/>
      <c r="Y75" s="30"/>
      <c r="Z75" s="30"/>
      <c r="AA75" s="31"/>
      <c r="AB75" s="31"/>
      <c r="AC75" s="31"/>
      <c r="AD75" s="26"/>
      <c r="AE75" s="26"/>
      <c r="AF75" s="26"/>
      <c r="AG75" s="26"/>
      <c r="AH75" s="26"/>
    </row>
    <row r="76" spans="2:34" x14ac:dyDescent="0.25">
      <c r="B76" s="26"/>
      <c r="C76" s="26"/>
      <c r="D76" s="26"/>
      <c r="E76" s="26"/>
      <c r="F76" s="28"/>
      <c r="G76" s="26"/>
      <c r="H76" s="26"/>
      <c r="I76" s="26"/>
      <c r="J76" s="26"/>
      <c r="K76" s="26"/>
      <c r="L76" s="26"/>
      <c r="M76" s="26"/>
      <c r="N76" s="29"/>
      <c r="O76" s="27"/>
      <c r="P76" s="26"/>
      <c r="Q76" s="26"/>
      <c r="R76" s="26"/>
      <c r="S76" s="26"/>
      <c r="T76" s="26"/>
      <c r="U76" s="26"/>
      <c r="V76" s="26"/>
      <c r="W76" s="26"/>
      <c r="X76" s="26"/>
      <c r="Y76" s="30"/>
      <c r="Z76" s="30"/>
      <c r="AA76" s="31"/>
      <c r="AB76" s="31"/>
      <c r="AC76" s="31"/>
      <c r="AD76" s="26"/>
      <c r="AE76" s="26"/>
      <c r="AF76" s="26"/>
      <c r="AG76" s="26"/>
      <c r="AH76" s="26"/>
    </row>
    <row r="77" spans="2:34" x14ac:dyDescent="0.25">
      <c r="B77" s="26"/>
      <c r="C77" s="26"/>
      <c r="D77" s="26"/>
      <c r="E77" s="26"/>
      <c r="F77" s="28"/>
      <c r="G77" s="26"/>
      <c r="H77" s="26"/>
      <c r="I77" s="26"/>
      <c r="J77" s="26"/>
      <c r="K77" s="26"/>
      <c r="L77" s="26"/>
      <c r="M77" s="26"/>
      <c r="N77" s="29"/>
      <c r="O77" s="27"/>
      <c r="P77" s="26"/>
      <c r="Q77" s="26"/>
      <c r="R77" s="26"/>
      <c r="S77" s="26"/>
      <c r="T77" s="26"/>
      <c r="U77" s="26"/>
      <c r="V77" s="26"/>
      <c r="W77" s="26"/>
      <c r="X77" s="26"/>
      <c r="Y77" s="30"/>
      <c r="Z77" s="30"/>
      <c r="AA77" s="31"/>
      <c r="AB77" s="31"/>
      <c r="AC77" s="31"/>
      <c r="AD77" s="26"/>
      <c r="AE77" s="26"/>
      <c r="AF77" s="26"/>
      <c r="AG77" s="26"/>
      <c r="AH77" s="26"/>
    </row>
    <row r="78" spans="2:34" x14ac:dyDescent="0.25">
      <c r="B78" s="26"/>
      <c r="C78" s="26"/>
      <c r="D78" s="26"/>
      <c r="E78" s="26"/>
      <c r="F78" s="28"/>
      <c r="G78" s="26"/>
      <c r="H78" s="26"/>
      <c r="I78" s="26"/>
      <c r="J78" s="26"/>
      <c r="K78" s="26"/>
      <c r="L78" s="26"/>
      <c r="M78" s="26"/>
      <c r="N78" s="29"/>
      <c r="O78" s="27"/>
      <c r="P78" s="26"/>
      <c r="Q78" s="26"/>
      <c r="R78" s="26"/>
      <c r="S78" s="26"/>
      <c r="T78" s="26"/>
      <c r="U78" s="26"/>
      <c r="V78" s="26"/>
      <c r="W78" s="26"/>
      <c r="X78" s="26"/>
      <c r="Y78" s="30"/>
      <c r="Z78" s="30"/>
      <c r="AA78" s="31"/>
      <c r="AB78" s="31"/>
      <c r="AC78" s="31"/>
      <c r="AD78" s="26"/>
      <c r="AE78" s="26"/>
      <c r="AF78" s="26"/>
      <c r="AG78" s="26"/>
      <c r="AH78" s="26"/>
    </row>
    <row r="79" spans="2:34" x14ac:dyDescent="0.25">
      <c r="B79" s="26"/>
      <c r="C79" s="26"/>
      <c r="D79" s="26"/>
      <c r="E79" s="26"/>
      <c r="F79" s="28"/>
      <c r="G79" s="26"/>
      <c r="H79" s="26"/>
      <c r="I79" s="26"/>
      <c r="J79" s="26"/>
      <c r="K79" s="26"/>
      <c r="L79" s="26"/>
      <c r="M79" s="26"/>
      <c r="N79" s="29"/>
      <c r="O79" s="27"/>
      <c r="P79" s="26"/>
      <c r="Q79" s="26"/>
      <c r="R79" s="26"/>
      <c r="S79" s="26"/>
      <c r="T79" s="26"/>
      <c r="U79" s="26"/>
      <c r="V79" s="26"/>
      <c r="W79" s="26"/>
      <c r="X79" s="26"/>
      <c r="Y79" s="31"/>
      <c r="Z79" s="31"/>
      <c r="AA79" s="31"/>
      <c r="AB79" s="31"/>
      <c r="AC79" s="31"/>
      <c r="AD79" s="26"/>
      <c r="AE79" s="26"/>
      <c r="AF79" s="26"/>
      <c r="AG79" s="26"/>
      <c r="AH79" s="26"/>
    </row>
    <row r="80" spans="2:34" x14ac:dyDescent="0.25">
      <c r="B80" s="26"/>
      <c r="C80" s="26"/>
      <c r="D80" s="26"/>
      <c r="E80" s="26"/>
      <c r="F80" s="28"/>
      <c r="G80" s="26"/>
      <c r="H80" s="26"/>
      <c r="I80" s="26"/>
      <c r="J80" s="26"/>
      <c r="K80" s="26"/>
      <c r="L80" s="26"/>
      <c r="M80" s="26"/>
      <c r="N80" s="29"/>
      <c r="O80" s="27"/>
      <c r="P80" s="26"/>
      <c r="Q80" s="26"/>
      <c r="R80" s="26"/>
      <c r="S80" s="26"/>
      <c r="T80" s="26"/>
      <c r="U80" s="26"/>
      <c r="V80" s="26"/>
      <c r="W80" s="26"/>
      <c r="X80" s="26"/>
      <c r="Y80" s="31"/>
      <c r="Z80" s="31"/>
      <c r="AA80" s="31"/>
      <c r="AB80" s="31"/>
      <c r="AC80" s="31"/>
      <c r="AD80" s="26"/>
      <c r="AE80" s="26"/>
      <c r="AF80" s="26"/>
      <c r="AG80" s="26"/>
      <c r="AH80" s="26"/>
    </row>
    <row r="81" spans="2:34" x14ac:dyDescent="0.25">
      <c r="B81" s="26"/>
      <c r="C81" s="26"/>
      <c r="D81" s="26"/>
      <c r="E81" s="26"/>
      <c r="F81" s="28"/>
      <c r="G81" s="26"/>
      <c r="H81" s="26"/>
      <c r="I81" s="26"/>
      <c r="J81" s="26"/>
      <c r="K81" s="26"/>
      <c r="L81" s="26"/>
      <c r="M81" s="26"/>
      <c r="N81" s="29"/>
      <c r="O81" s="27"/>
      <c r="P81" s="26"/>
      <c r="Q81" s="26"/>
      <c r="R81" s="26"/>
      <c r="S81" s="26"/>
      <c r="T81" s="26"/>
      <c r="U81" s="26"/>
      <c r="V81" s="26"/>
      <c r="W81" s="26"/>
      <c r="X81" s="26"/>
      <c r="Y81" s="31"/>
      <c r="Z81" s="31"/>
      <c r="AA81" s="31"/>
      <c r="AB81" s="31"/>
      <c r="AC81" s="31"/>
      <c r="AD81" s="26"/>
      <c r="AE81" s="26"/>
      <c r="AF81" s="26"/>
      <c r="AG81" s="26"/>
      <c r="AH81" s="26"/>
    </row>
    <row r="82" spans="2:34" x14ac:dyDescent="0.25">
      <c r="B82" s="26"/>
      <c r="C82" s="26"/>
      <c r="D82" s="26"/>
      <c r="E82" s="26"/>
      <c r="F82" s="28"/>
      <c r="G82" s="26"/>
      <c r="H82" s="26"/>
      <c r="I82" s="26"/>
      <c r="J82" s="26"/>
      <c r="K82" s="26"/>
      <c r="L82" s="26"/>
      <c r="M82" s="26"/>
      <c r="N82" s="29"/>
      <c r="O82" s="27"/>
      <c r="P82" s="26"/>
      <c r="Q82" s="26"/>
      <c r="R82" s="26"/>
      <c r="S82" s="26"/>
      <c r="T82" s="26"/>
      <c r="U82" s="26"/>
      <c r="V82" s="26"/>
      <c r="W82" s="26"/>
      <c r="X82" s="26"/>
      <c r="Y82" s="31"/>
      <c r="Z82" s="31"/>
      <c r="AA82" s="31"/>
      <c r="AB82" s="31"/>
      <c r="AC82" s="31"/>
      <c r="AD82" s="26"/>
      <c r="AE82" s="26"/>
      <c r="AF82" s="26"/>
      <c r="AG82" s="26"/>
      <c r="AH82" s="26"/>
    </row>
    <row r="83" spans="2:34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2:34" x14ac:dyDescent="0.25">
      <c r="B84" s="1" t="s">
        <v>62</v>
      </c>
    </row>
    <row r="85" spans="2:34" x14ac:dyDescent="0.25">
      <c r="B85" s="2" t="s">
        <v>0</v>
      </c>
      <c r="C85" s="2" t="s">
        <v>9</v>
      </c>
      <c r="D85" s="2" t="s">
        <v>27</v>
      </c>
      <c r="E85" s="2" t="s">
        <v>28</v>
      </c>
      <c r="F85" s="2" t="s">
        <v>25</v>
      </c>
      <c r="G85" s="2" t="s">
        <v>24</v>
      </c>
      <c r="H85" s="4" t="s">
        <v>29</v>
      </c>
    </row>
    <row r="86" spans="2:34" x14ac:dyDescent="0.25">
      <c r="B86" s="3">
        <v>1</v>
      </c>
      <c r="C86" s="39" t="s">
        <v>6</v>
      </c>
      <c r="D86" s="3">
        <f>SUMIFS($T$3:$T$82,$D$3:$D$82,Table!$C$3,$P$3:$P$82,C86)</f>
        <v>763.18124999999998</v>
      </c>
      <c r="E86" s="3">
        <f>SUMIFS($U$3:$U$82,$D$3:$D$82,Table!$C$3,$P$3:$P$82,C86)-SUM(SUMIFS($U$3:$U$82,$D$3:$D$82,Table!$C$3,$P$3:$P$82,C86,$X$3:$X$82,{"Ongoing","N/A"}))</f>
        <v>433.0625</v>
      </c>
      <c r="F86" s="3">
        <f>1/8*(SUMIFS($W$3:$W$82,$D$3:$D$82,Table!$C$3,$P$3:$P$82,C86)-SUM(SUMIFS($W$3:$W$82,$D$3:$D$82,Table!$C$3,$P$3:$P$82,C86,$X$3:$X$82,{"Ongoing","N/A"})))</f>
        <v>4</v>
      </c>
      <c r="G86" s="3">
        <f>IF(ISERROR(E86/(F86)),"N/A",E86/F86)</f>
        <v>108.265625</v>
      </c>
      <c r="H86" s="6">
        <f>IF(ISERROR(E86/D86),"N/A",E86/D86)</f>
        <v>0.56744384115830937</v>
      </c>
    </row>
    <row r="87" spans="2:34" x14ac:dyDescent="0.25">
      <c r="B87" s="3">
        <v>2</v>
      </c>
      <c r="C87" s="39" t="s">
        <v>76</v>
      </c>
      <c r="D87" s="3">
        <f>SUMIFS($T$3:$T$82,$D$3:$D$82,Table!$C$3,$P$3:$P$82,C87)</f>
        <v>635.375</v>
      </c>
      <c r="E87" s="3">
        <f>SUMIFS($U$3:$U$82,$D$3:$D$82,Table!$C$3,$P$3:$P$82,C87)-SUM(SUMIFS($U$3:$U$82,$D$3:$D$82,Table!$C$3,$P$3:$P$82,C87,$X$3:$X$82,{"Ongoing","N/A"}))</f>
        <v>313.54374999999999</v>
      </c>
      <c r="F87" s="3">
        <f>1/8*(SUMIFS($W$3:$W$82,$D$3:$D$82,Table!$C$3,$P$3:$P$82,C87)-SUM(SUMIFS($W$3:$W$82,$D$3:$D$82,Table!$C$3,$P$3:$P$82,C87,$X$3:$X$82,{"Ongoing","N/A"})))</f>
        <v>3</v>
      </c>
      <c r="G87" s="3">
        <f t="shared" ref="G87:G93" si="9">IF(ISERROR(E87/(F87)),"N/A",E87/F87)</f>
        <v>104.51458333333333</v>
      </c>
      <c r="H87" s="6">
        <f t="shared" ref="H87:H93" si="10">IF(ISERROR(E87/D87),"N/A",E87/D87)</f>
        <v>0.4934782608695652</v>
      </c>
    </row>
    <row r="88" spans="2:34" x14ac:dyDescent="0.25">
      <c r="B88" s="3">
        <v>3</v>
      </c>
      <c r="C88" s="39" t="s">
        <v>77</v>
      </c>
      <c r="D88" s="3">
        <f>SUMIFS($T$3:$T$82,$D$3:$D$82,Table!$C$3,$P$3:$P$82,C88)</f>
        <v>0</v>
      </c>
      <c r="E88" s="3">
        <f>SUMIFS($U$3:$U$82,$D$3:$D$82,Table!$C$3,$P$3:$P$82,C88)-SUM(SUMIFS($U$3:$U$82,$D$3:$D$82,Table!$C$3,$P$3:$P$82,C88,$X$3:$X$82,{"Ongoing","N/A"}))</f>
        <v>0</v>
      </c>
      <c r="F88" s="3">
        <f>1/8*(SUMIFS($W$3:$W$82,$D$3:$D$82,Table!$C$3,$P$3:$P$82,C88)-SUM(SUMIFS($W$3:$W$82,$D$3:$D$82,Table!$C$3,$P$3:$P$82,C88,$X$3:$X$82,{"Ongoing","N/A"})))</f>
        <v>0</v>
      </c>
      <c r="G88" s="3" t="str">
        <f t="shared" si="9"/>
        <v>N/A</v>
      </c>
      <c r="H88" s="6" t="str">
        <f t="shared" si="10"/>
        <v>N/A</v>
      </c>
    </row>
    <row r="89" spans="2:34" x14ac:dyDescent="0.25">
      <c r="B89" s="3">
        <v>4</v>
      </c>
      <c r="C89" s="39" t="s">
        <v>78</v>
      </c>
      <c r="D89" s="3">
        <f>SUMIFS($T$3:$T$82,$D$3:$D$82,Table!$C$3,$P$3:$P$82,C89)</f>
        <v>533.16250000000002</v>
      </c>
      <c r="E89" s="3">
        <f>SUMIFS($U$3:$U$82,$D$3:$D$82,Table!$C$3,$P$3:$P$82,C89)-SUM(SUMIFS($U$3:$U$82,$D$3:$D$82,Table!$C$3,$P$3:$P$82,C89,$X$3:$X$82,{"Ongoing","N/A"}))</f>
        <v>437.85625000000005</v>
      </c>
      <c r="F89" s="3">
        <f>1/8*(SUMIFS($W$3:$W$82,$D$3:$D$82,Table!$C$3,$P$3:$P$82,C89)-SUM(SUMIFS($W$3:$W$82,$D$3:$D$82,Table!$C$3,$P$3:$P$82,C89,$X$3:$X$82,{"Ongoing","N/A"})))</f>
        <v>4</v>
      </c>
      <c r="G89" s="3">
        <f t="shared" si="9"/>
        <v>109.46406250000001</v>
      </c>
      <c r="H89" s="6">
        <f t="shared" si="10"/>
        <v>0.82124352331606221</v>
      </c>
    </row>
    <row r="90" spans="2:34" x14ac:dyDescent="0.25">
      <c r="B90" s="3">
        <v>5</v>
      </c>
      <c r="C90" s="38" t="s">
        <v>79</v>
      </c>
      <c r="D90" s="3">
        <f>SUMIFS($T$3:$T$82,$D$3:$D$82,Table!$C$3,$P$3:$P$82,C90)</f>
        <v>0</v>
      </c>
      <c r="E90" s="3">
        <f>SUMIFS($U$3:$U$82,$D$3:$D$82,Table!$C$3,$P$3:$P$82,C90)-SUM(SUMIFS($U$3:$U$82,$D$3:$D$82,Table!$C$3,$P$3:$P$82,C90,$X$3:$X$82,{"Ongoing","N/A"}))</f>
        <v>0</v>
      </c>
      <c r="F90" s="3">
        <f>1/8*(SUMIFS($W$3:$W$82,$D$3:$D$82,Table!$C$3,$P$3:$P$82,C90)-SUM(SUMIFS($W$3:$W$82,$D$3:$D$82,Table!$C$3,$P$3:$P$82,C90,$X$3:$X$82,{"Ongoing","N/A"})))</f>
        <v>0</v>
      </c>
      <c r="G90" s="3" t="str">
        <f t="shared" si="9"/>
        <v>N/A</v>
      </c>
      <c r="H90" s="6" t="str">
        <f t="shared" si="10"/>
        <v>N/A</v>
      </c>
    </row>
    <row r="91" spans="2:34" x14ac:dyDescent="0.25">
      <c r="B91" s="3">
        <v>6</v>
      </c>
      <c r="C91" s="38" t="s">
        <v>80</v>
      </c>
      <c r="D91" s="3">
        <f>SUMIFS($T$3:$T$82,$D$3:$D$82,Table!$C$3,$P$3:$P$82,C91)</f>
        <v>0</v>
      </c>
      <c r="E91" s="3">
        <f>SUMIFS($U$3:$U$82,$D$3:$D$82,Table!$C$3,$P$3:$P$82,C91)-SUM(SUMIFS($U$3:$U$82,$D$3:$D$82,Table!$C$3,$P$3:$P$82,C91,$X$3:$X$82,{"Ongoing","N/A"}))</f>
        <v>0</v>
      </c>
      <c r="F91" s="3">
        <f>1/8*(SUMIFS($W$3:$W$82,$D$3:$D$82,Table!$C$3,$P$3:$P$82,C91)-SUM(SUMIFS($W$3:$W$82,$D$3:$D$82,Table!$C$3,$P$3:$P$82,C91,$X$3:$X$82,{"Ongoing","N/A"})))</f>
        <v>0</v>
      </c>
      <c r="G91" s="3" t="str">
        <f t="shared" si="9"/>
        <v>N/A</v>
      </c>
      <c r="H91" s="6" t="str">
        <f t="shared" si="10"/>
        <v>N/A</v>
      </c>
    </row>
    <row r="92" spans="2:34" x14ac:dyDescent="0.25">
      <c r="B92" s="3">
        <v>7</v>
      </c>
      <c r="C92" s="38" t="s">
        <v>81</v>
      </c>
      <c r="D92" s="3">
        <f>SUMIFS($T$3:$T$82,$D$3:$D$82,Table!$C$3,$P$3:$P$82,C92)</f>
        <v>0</v>
      </c>
      <c r="E92" s="3">
        <f>SUMIFS($U$3:$U$82,$D$3:$D$82,Table!$C$3,$P$3:$P$82,C92)-SUM(SUMIFS($U$3:$U$82,$D$3:$D$82,Table!$C$3,$P$3:$P$82,C92,$X$3:$X$82,{"Ongoing","N/A"}))</f>
        <v>0</v>
      </c>
      <c r="F92" s="3">
        <f>1/8*(SUMIFS($W$3:$W$82,$D$3:$D$82,Table!$C$3,$P$3:$P$82,C92)-SUM(SUMIFS($W$3:$W$82,$D$3:$D$82,Table!$C$3,$P$3:$P$82,C92,$X$3:$X$82,{"Ongoing","N/A"})))</f>
        <v>0</v>
      </c>
      <c r="G92" s="3" t="str">
        <f t="shared" si="9"/>
        <v>N/A</v>
      </c>
      <c r="H92" s="6" t="str">
        <f t="shared" si="10"/>
        <v>N/A</v>
      </c>
    </row>
    <row r="93" spans="2:34" x14ac:dyDescent="0.25">
      <c r="B93" s="3">
        <v>8</v>
      </c>
      <c r="C93" s="38" t="s">
        <v>82</v>
      </c>
      <c r="D93" s="3">
        <f>SUMIFS($T$3:$T$82,$D$3:$D$82,Table!$C$3,$P$3:$P$82,C93)</f>
        <v>0</v>
      </c>
      <c r="E93" s="3">
        <f>SUMIFS($U$3:$U$82,$D$3:$D$82,Table!$C$3,$P$3:$P$82,C93)-SUM(SUMIFS($U$3:$U$82,$D$3:$D$82,Table!$C$3,$P$3:$P$82,C93,$X$3:$X$82,{"Ongoing","N/A"}))</f>
        <v>0</v>
      </c>
      <c r="F93" s="3">
        <f>1/8*(SUMIFS($W$3:$W$82,$D$3:$D$82,Table!$C$3,$P$3:$P$82,C93)-SUM(SUMIFS($W$3:$W$82,$D$3:$D$82,Table!$C$3,$P$3:$P$82,C93,$X$3:$X$82,{"Ongoing","N/A"})))</f>
        <v>0</v>
      </c>
      <c r="G93" s="3" t="str">
        <f t="shared" si="9"/>
        <v>N/A</v>
      </c>
      <c r="H93" s="6" t="str">
        <f t="shared" si="10"/>
        <v>N/A</v>
      </c>
    </row>
    <row r="96" spans="2:34" x14ac:dyDescent="0.25">
      <c r="B96" s="1" t="s">
        <v>63</v>
      </c>
    </row>
    <row r="97" spans="2:8" x14ac:dyDescent="0.25">
      <c r="B97" s="2" t="s">
        <v>0</v>
      </c>
      <c r="C97" s="2" t="s">
        <v>9</v>
      </c>
      <c r="D97" s="2" t="s">
        <v>27</v>
      </c>
      <c r="E97" s="2" t="s">
        <v>28</v>
      </c>
      <c r="F97" s="2" t="s">
        <v>25</v>
      </c>
      <c r="G97" s="2" t="s">
        <v>24</v>
      </c>
      <c r="H97" s="4" t="s">
        <v>29</v>
      </c>
    </row>
    <row r="98" spans="2:8" x14ac:dyDescent="0.25">
      <c r="B98" s="3">
        <v>1</v>
      </c>
      <c r="C98" s="39" t="s">
        <v>6</v>
      </c>
      <c r="D98" s="3">
        <f>SUMIFS($T$3:$T$82,$D$3:$D$82,Table!$D$3,$P$3:$P$82,C98)</f>
        <v>0</v>
      </c>
      <c r="E98" s="3">
        <f>SUMIFS($T$3:$T$82,$D$3:$D$82,Table!$D$3,$P$3:$P$82,C98)-SUM(SUMIFS($T$3:$T$82,$D$3:$D$82,Table!$D$3,$P$3:$P$82,C98,$X$3:$X$82,{"Ongoing","N/A"}))</f>
        <v>0</v>
      </c>
      <c r="F98" s="3">
        <f>1/8*(SUMIFS($W$3:$W$82,$D$3:$D$82,Table!$D$3,$P$3:$P$82,C98)-SUM(SUMIFS($W$3:$W$82,$D$3:$D$82,Table!$D$3,$P$3:$P$82,C98,$X$3:$X$82,{"Ongoing","N/A"})))</f>
        <v>0</v>
      </c>
      <c r="G98" s="3" t="str">
        <f>IF(ISERROR(E98/(F98)),"N/A",E98/F98)</f>
        <v>N/A</v>
      </c>
      <c r="H98" s="6" t="str">
        <f>IF(ISERROR(E98/D98),"N/A",E98/D98)</f>
        <v>N/A</v>
      </c>
    </row>
    <row r="99" spans="2:8" x14ac:dyDescent="0.25">
      <c r="B99" s="3">
        <v>2</v>
      </c>
      <c r="C99" s="39" t="s">
        <v>76</v>
      </c>
      <c r="D99" s="3">
        <f>SUMIFS($T$3:$T$82,$D$3:$D$82,Table!$D$3,$P$3:$P$82,C99)</f>
        <v>0</v>
      </c>
      <c r="E99" s="3">
        <f>SUMIFS($T$3:$T$82,$D$3:$D$82,Table!$D$3,$P$3:$P$82,C99)-SUM(SUMIFS($T$3:$T$82,$D$3:$D$82,Table!$D$3,$P$3:$P$82,C99,$X$3:$X$82,{"Ongoing","N/A"}))</f>
        <v>0</v>
      </c>
      <c r="F99" s="3">
        <f>1/8*(SUMIFS($W$3:$W$82,$D$3:$D$82,Table!$D$3,$P$3:$P$82,C99)-SUM(SUMIFS($W$3:$W$82,$D$3:$D$82,Table!$D$3,$P$3:$P$82,C99,$X$3:$X$82,{"Ongoing","N/A"})))</f>
        <v>0</v>
      </c>
      <c r="G99" s="3" t="str">
        <f t="shared" ref="G99:G105" si="11">IF(ISERROR(E99/(F99)),"N/A",E99/F99)</f>
        <v>N/A</v>
      </c>
      <c r="H99" s="6" t="str">
        <f t="shared" ref="H99:H105" si="12">IF(ISERROR(E99/D99),"N/A",E99/D99)</f>
        <v>N/A</v>
      </c>
    </row>
    <row r="100" spans="2:8" x14ac:dyDescent="0.25">
      <c r="B100" s="3">
        <v>3</v>
      </c>
      <c r="C100" s="39" t="s">
        <v>77</v>
      </c>
      <c r="D100" s="3">
        <f>SUMIFS($T$3:$T$82,$D$3:$D$82,Table!$D$3,$P$3:$P$82,C100)</f>
        <v>0</v>
      </c>
      <c r="E100" s="3">
        <f>SUMIFS($T$3:$T$82,$D$3:$D$82,Table!$D$3,$P$3:$P$82,C100)-SUM(SUMIFS($T$3:$T$82,$D$3:$D$82,Table!$D$3,$P$3:$P$82,C100,$X$3:$X$82,{"Ongoing","N/A"}))</f>
        <v>0</v>
      </c>
      <c r="F100" s="3">
        <f>1/8*(SUMIFS($W$3:$W$82,$D$3:$D$82,Table!$D$3,$P$3:$P$82,C100)-SUM(SUMIFS($W$3:$W$82,$D$3:$D$82,Table!$D$3,$P$3:$P$82,C100,$X$3:$X$82,{"Ongoing","N/A"})))</f>
        <v>0</v>
      </c>
      <c r="G100" s="3" t="str">
        <f t="shared" si="11"/>
        <v>N/A</v>
      </c>
      <c r="H100" s="6" t="str">
        <f t="shared" si="12"/>
        <v>N/A</v>
      </c>
    </row>
    <row r="101" spans="2:8" x14ac:dyDescent="0.25">
      <c r="B101" s="3">
        <v>4</v>
      </c>
      <c r="C101" s="39" t="s">
        <v>78</v>
      </c>
      <c r="D101" s="3">
        <f>SUMIFS($T$3:$T$82,$D$3:$D$82,Table!$D$3,$P$3:$P$82,C101)</f>
        <v>0</v>
      </c>
      <c r="E101" s="3">
        <f>SUMIFS($T$3:$T$82,$D$3:$D$82,Table!$D$3,$P$3:$P$82,C101)-SUM(SUMIFS($T$3:$T$82,$D$3:$D$82,Table!$D$3,$P$3:$P$82,C101,$X$3:$X$82,{"Ongoing","N/A"}))</f>
        <v>0</v>
      </c>
      <c r="F101" s="3">
        <f>1/8*(SUMIFS($W$3:$W$82,$D$3:$D$82,Table!$D$3,$P$3:$P$82,C101)-SUM(SUMIFS($W$3:$W$82,$D$3:$D$82,Table!$D$3,$P$3:$P$82,C101,$X$3:$X$82,{"Ongoing","N/A"})))</f>
        <v>0</v>
      </c>
      <c r="G101" s="3" t="str">
        <f t="shared" si="11"/>
        <v>N/A</v>
      </c>
      <c r="H101" s="6" t="str">
        <f t="shared" si="12"/>
        <v>N/A</v>
      </c>
    </row>
    <row r="102" spans="2:8" x14ac:dyDescent="0.25">
      <c r="B102" s="3">
        <v>5</v>
      </c>
      <c r="C102" s="38" t="s">
        <v>79</v>
      </c>
      <c r="D102" s="3">
        <f>SUMIFS($T$3:$T$82,$D$3:$D$82,Table!$D$3,$P$3:$P$82,C102)</f>
        <v>0</v>
      </c>
      <c r="E102" s="3">
        <f>SUMIFS($T$3:$T$82,$D$3:$D$82,Table!$D$3,$P$3:$P$82,C102)-SUM(SUMIFS($T$3:$T$82,$D$3:$D$82,Table!$D$3,$P$3:$P$82,C102,$X$3:$X$82,{"Ongoing","N/A"}))</f>
        <v>0</v>
      </c>
      <c r="F102" s="3">
        <f>1/8*(SUMIFS($W$3:$W$82,$D$3:$D$82,Table!$D$3,$P$3:$P$82,C102)-SUM(SUMIFS($W$3:$W$82,$D$3:$D$82,Table!$D$3,$P$3:$P$82,C102,$X$3:$X$82,{"Ongoing","N/A"})))</f>
        <v>0</v>
      </c>
      <c r="G102" s="3" t="str">
        <f t="shared" si="11"/>
        <v>N/A</v>
      </c>
      <c r="H102" s="6" t="str">
        <f t="shared" si="12"/>
        <v>N/A</v>
      </c>
    </row>
    <row r="103" spans="2:8" x14ac:dyDescent="0.25">
      <c r="B103" s="3">
        <v>6</v>
      </c>
      <c r="C103" s="38" t="s">
        <v>80</v>
      </c>
      <c r="D103" s="3">
        <f>SUMIFS($T$3:$T$82,$D$3:$D$82,Table!$D$3,$P$3:$P$82,C103)</f>
        <v>0</v>
      </c>
      <c r="E103" s="3">
        <f>SUMIFS($T$3:$T$82,$D$3:$D$82,Table!$D$3,$P$3:$P$82,C103)-SUM(SUMIFS($T$3:$T$82,$D$3:$D$82,Table!$D$3,$P$3:$P$82,C103,$X$3:$X$82,{"Ongoing","N/A"}))</f>
        <v>0</v>
      </c>
      <c r="F103" s="3">
        <f>1/8*(SUMIFS($W$3:$W$82,$D$3:$D$82,Table!$D$3,$P$3:$P$82,C103)-SUM(SUMIFS($W$3:$W$82,$D$3:$D$82,Table!$D$3,$P$3:$P$82,C103,$X$3:$X$82,{"Ongoing","N/A"})))</f>
        <v>0</v>
      </c>
      <c r="G103" s="3" t="str">
        <f>IF(ISERROR(E103/(F103)),"N/A",E103/F103)</f>
        <v>N/A</v>
      </c>
      <c r="H103" s="6" t="str">
        <f t="shared" si="12"/>
        <v>N/A</v>
      </c>
    </row>
    <row r="104" spans="2:8" x14ac:dyDescent="0.25">
      <c r="B104" s="3">
        <v>7</v>
      </c>
      <c r="C104" s="38" t="s">
        <v>81</v>
      </c>
      <c r="D104" s="3">
        <f>SUMIFS($T$3:$T$82,$D$3:$D$82,Table!$D$3,$P$3:$P$82,C104)</f>
        <v>0</v>
      </c>
      <c r="E104" s="3">
        <f>SUMIFS($T$3:$T$82,$D$3:$D$82,Table!$D$3,$P$3:$P$82,C104)-SUM(SUMIFS($T$3:$T$82,$D$3:$D$82,Table!$D$3,$P$3:$P$82,C104,$X$3:$X$82,{"Ongoing","N/A"}))</f>
        <v>0</v>
      </c>
      <c r="F104" s="3">
        <f>1/8*(SUMIFS($W$3:$W$82,$D$3:$D$82,Table!$D$3,$P$3:$P$82,C104)-SUM(SUMIFS($W$3:$W$82,$D$3:$D$82,Table!$D$3,$P$3:$P$82,C104,$X$3:$X$82,{"Ongoing","N/A"})))</f>
        <v>0</v>
      </c>
      <c r="G104" s="3" t="str">
        <f t="shared" si="11"/>
        <v>N/A</v>
      </c>
      <c r="H104" s="6" t="str">
        <f t="shared" si="12"/>
        <v>N/A</v>
      </c>
    </row>
    <row r="105" spans="2:8" x14ac:dyDescent="0.25">
      <c r="B105" s="3">
        <v>8</v>
      </c>
      <c r="C105" s="38" t="s">
        <v>82</v>
      </c>
      <c r="D105" s="3">
        <f>SUMIFS($T$3:$T$82,$D$3:$D$82,Table!$D$3,$P$3:$P$82,C105)</f>
        <v>0</v>
      </c>
      <c r="E105" s="3">
        <f>SUMIFS($T$3:$T$82,$D$3:$D$82,Table!$D$3,$P$3:$P$82,C105)-SUM(SUMIFS($T$3:$T$82,$D$3:$D$82,Table!$D$3,$P$3:$P$82,C105,$X$3:$X$82,{"Ongoing","N/A"}))</f>
        <v>0</v>
      </c>
      <c r="F105" s="3">
        <f>1/8*(SUMIFS($W$3:$W$82,$D$3:$D$82,Table!$D$3,$P$3:$P$82,C105)-SUM(SUMIFS($W$3:$W$82,$D$3:$D$82,Table!$D$3,$P$3:$P$82,C105,$X$3:$X$82,{"Ongoing","N/A"})))</f>
        <v>0</v>
      </c>
      <c r="G105" s="3" t="str">
        <f t="shared" si="11"/>
        <v>N/A</v>
      </c>
      <c r="H105" s="6" t="str">
        <f t="shared" si="12"/>
        <v>N/A</v>
      </c>
    </row>
  </sheetData>
  <autoFilter ref="B2:AH60"/>
  <customSheetViews>
    <customSheetView guid="{250915DF-0B97-45D7-B29D-7EED4C89C1C1}" scale="70" showAutoFilter="1" topLeftCell="A67">
      <selection activeCell="A3" sqref="A3"/>
      <pageMargins left="0.7" right="0.7" top="0.75" bottom="0.75" header="0.3" footer="0.3"/>
      <pageSetup orientation="portrait" r:id="rId1"/>
      <autoFilter ref="B2:AH60"/>
    </customSheetView>
    <customSheetView guid="{336B6883-2145-4B58-921E-CEC7185A847E}" scale="85" hiddenColumns="1">
      <pageMargins left="0.7" right="0.7" top="0.75" bottom="0.75" header="0.3" footer="0.3"/>
      <pageSetup orientation="portrait" r:id="rId2"/>
    </customSheetView>
    <customSheetView guid="{7ECC2B8E-6A82-42F5-8AB0-4A51C54EA5EC}" showAutoFilter="1" hiddenColumns="1" topLeftCell="J1">
      <selection activeCell="U20" sqref="U20"/>
      <pageMargins left="0.7" right="0.7" top="0.75" bottom="0.75" header="0.3" footer="0.3"/>
      <pageSetup orientation="portrait" r:id="rId3"/>
      <autoFilter ref="P2:P105"/>
    </customSheetView>
    <customSheetView guid="{60D2C030-4E31-4E07-8E1C-44D2EE84B177}" scale="85" showAutoFilter="1" hiddenColumns="1" topLeftCell="J1">
      <selection activeCell="AE25" sqref="AE25"/>
      <pageMargins left="0.7" right="0.7" top="0.75" bottom="0.75" header="0.3" footer="0.3"/>
      <pageSetup orientation="portrait" r:id="rId4"/>
      <autoFilter ref="B2:AE78"/>
    </customSheetView>
    <customSheetView guid="{7E0EA425-A420-4443-B9E0-CDF0AA9E5D09}" showAutoFilter="1" hiddenColumns="1">
      <pageMargins left="0.7" right="0.7" top="0.75" bottom="0.75" header="0.3" footer="0.3"/>
      <pageSetup orientation="portrait" r:id="rId5"/>
      <autoFilter ref="Q2:Q105"/>
    </customSheetView>
    <customSheetView guid="{72A6EB0A-84D5-4B8A-AC51-54CCD061630B}" scale="85" filter="1" showAutoFilter="1" hiddenColumns="1" topLeftCell="L1">
      <selection activeCell="AF34" sqref="AF34"/>
      <pageMargins left="0.7" right="0.7" top="0.75" bottom="0.75" header="0.3" footer="0.3"/>
      <pageSetup orientation="portrait" r:id="rId6"/>
      <autoFilter ref="B2:AH60">
        <filterColumn colId="14">
          <filters>
            <filter val="loc.do-phu"/>
          </filters>
        </filterColumn>
      </autoFilter>
    </customSheetView>
    <customSheetView guid="{4E06BDBF-2CED-473B-850B-2A6C7311FF41}" showAutoFilter="1" hiddenColumns="1" topLeftCell="I28">
      <selection activeCell="W54" sqref="W54"/>
      <pageMargins left="0.7" right="0.7" top="0.75" bottom="0.75" header="0.3" footer="0.3"/>
      <pageSetup orientation="portrait" r:id="rId7"/>
      <autoFilter ref="Q2:Q105"/>
    </customSheetView>
  </customSheetViews>
  <conditionalFormatting sqref="H86:H93">
    <cfRule type="cellIs" dxfId="10" priority="6" operator="equal">
      <formula>1</formula>
    </cfRule>
    <cfRule type="cellIs" dxfId="9" priority="7" operator="lessThan">
      <formula>1</formula>
    </cfRule>
  </conditionalFormatting>
  <conditionalFormatting sqref="H98:H105">
    <cfRule type="cellIs" dxfId="8" priority="4" operator="equal">
      <formula>1</formula>
    </cfRule>
    <cfRule type="cellIs" dxfId="7" priority="5" operator="lessThan">
      <formula>1</formula>
    </cfRule>
  </conditionalFormatting>
  <conditionalFormatting sqref="AC3:AC82">
    <cfRule type="cellIs" dxfId="6" priority="2" operator="equal">
      <formula>"OK"</formula>
    </cfRule>
    <cfRule type="cellIs" dxfId="5" priority="3" operator="equal">
      <formula>"NG"</formula>
    </cfRule>
  </conditionalFormatting>
  <conditionalFormatting sqref="L3:M60">
    <cfRule type="cellIs" dxfId="4" priority="1" operator="equal">
      <formula>"PUT_VERSION"</formula>
    </cfRule>
  </conditionalFormatting>
  <dataValidations count="2">
    <dataValidation type="list" allowBlank="1" showInputMessage="1" showErrorMessage="1" sqref="AC3:AC82">
      <formula1>"OK,NG"</formula1>
    </dataValidation>
    <dataValidation type="list" allowBlank="1" showInputMessage="1" showErrorMessage="1" sqref="R3:R40 R42:R82">
      <formula1>"Yes,No"</formula1>
    </dataValidation>
  </dataValidations>
  <pageMargins left="0.7" right="0.7" top="0.75" bottom="0.75" header="0.3" footer="0.3"/>
  <pageSetup orientation="portrait"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greaterThanOrEqual" id="{A2DBCDAC-112C-4EB1-9137-4C59CE189EEE}">
            <xm:f>Table!$C$4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" operator="lessThan" id="{F93A1AC6-53A2-4404-902D-A62DCB6880F9}">
            <xm:f>Table!$C$4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G86:G93</xm:sqref>
        </x14:conditionalFormatting>
        <x14:conditionalFormatting xmlns:xm="http://schemas.microsoft.com/office/excel/2006/main">
          <x14:cfRule type="cellIs" priority="10" operator="greaterThanOrEqual" id="{4226BAC8-183D-4343-90C4-3398666B9C59}">
            <xm:f>Table!$D$4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" operator="lessThan" id="{2C456F9B-0386-48E4-B7ED-E463A343237A}">
            <xm:f>Table!$D$4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G98:G105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Table!$C$24:$C$30</xm:f>
          </x14:formula1>
          <xm:sqref>X3:X82</xm:sqref>
        </x14:dataValidation>
        <x14:dataValidation type="list" allowBlank="1" showInputMessage="1" showErrorMessage="1">
          <x14:formula1>
            <xm:f>Table!$C$8:$C$9</xm:f>
          </x14:formula1>
          <xm:sqref>D3:D82</xm:sqref>
        </x14:dataValidation>
        <x14:dataValidation type="list" allowBlank="1" showInputMessage="1" showErrorMessage="1">
          <x14:formula1>
            <xm:f>Table!$C$13:$C$20</xm:f>
          </x14:formula1>
          <xm:sqref>P3:Q82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C39" sqref="C39"/>
    </sheetView>
  </sheetViews>
  <sheetFormatPr defaultRowHeight="15" x14ac:dyDescent="0.25"/>
  <sheetData/>
  <customSheetViews>
    <customSheetView guid="{250915DF-0B97-45D7-B29D-7EED4C89C1C1}">
      <selection activeCell="C39" sqref="C39"/>
      <pageMargins left="0.7" right="0.7" top="0.75" bottom="0.75" header="0.3" footer="0.3"/>
    </customSheetView>
    <customSheetView guid="{336B6883-2145-4B58-921E-CEC7185A847E}">
      <selection activeCell="C39" sqref="C39"/>
      <pageMargins left="0.7" right="0.7" top="0.75" bottom="0.75" header="0.3" footer="0.3"/>
    </customSheetView>
    <customSheetView guid="{7ECC2B8E-6A82-42F5-8AB0-4A51C54EA5EC}">
      <selection activeCell="C39" sqref="C39"/>
      <pageMargins left="0.7" right="0.7" top="0.75" bottom="0.75" header="0.3" footer="0.3"/>
    </customSheetView>
    <customSheetView guid="{60D2C030-4E31-4E07-8E1C-44D2EE84B177}">
      <selection activeCell="C39" sqref="C39"/>
      <pageMargins left="0.7" right="0.7" top="0.75" bottom="0.75" header="0.3" footer="0.3"/>
    </customSheetView>
    <customSheetView guid="{7E0EA425-A420-4443-B9E0-CDF0AA9E5D09}">
      <selection activeCell="C39" sqref="C39"/>
      <pageMargins left="0.7" right="0.7" top="0.75" bottom="0.75" header="0.3" footer="0.3"/>
    </customSheetView>
    <customSheetView guid="{72A6EB0A-84D5-4B8A-AC51-54CCD061630B}">
      <selection activeCell="C39" sqref="C39"/>
      <pageMargins left="0.7" right="0.7" top="0.75" bottom="0.75" header="0.3" footer="0.3"/>
    </customSheetView>
    <customSheetView guid="{4E06BDBF-2CED-473B-850B-2A6C7311FF41}">
      <selection activeCell="C39" sqref="C3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E30"/>
  <sheetViews>
    <sheetView workbookViewId="0">
      <selection activeCell="E29" sqref="E29"/>
    </sheetView>
  </sheetViews>
  <sheetFormatPr defaultRowHeight="15" x14ac:dyDescent="0.25"/>
  <cols>
    <col min="2" max="2" width="11.7109375" bestFit="1" customWidth="1"/>
    <col min="3" max="3" width="18.7109375" bestFit="1" customWidth="1"/>
    <col min="4" max="4" width="11.140625" customWidth="1"/>
    <col min="5" max="5" width="33.85546875" customWidth="1"/>
  </cols>
  <sheetData>
    <row r="2" spans="2:5" x14ac:dyDescent="0.25">
      <c r="B2" s="16" t="s">
        <v>12</v>
      </c>
    </row>
    <row r="3" spans="2:5" x14ac:dyDescent="0.25">
      <c r="B3" s="2" t="s">
        <v>4</v>
      </c>
      <c r="C3" s="17" t="s">
        <v>2</v>
      </c>
      <c r="D3" s="17" t="s">
        <v>3</v>
      </c>
    </row>
    <row r="4" spans="2:5" x14ac:dyDescent="0.25">
      <c r="B4" s="17">
        <v>1</v>
      </c>
      <c r="C4" s="18">
        <v>130</v>
      </c>
      <c r="D4" s="18">
        <v>450</v>
      </c>
    </row>
    <row r="6" spans="2:5" x14ac:dyDescent="0.25">
      <c r="B6" s="1" t="s">
        <v>56</v>
      </c>
    </row>
    <row r="7" spans="2:5" x14ac:dyDescent="0.25">
      <c r="B7" s="2" t="s">
        <v>0</v>
      </c>
      <c r="C7" s="2" t="s">
        <v>1</v>
      </c>
      <c r="D7" s="2" t="s">
        <v>61</v>
      </c>
      <c r="E7" s="4" t="s">
        <v>58</v>
      </c>
    </row>
    <row r="8" spans="2:5" ht="60" x14ac:dyDescent="0.25">
      <c r="B8" s="19">
        <v>1</v>
      </c>
      <c r="C8" s="19" t="s">
        <v>2</v>
      </c>
      <c r="D8" s="19" t="s">
        <v>59</v>
      </c>
      <c r="E8" s="20" t="s">
        <v>10</v>
      </c>
    </row>
    <row r="9" spans="2:5" ht="75" x14ac:dyDescent="0.25">
      <c r="B9" s="19">
        <v>2</v>
      </c>
      <c r="C9" s="19" t="s">
        <v>3</v>
      </c>
      <c r="D9" s="19" t="s">
        <v>60</v>
      </c>
      <c r="E9" s="20" t="s">
        <v>11</v>
      </c>
    </row>
    <row r="11" spans="2:5" x14ac:dyDescent="0.25">
      <c r="B11" s="1" t="s">
        <v>57</v>
      </c>
    </row>
    <row r="12" spans="2:5" x14ac:dyDescent="0.25">
      <c r="B12" s="2" t="s">
        <v>0</v>
      </c>
      <c r="C12" s="2" t="s">
        <v>5</v>
      </c>
    </row>
    <row r="13" spans="2:5" x14ac:dyDescent="0.25">
      <c r="B13" s="3">
        <v>1</v>
      </c>
      <c r="C13" s="3" t="s">
        <v>6</v>
      </c>
    </row>
    <row r="14" spans="2:5" x14ac:dyDescent="0.25">
      <c r="B14" s="3">
        <v>2</v>
      </c>
      <c r="C14" s="3" t="s">
        <v>76</v>
      </c>
    </row>
    <row r="15" spans="2:5" x14ac:dyDescent="0.25">
      <c r="B15" s="3">
        <v>3</v>
      </c>
      <c r="C15" s="3" t="s">
        <v>77</v>
      </c>
    </row>
    <row r="16" spans="2:5" x14ac:dyDescent="0.25">
      <c r="B16" s="3">
        <v>4</v>
      </c>
      <c r="C16" s="3" t="s">
        <v>78</v>
      </c>
    </row>
    <row r="17" spans="2:5" x14ac:dyDescent="0.25">
      <c r="B17" s="3">
        <v>5</v>
      </c>
      <c r="C17" s="3" t="s">
        <v>79</v>
      </c>
    </row>
    <row r="18" spans="2:5" x14ac:dyDescent="0.25">
      <c r="B18" s="3">
        <v>6</v>
      </c>
      <c r="C18" s="3" t="s">
        <v>80</v>
      </c>
    </row>
    <row r="19" spans="2:5" x14ac:dyDescent="0.25">
      <c r="B19" s="3">
        <v>7</v>
      </c>
      <c r="C19" s="3" t="s">
        <v>81</v>
      </c>
    </row>
    <row r="20" spans="2:5" x14ac:dyDescent="0.25">
      <c r="B20" s="3">
        <v>8</v>
      </c>
      <c r="C20" s="3" t="s">
        <v>82</v>
      </c>
    </row>
    <row r="22" spans="2:5" x14ac:dyDescent="0.25">
      <c r="B22" s="16" t="s">
        <v>21</v>
      </c>
    </row>
    <row r="23" spans="2:5" x14ac:dyDescent="0.25">
      <c r="B23" s="2" t="s">
        <v>0</v>
      </c>
      <c r="C23" s="2" t="s">
        <v>19</v>
      </c>
    </row>
    <row r="24" spans="2:5" x14ac:dyDescent="0.25">
      <c r="B24" s="2">
        <v>1</v>
      </c>
      <c r="C24" s="3" t="s">
        <v>22</v>
      </c>
      <c r="E24" s="40" t="s">
        <v>105</v>
      </c>
    </row>
    <row r="25" spans="2:5" x14ac:dyDescent="0.25">
      <c r="B25" s="2">
        <v>2</v>
      </c>
      <c r="C25" s="3" t="s">
        <v>26</v>
      </c>
    </row>
    <row r="26" spans="2:5" x14ac:dyDescent="0.25">
      <c r="B26" s="2">
        <v>3</v>
      </c>
      <c r="C26" s="3" t="s">
        <v>20</v>
      </c>
    </row>
    <row r="27" spans="2:5" x14ac:dyDescent="0.25">
      <c r="B27" s="2">
        <v>4</v>
      </c>
      <c r="C27" s="3" t="s">
        <v>85</v>
      </c>
    </row>
    <row r="28" spans="2:5" x14ac:dyDescent="0.25">
      <c r="B28" s="2">
        <v>5</v>
      </c>
      <c r="C28" s="3" t="s">
        <v>23</v>
      </c>
    </row>
    <row r="29" spans="2:5" x14ac:dyDescent="0.25">
      <c r="B29" s="2">
        <v>6</v>
      </c>
      <c r="C29" s="3" t="s">
        <v>106</v>
      </c>
    </row>
    <row r="30" spans="2:5" x14ac:dyDescent="0.25">
      <c r="B30" s="2">
        <v>7</v>
      </c>
      <c r="C30" s="3" t="s">
        <v>86</v>
      </c>
    </row>
  </sheetData>
  <customSheetViews>
    <customSheetView guid="{250915DF-0B97-45D7-B29D-7EED4C89C1C1}">
      <selection activeCell="E29" sqref="E29"/>
      <pageMargins left="0.7" right="0.7" top="0.75" bottom="0.75" header="0.3" footer="0.3"/>
    </customSheetView>
    <customSheetView guid="{336B6883-2145-4B58-921E-CEC7185A847E}" topLeftCell="A13">
      <selection activeCell="B24" sqref="B24:C29"/>
      <pageMargins left="0.7" right="0.7" top="0.75" bottom="0.75" header="0.3" footer="0.3"/>
    </customSheetView>
    <customSheetView guid="{7ECC2B8E-6A82-42F5-8AB0-4A51C54EA5EC}" topLeftCell="A13">
      <selection activeCell="B24" sqref="B24:C29"/>
      <pageMargins left="0.7" right="0.7" top="0.75" bottom="0.75" header="0.3" footer="0.3"/>
    </customSheetView>
    <customSheetView guid="{60D2C030-4E31-4E07-8E1C-44D2EE84B177}" topLeftCell="A19">
      <selection activeCell="B24" sqref="B24:C29"/>
      <pageMargins left="0.7" right="0.7" top="0.75" bottom="0.75" header="0.3" footer="0.3"/>
    </customSheetView>
    <customSheetView guid="{7E0EA425-A420-4443-B9E0-CDF0AA9E5D09}" topLeftCell="A13">
      <selection activeCell="B24" sqref="B24:C29"/>
      <pageMargins left="0.7" right="0.7" top="0.75" bottom="0.75" header="0.3" footer="0.3"/>
    </customSheetView>
    <customSheetView guid="{72A6EB0A-84D5-4B8A-AC51-54CCD061630B}" topLeftCell="A13">
      <selection activeCell="B24" sqref="B24:C29"/>
      <pageMargins left="0.7" right="0.7" top="0.75" bottom="0.75" header="0.3" footer="0.3"/>
    </customSheetView>
    <customSheetView guid="{4E06BDBF-2CED-473B-850B-2A6C7311FF41}" topLeftCell="A13">
      <selection activeCell="B24" sqref="B24:C2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35"/>
  <sheetViews>
    <sheetView topLeftCell="A4" workbookViewId="0">
      <selection activeCell="D33" sqref="D33"/>
    </sheetView>
  </sheetViews>
  <sheetFormatPr defaultRowHeight="15" x14ac:dyDescent="0.25"/>
  <cols>
    <col min="1" max="1" width="10" bestFit="1" customWidth="1"/>
    <col min="2" max="2" width="9.7109375" bestFit="1" customWidth="1"/>
    <col min="3" max="3" width="2" bestFit="1" customWidth="1"/>
    <col min="4" max="4" width="18.7109375" bestFit="1" customWidth="1"/>
    <col min="5" max="5" width="16.7109375" bestFit="1" customWidth="1"/>
    <col min="6" max="6" width="14.7109375" customWidth="1"/>
    <col min="7" max="7" width="30.5703125" customWidth="1"/>
  </cols>
  <sheetData>
    <row r="1" spans="1:7" x14ac:dyDescent="0.25">
      <c r="A1" s="1" t="s">
        <v>49</v>
      </c>
      <c r="B1" s="10">
        <v>43864</v>
      </c>
    </row>
    <row r="2" spans="1:7" x14ac:dyDescent="0.25">
      <c r="A2" s="1" t="s">
        <v>35</v>
      </c>
      <c r="B2" s="11">
        <v>20</v>
      </c>
    </row>
    <row r="4" spans="1:7" x14ac:dyDescent="0.25">
      <c r="B4" s="1" t="s">
        <v>40</v>
      </c>
    </row>
    <row r="5" spans="1:7" ht="30" x14ac:dyDescent="0.25">
      <c r="C5" s="14" t="s">
        <v>30</v>
      </c>
      <c r="D5" s="14" t="s">
        <v>31</v>
      </c>
      <c r="E5" s="14" t="s">
        <v>32</v>
      </c>
      <c r="F5" s="14" t="s">
        <v>33</v>
      </c>
      <c r="G5" s="15" t="s">
        <v>34</v>
      </c>
    </row>
    <row r="6" spans="1:7" x14ac:dyDescent="0.25">
      <c r="C6" s="12">
        <v>1</v>
      </c>
      <c r="D6" s="13" t="s">
        <v>3</v>
      </c>
      <c r="E6" s="13" t="s">
        <v>36</v>
      </c>
      <c r="F6" s="13" t="s">
        <v>36</v>
      </c>
      <c r="G6" s="13" t="s">
        <v>36</v>
      </c>
    </row>
    <row r="7" spans="1:7" x14ac:dyDescent="0.25">
      <c r="C7" s="12">
        <v>2</v>
      </c>
      <c r="D7" s="13" t="s">
        <v>2</v>
      </c>
      <c r="E7" s="13" t="s">
        <v>36</v>
      </c>
      <c r="F7" s="13" t="s">
        <v>36</v>
      </c>
      <c r="G7" s="13" t="s">
        <v>36</v>
      </c>
    </row>
    <row r="9" spans="1:7" x14ac:dyDescent="0.25">
      <c r="B9" s="1" t="s">
        <v>41</v>
      </c>
    </row>
    <row r="10" spans="1:7" ht="30" x14ac:dyDescent="0.25">
      <c r="C10" s="7" t="s">
        <v>30</v>
      </c>
      <c r="D10" s="7" t="s">
        <v>37</v>
      </c>
      <c r="E10" s="8" t="s">
        <v>38</v>
      </c>
      <c r="F10" s="8" t="s">
        <v>39</v>
      </c>
    </row>
    <row r="11" spans="1:7" x14ac:dyDescent="0.25">
      <c r="C11" s="9">
        <v>1</v>
      </c>
      <c r="D11" s="9" t="s">
        <v>6</v>
      </c>
      <c r="E11" s="13" t="s">
        <v>36</v>
      </c>
      <c r="F11" s="13" t="s">
        <v>36</v>
      </c>
    </row>
    <row r="12" spans="1:7" x14ac:dyDescent="0.25">
      <c r="C12" s="9">
        <v>2</v>
      </c>
      <c r="D12" s="9" t="s">
        <v>7</v>
      </c>
      <c r="E12" s="13" t="s">
        <v>36</v>
      </c>
      <c r="F12" s="13" t="s">
        <v>36</v>
      </c>
    </row>
    <row r="14" spans="1:7" x14ac:dyDescent="0.25">
      <c r="B14" s="1" t="s">
        <v>42</v>
      </c>
    </row>
    <row r="15" spans="1:7" ht="30" customHeight="1" x14ac:dyDescent="0.25">
      <c r="C15" s="14" t="s">
        <v>30</v>
      </c>
      <c r="D15" s="43" t="s">
        <v>43</v>
      </c>
      <c r="E15" s="43"/>
      <c r="F15" s="43"/>
      <c r="G15" s="43"/>
    </row>
    <row r="16" spans="1:7" x14ac:dyDescent="0.25">
      <c r="C16" s="9">
        <v>1</v>
      </c>
      <c r="D16" s="42"/>
      <c r="E16" s="42"/>
      <c r="F16" s="42"/>
      <c r="G16" s="42"/>
    </row>
    <row r="17" spans="2:7" x14ac:dyDescent="0.25">
      <c r="C17" s="9">
        <v>2</v>
      </c>
      <c r="D17" s="42"/>
      <c r="E17" s="42"/>
      <c r="F17" s="42"/>
      <c r="G17" s="42"/>
    </row>
    <row r="19" spans="2:7" x14ac:dyDescent="0.25">
      <c r="B19" s="1" t="s">
        <v>44</v>
      </c>
    </row>
    <row r="20" spans="2:7" x14ac:dyDescent="0.25">
      <c r="C20" s="14" t="s">
        <v>30</v>
      </c>
      <c r="D20" s="43" t="s">
        <v>46</v>
      </c>
      <c r="E20" s="43"/>
      <c r="F20" s="43"/>
      <c r="G20" s="43"/>
    </row>
    <row r="21" spans="2:7" x14ac:dyDescent="0.25">
      <c r="C21" s="9">
        <v>1</v>
      </c>
      <c r="D21" s="42"/>
      <c r="E21" s="42"/>
      <c r="F21" s="42"/>
      <c r="G21" s="42"/>
    </row>
    <row r="22" spans="2:7" x14ac:dyDescent="0.25">
      <c r="C22" s="9">
        <v>2</v>
      </c>
      <c r="D22" s="42"/>
      <c r="E22" s="42"/>
      <c r="F22" s="42"/>
      <c r="G22" s="42"/>
    </row>
    <row r="24" spans="2:7" x14ac:dyDescent="0.25">
      <c r="B24" s="1" t="s">
        <v>45</v>
      </c>
    </row>
    <row r="25" spans="2:7" x14ac:dyDescent="0.25">
      <c r="C25" s="14" t="s">
        <v>30</v>
      </c>
      <c r="D25" s="14" t="s">
        <v>37</v>
      </c>
      <c r="E25" s="15" t="s">
        <v>47</v>
      </c>
      <c r="F25" s="15" t="s">
        <v>48</v>
      </c>
    </row>
    <row r="26" spans="2:7" x14ac:dyDescent="0.25">
      <c r="C26" s="9">
        <v>1</v>
      </c>
      <c r="D26" s="9" t="s">
        <v>6</v>
      </c>
      <c r="E26" s="13" t="s">
        <v>36</v>
      </c>
      <c r="F26" s="9" t="s">
        <v>36</v>
      </c>
    </row>
    <row r="27" spans="2:7" x14ac:dyDescent="0.25">
      <c r="C27" s="9">
        <v>2</v>
      </c>
      <c r="D27" s="9" t="s">
        <v>7</v>
      </c>
      <c r="E27" s="13" t="s">
        <v>36</v>
      </c>
      <c r="F27" s="9" t="s">
        <v>36</v>
      </c>
    </row>
    <row r="29" spans="2:7" x14ac:dyDescent="0.25">
      <c r="B29" s="1" t="s">
        <v>50</v>
      </c>
    </row>
    <row r="30" spans="2:7" x14ac:dyDescent="0.25">
      <c r="C30" s="1" t="s">
        <v>52</v>
      </c>
    </row>
    <row r="31" spans="2:7" x14ac:dyDescent="0.25">
      <c r="D31" t="s">
        <v>51</v>
      </c>
    </row>
    <row r="32" spans="2:7" x14ac:dyDescent="0.25">
      <c r="D32" t="s">
        <v>115</v>
      </c>
    </row>
    <row r="33" spans="3:4" x14ac:dyDescent="0.25">
      <c r="C33" s="1" t="s">
        <v>53</v>
      </c>
    </row>
    <row r="34" spans="3:4" x14ac:dyDescent="0.25">
      <c r="D34" t="s">
        <v>54</v>
      </c>
    </row>
    <row r="35" spans="3:4" x14ac:dyDescent="0.25">
      <c r="D35" t="s">
        <v>55</v>
      </c>
    </row>
  </sheetData>
  <customSheetViews>
    <customSheetView guid="{250915DF-0B97-45D7-B29D-7EED4C89C1C1}" topLeftCell="A4">
      <selection activeCell="D33" sqref="D33"/>
      <pageMargins left="0.7" right="0.7" top="0.75" bottom="0.75" header="0.3" footer="0.3"/>
    </customSheetView>
    <customSheetView guid="{336B6883-2145-4B58-921E-CEC7185A847E}">
      <selection activeCell="H33" sqref="H33"/>
      <pageMargins left="0.7" right="0.7" top="0.75" bottom="0.75" header="0.3" footer="0.3"/>
    </customSheetView>
    <customSheetView guid="{7ECC2B8E-6A82-42F5-8AB0-4A51C54EA5EC}">
      <selection activeCell="H33" sqref="H33"/>
      <pageMargins left="0.7" right="0.7" top="0.75" bottom="0.75" header="0.3" footer="0.3"/>
    </customSheetView>
    <customSheetView guid="{60D2C030-4E31-4E07-8E1C-44D2EE84B177}" topLeftCell="A16">
      <selection activeCell="D6" sqref="D6"/>
      <pageMargins left="0.7" right="0.7" top="0.75" bottom="0.75" header="0.3" footer="0.3"/>
    </customSheetView>
    <customSheetView guid="{7E0EA425-A420-4443-B9E0-CDF0AA9E5D09}" topLeftCell="A16">
      <selection activeCell="D6" sqref="D6"/>
      <pageMargins left="0.7" right="0.7" top="0.75" bottom="0.75" header="0.3" footer="0.3"/>
    </customSheetView>
    <customSheetView guid="{72A6EB0A-84D5-4B8A-AC51-54CCD061630B}">
      <selection activeCell="H33" sqref="H33"/>
      <pageMargins left="0.7" right="0.7" top="0.75" bottom="0.75" header="0.3" footer="0.3"/>
    </customSheetView>
    <customSheetView guid="{4E06BDBF-2CED-473B-850B-2A6C7311FF41}" topLeftCell="A16">
      <selection activeCell="D6" sqref="D6"/>
      <pageMargins left="0.7" right="0.7" top="0.75" bottom="0.75" header="0.3" footer="0.3"/>
    </customSheetView>
  </customSheetViews>
  <mergeCells count="6">
    <mergeCell ref="D22:G22"/>
    <mergeCell ref="D15:G15"/>
    <mergeCell ref="D16:G16"/>
    <mergeCell ref="D17:G17"/>
    <mergeCell ref="D20:G20"/>
    <mergeCell ref="D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"/>
  <sheetViews>
    <sheetView workbookViewId="0">
      <selection activeCell="B6" sqref="B6:C6"/>
    </sheetView>
  </sheetViews>
  <sheetFormatPr defaultRowHeight="15" x14ac:dyDescent="0.25"/>
  <cols>
    <col min="2" max="2" width="85.7109375" bestFit="1" customWidth="1"/>
  </cols>
  <sheetData>
    <row r="1" spans="1:3" x14ac:dyDescent="0.25">
      <c r="A1" s="1" t="s">
        <v>96</v>
      </c>
    </row>
    <row r="2" spans="1:3" x14ac:dyDescent="0.25">
      <c r="B2" s="37" t="s">
        <v>98</v>
      </c>
      <c r="C2" t="s">
        <v>99</v>
      </c>
    </row>
    <row r="3" spans="1:3" x14ac:dyDescent="0.25">
      <c r="B3" s="37" t="s">
        <v>101</v>
      </c>
      <c r="C3" t="s">
        <v>100</v>
      </c>
    </row>
    <row r="4" spans="1:3" x14ac:dyDescent="0.25">
      <c r="B4" s="37"/>
    </row>
    <row r="5" spans="1:3" x14ac:dyDescent="0.25">
      <c r="B5" s="36" t="s">
        <v>94</v>
      </c>
    </row>
    <row r="6" spans="1:3" x14ac:dyDescent="0.25">
      <c r="B6" s="37" t="s">
        <v>102</v>
      </c>
      <c r="C6" t="s">
        <v>103</v>
      </c>
    </row>
    <row r="7" spans="1:3" x14ac:dyDescent="0.25">
      <c r="B7" s="37"/>
    </row>
    <row r="8" spans="1:3" x14ac:dyDescent="0.25">
      <c r="B8" s="36" t="s">
        <v>95</v>
      </c>
      <c r="C8" t="s">
        <v>97</v>
      </c>
    </row>
  </sheetData>
  <customSheetViews>
    <customSheetView guid="{250915DF-0B97-45D7-B29D-7EED4C89C1C1}">
      <selection activeCell="B6" sqref="B6:C6"/>
      <pageMargins left="0.7" right="0.7" top="0.75" bottom="0.75" header="0.3" footer="0.3"/>
    </customSheetView>
    <customSheetView guid="{336B6883-2145-4B58-921E-CEC7185A847E}">
      <selection activeCell="B6" sqref="B6:C6"/>
      <pageMargins left="0.7" right="0.7" top="0.75" bottom="0.75" header="0.3" footer="0.3"/>
    </customSheetView>
    <customSheetView guid="{7ECC2B8E-6A82-42F5-8AB0-4A51C54EA5EC}">
      <selection activeCell="B6" sqref="B6:C6"/>
      <pageMargins left="0.7" right="0.7" top="0.75" bottom="0.75" header="0.3" footer="0.3"/>
    </customSheetView>
    <customSheetView guid="{60D2C030-4E31-4E07-8E1C-44D2EE84B177}">
      <pageMargins left="0.7" right="0.7" top="0.75" bottom="0.75" header="0.3" footer="0.3"/>
    </customSheetView>
    <customSheetView guid="{7E0EA425-A420-4443-B9E0-CDF0AA9E5D09}">
      <selection activeCell="B6" sqref="B6:C6"/>
      <pageMargins left="0.7" right="0.7" top="0.75" bottom="0.75" header="0.3" footer="0.3"/>
    </customSheetView>
    <customSheetView guid="{72A6EB0A-84D5-4B8A-AC51-54CCD061630B}">
      <selection activeCell="B6" sqref="B6:C6"/>
      <pageMargins left="0.7" right="0.7" top="0.75" bottom="0.75" header="0.3" footer="0.3"/>
    </customSheetView>
    <customSheetView guid="{4E06BDBF-2CED-473B-850B-2A6C7311FF41}">
      <selection activeCell="B6" sqref="B6:C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JOEM_Package_20200305</vt:lpstr>
      <vt:lpstr>|-&gt;</vt:lpstr>
      <vt:lpstr>Table</vt:lpstr>
      <vt:lpstr>Template_Weekly_Report</vt:lpstr>
      <vt:lpstr>Check_List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EXTERNAL Nguyen Trung Hieu (Ban Vien, RBVH/EPS45)</cp:lastModifiedBy>
  <dcterms:created xsi:type="dcterms:W3CDTF">2006-09-16T00:00:00Z</dcterms:created>
  <dcterms:modified xsi:type="dcterms:W3CDTF">2020-03-11T11:14:06Z</dcterms:modified>
</cp:coreProperties>
</file>