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90" yWindow="-330" windowWidth="22515" windowHeight="13275" tabRatio="915" firstSheet="1" activeTab="1"/>
  </bookViews>
  <sheets>
    <sheet name="총괄표" sheetId="7" r:id="rId1"/>
    <sheet name="F. 전자공과" sheetId="28" r:id="rId2"/>
  </sheets>
  <definedNames>
    <definedName name="_xlnm._FilterDatabase" localSheetId="1" hidden="1">'F. 전자공과'!$A$4:$O$112</definedName>
    <definedName name="_xlnm.Print_Area" localSheetId="1">'F. 전자공과'!$A$1:$P$112</definedName>
    <definedName name="_xlnm.Print_Area" localSheetId="0">총괄표!$A$1:$H$16</definedName>
    <definedName name="_xlnm.Print_Titles" localSheetId="1">'F. 전자공과'!$4:$4</definedName>
  </definedNames>
  <calcPr calcId="144525"/>
</workbook>
</file>

<file path=xl/calcChain.xml><?xml version="1.0" encoding="utf-8"?>
<calcChain xmlns="http://schemas.openxmlformats.org/spreadsheetml/2006/main">
  <c r="M112" i="28" l="1"/>
  <c r="M111" i="28"/>
  <c r="M106" i="28"/>
  <c r="M98" i="28"/>
  <c r="M71" i="28"/>
  <c r="M47" i="28"/>
  <c r="M35" i="28"/>
  <c r="M15" i="28"/>
  <c r="O51" i="28" l="1"/>
  <c r="A6" i="28" l="1"/>
  <c r="A7" i="28" s="1"/>
  <c r="A8" i="28" s="1"/>
  <c r="A9" i="28" s="1"/>
  <c r="O69" i="28"/>
  <c r="O108" i="28"/>
  <c r="O109" i="28"/>
  <c r="O105" i="28"/>
  <c r="O97" i="28"/>
  <c r="O70" i="28"/>
  <c r="A10" i="28" l="1"/>
  <c r="A11" i="28" s="1"/>
  <c r="A12" i="28" s="1"/>
  <c r="A13" i="28" s="1"/>
  <c r="A14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6" i="28" s="1"/>
  <c r="A37" i="28" s="1"/>
  <c r="A38" i="28" s="1"/>
  <c r="A39" i="28" s="1"/>
  <c r="A40" i="28" s="1"/>
  <c r="A41" i="28" s="1"/>
  <c r="A42" i="28" s="1"/>
  <c r="A44" i="28" s="1"/>
  <c r="A45" i="28" s="1"/>
  <c r="A46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9" i="28" s="1"/>
  <c r="A100" i="28" s="1"/>
  <c r="A101" i="28" s="1"/>
  <c r="A102" i="28" s="1"/>
  <c r="A103" i="28" s="1"/>
  <c r="A104" i="28" s="1"/>
  <c r="A105" i="28" s="1"/>
  <c r="A107" i="28" s="1"/>
  <c r="A108" i="28" s="1"/>
  <c r="A109" i="28" s="1"/>
  <c r="A110" i="28" s="1"/>
  <c r="O46" i="28"/>
  <c r="O34" i="28"/>
  <c r="O14" i="28"/>
  <c r="O31" i="28"/>
  <c r="O24" i="28"/>
  <c r="O102" i="28"/>
  <c r="O93" i="28"/>
  <c r="O66" i="28"/>
  <c r="O32" i="28"/>
  <c r="O103" i="28"/>
  <c r="O94" i="28"/>
  <c r="O67" i="28"/>
  <c r="O95" i="28"/>
  <c r="O68" i="28"/>
  <c r="O30" i="28"/>
  <c r="O62" i="28" l="1"/>
  <c r="O33" i="28"/>
  <c r="O41" i="28"/>
  <c r="O27" i="28"/>
  <c r="O7" i="28" l="1"/>
  <c r="O107" i="28" l="1"/>
  <c r="O104" i="28"/>
  <c r="O101" i="28"/>
  <c r="O100" i="28"/>
  <c r="O99" i="28"/>
  <c r="O106" i="28" s="1"/>
  <c r="O96" i="28"/>
  <c r="O92" i="28"/>
  <c r="O91" i="28"/>
  <c r="O90" i="28"/>
  <c r="O89" i="28"/>
  <c r="O88" i="28"/>
  <c r="O87" i="28"/>
  <c r="O86" i="28"/>
  <c r="O85" i="28"/>
  <c r="O84" i="28"/>
  <c r="O83" i="28"/>
  <c r="O82" i="28"/>
  <c r="O81" i="28"/>
  <c r="O40" i="28"/>
  <c r="O80" i="28"/>
  <c r="O79" i="28"/>
  <c r="O78" i="28"/>
  <c r="O77" i="28"/>
  <c r="O76" i="28"/>
  <c r="O75" i="28"/>
  <c r="O74" i="28"/>
  <c r="O73" i="28"/>
  <c r="O72" i="28"/>
  <c r="O65" i="28"/>
  <c r="O43" i="28"/>
  <c r="O64" i="28"/>
  <c r="O29" i="28"/>
  <c r="O28" i="28"/>
  <c r="O63" i="28"/>
  <c r="O61" i="28"/>
  <c r="O60" i="28"/>
  <c r="O59" i="28"/>
  <c r="O58" i="28"/>
  <c r="O57" i="28"/>
  <c r="O56" i="28"/>
  <c r="O55" i="28"/>
  <c r="O54" i="28"/>
  <c r="O53" i="28"/>
  <c r="O52" i="28"/>
  <c r="O50" i="28"/>
  <c r="O49" i="28"/>
  <c r="O48" i="28"/>
  <c r="O45" i="28"/>
  <c r="O44" i="28"/>
  <c r="O42" i="28"/>
  <c r="O39" i="28"/>
  <c r="O38" i="28"/>
  <c r="O37" i="28"/>
  <c r="C37" i="28"/>
  <c r="C38" i="28" s="1"/>
  <c r="C39" i="28" s="1"/>
  <c r="O36" i="28"/>
  <c r="O26" i="28"/>
  <c r="O25" i="28"/>
  <c r="O23" i="28"/>
  <c r="O22" i="28"/>
  <c r="O21" i="28"/>
  <c r="O20" i="28"/>
  <c r="O19" i="28"/>
  <c r="O18" i="28"/>
  <c r="O17" i="28"/>
  <c r="O16" i="28"/>
  <c r="O13" i="28"/>
  <c r="O12" i="28"/>
  <c r="O11" i="28"/>
  <c r="O10" i="28"/>
  <c r="O9" i="28"/>
  <c r="O8" i="28"/>
  <c r="O6" i="28"/>
  <c r="O5" i="28"/>
  <c r="O15" i="28" l="1"/>
  <c r="O35" i="28"/>
  <c r="O47" i="28"/>
  <c r="O71" i="28"/>
  <c r="O98" i="28"/>
  <c r="D12" i="7"/>
  <c r="C40" i="28"/>
  <c r="C41" i="28" s="1"/>
  <c r="C42" i="28" s="1"/>
  <c r="C44" i="28" s="1"/>
  <c r="C45" i="28" s="1"/>
  <c r="C46" i="28" s="1"/>
  <c r="E12" i="7"/>
  <c r="D9" i="7"/>
  <c r="E9" i="7" l="1"/>
  <c r="F9" i="7" l="1"/>
  <c r="D10" i="7"/>
  <c r="E10" i="7" l="1"/>
  <c r="F10" i="7" l="1"/>
  <c r="E8" i="7" l="1"/>
  <c r="E13" i="7"/>
  <c r="E11" i="7"/>
  <c r="F11" i="7" l="1"/>
  <c r="G11" i="7" s="1"/>
  <c r="D8" i="7"/>
  <c r="F8" i="7"/>
  <c r="G8" i="7" s="1"/>
  <c r="F13" i="7" l="1"/>
  <c r="G13" i="7" s="1"/>
  <c r="G9" i="7"/>
  <c r="G10" i="7"/>
  <c r="D13" i="7" l="1"/>
  <c r="D11" i="7" l="1"/>
  <c r="E7" i="7" l="1"/>
  <c r="E6" i="7" s="1"/>
  <c r="F7" i="7" l="1"/>
  <c r="F6" i="7" l="1"/>
  <c r="G6" i="7" s="1"/>
  <c r="G7" i="7"/>
  <c r="D15" i="7"/>
  <c r="D7" i="7" l="1"/>
  <c r="D6" i="7" s="1"/>
  <c r="F16" i="7" l="1"/>
  <c r="G16" i="7" s="1"/>
  <c r="F15" i="7"/>
  <c r="F14" i="7" l="1"/>
  <c r="G15" i="7"/>
  <c r="G14" i="7" l="1"/>
  <c r="F5" i="7"/>
  <c r="G5" i="7" s="1"/>
  <c r="O110" i="28"/>
  <c r="O111" i="28" s="1"/>
  <c r="O112" i="28" s="1"/>
  <c r="A2" i="28" l="1"/>
  <c r="F12" i="7" l="1"/>
  <c r="G12" i="7" s="1"/>
</calcChain>
</file>

<file path=xl/comments1.xml><?xml version="1.0" encoding="utf-8"?>
<comments xmlns="http://schemas.openxmlformats.org/spreadsheetml/2006/main">
  <authors>
    <author>Chick Youl Lee</author>
  </authors>
  <commentList>
    <comment ref="N3" authorId="0">
      <text>
        <r>
          <rPr>
            <b/>
            <sz val="9"/>
            <color indexed="81"/>
            <rFont val="돋움"/>
            <family val="3"/>
            <charset val="129"/>
          </rPr>
          <t>유이사에게 부탁한 단가</t>
        </r>
      </text>
    </comment>
  </commentList>
</comments>
</file>

<file path=xl/sharedStrings.xml><?xml version="1.0" encoding="utf-8"?>
<sst xmlns="http://schemas.openxmlformats.org/spreadsheetml/2006/main" count="565" uniqueCount="393">
  <si>
    <t>세부내역</t>
    <phoneticPr fontId="13" type="noConversion"/>
  </si>
  <si>
    <t>기자재</t>
    <phoneticPr fontId="13" type="noConversion"/>
  </si>
  <si>
    <t>소  계</t>
    <phoneticPr fontId="13" type="noConversion"/>
  </si>
  <si>
    <t>견적금액($)</t>
    <phoneticPr fontId="13" type="noConversion"/>
  </si>
  <si>
    <t>항 목</t>
    <phoneticPr fontId="13" type="noConversion"/>
  </si>
  <si>
    <t>구 분</t>
    <phoneticPr fontId="13" type="noConversion"/>
  </si>
  <si>
    <t>비 고</t>
    <phoneticPr fontId="12" type="noConversion"/>
  </si>
  <si>
    <t>견적금액(원)</t>
    <phoneticPr fontId="13" type="noConversion"/>
  </si>
  <si>
    <t>운송,포장(진공/우드) 및 보험</t>
    <phoneticPr fontId="13" type="noConversion"/>
  </si>
  <si>
    <t>총  계</t>
    <phoneticPr fontId="13" type="noConversion"/>
  </si>
  <si>
    <t>Sub Total</t>
    <phoneticPr fontId="12" type="noConversion"/>
  </si>
  <si>
    <t>Total</t>
    <phoneticPr fontId="13" type="noConversion"/>
  </si>
  <si>
    <t>번호</t>
    <phoneticPr fontId="13" type="noConversion"/>
  </si>
  <si>
    <t>10명</t>
    <phoneticPr fontId="12" type="noConversion"/>
  </si>
  <si>
    <t>30일</t>
    <phoneticPr fontId="12" type="noConversion"/>
  </si>
  <si>
    <t>물류비
및
설치비</t>
    <phoneticPr fontId="13" type="noConversion"/>
  </si>
  <si>
    <t>설치기술자 파견비</t>
    <phoneticPr fontId="13" type="noConversion"/>
  </si>
  <si>
    <t>베트남 박장성 한베기술대학 설립사업 기자재리스트 총괄표</t>
    <phoneticPr fontId="13" type="noConversion"/>
  </si>
  <si>
    <t>본관동</t>
    <phoneticPr fontId="13" type="noConversion"/>
  </si>
  <si>
    <t>전자공과</t>
    <phoneticPr fontId="13" type="noConversion"/>
  </si>
  <si>
    <t>IT공과</t>
    <phoneticPr fontId="13" type="noConversion"/>
  </si>
  <si>
    <t>SET</t>
  </si>
  <si>
    <t>EA</t>
  </si>
  <si>
    <t>Cabinet</t>
  </si>
  <si>
    <t>컴퓨터</t>
  </si>
  <si>
    <t>Personal computer</t>
  </si>
  <si>
    <t>A.</t>
    <phoneticPr fontId="13" type="noConversion"/>
  </si>
  <si>
    <t>전기공과</t>
    <phoneticPr fontId="13" type="noConversion"/>
  </si>
  <si>
    <t>강당/식당/기타공통 및 소모품</t>
    <phoneticPr fontId="13" type="noConversion"/>
  </si>
  <si>
    <t>의자</t>
  </si>
  <si>
    <t>교탁</t>
  </si>
  <si>
    <t>Lecture desk</t>
  </si>
  <si>
    <t>학생용 책상 및 의자</t>
  </si>
  <si>
    <t>기계공과</t>
    <phoneticPr fontId="13" type="noConversion"/>
  </si>
  <si>
    <t>자동차공과</t>
    <phoneticPr fontId="13" type="noConversion"/>
  </si>
  <si>
    <t>Laptop</t>
  </si>
  <si>
    <t>White Board (on wall)</t>
  </si>
  <si>
    <t>Materials</t>
  </si>
  <si>
    <t>장비 보관함</t>
  </si>
  <si>
    <t>노트북 컴퓨터</t>
  </si>
  <si>
    <t>Equipment Stock Furniture</t>
  </si>
  <si>
    <t>Sweep Generator</t>
  </si>
  <si>
    <t>AVR</t>
  </si>
  <si>
    <t>Hand Tool Set</t>
  </si>
  <si>
    <t>소모품 및 재료</t>
  </si>
  <si>
    <t>작업테이블</t>
  </si>
  <si>
    <t>납땜기</t>
  </si>
  <si>
    <t>직류전원공급기</t>
  </si>
  <si>
    <t>디지털 오실로스코프</t>
  </si>
  <si>
    <t>공구세트</t>
  </si>
  <si>
    <t>Practice Table (2 Persons)</t>
  </si>
  <si>
    <t>Chair (Students)</t>
  </si>
  <si>
    <t>Solder</t>
  </si>
  <si>
    <t>Regulated DC Power Supply</t>
  </si>
  <si>
    <t>Digital Oscilloscope</t>
  </si>
  <si>
    <t>Digital Multimeter</t>
  </si>
  <si>
    <t>마이크로 프로세서 실습장치</t>
  </si>
  <si>
    <t>u-processor Trainer</t>
  </si>
  <si>
    <t>Practice Table(2 Persons)</t>
  </si>
  <si>
    <t>Chair(Students)</t>
  </si>
  <si>
    <t>Logic Analyzer</t>
  </si>
  <si>
    <t>Distortion Meter</t>
  </si>
  <si>
    <t>Color TV Trainer</t>
  </si>
  <si>
    <t>Color Patten Generator</t>
  </si>
  <si>
    <t>Audio Power Meter</t>
  </si>
  <si>
    <t>Spectrum Analyzer</t>
  </si>
  <si>
    <t>Sensor Control Lab.</t>
  </si>
  <si>
    <t>PC-based Analog Commu. Lab.</t>
  </si>
  <si>
    <t>Pulse/Digital Modulation Lab.</t>
  </si>
  <si>
    <t>Communication Lab.</t>
  </si>
  <si>
    <t>Servo Control Lab.</t>
  </si>
  <si>
    <t>OR-CAD</t>
  </si>
  <si>
    <t>로직 에너라이저</t>
  </si>
  <si>
    <t>스윕 발진기</t>
  </si>
  <si>
    <t>컬리 패턴 발생기</t>
  </si>
  <si>
    <t>오디오 전력계</t>
  </si>
  <si>
    <t>스펙트럼 분석기</t>
  </si>
  <si>
    <t>센서제어 실험장치</t>
  </si>
  <si>
    <t>통신실험장치</t>
  </si>
  <si>
    <t>아날로그 실습세트</t>
  </si>
  <si>
    <t>로직회로 실습장치</t>
  </si>
  <si>
    <t>휫스톤 브리지</t>
  </si>
  <si>
    <t>인덕터 디케이드 박스</t>
  </si>
  <si>
    <t>커패시터 디케이드 박스</t>
  </si>
  <si>
    <t>저항 디케이드 박스</t>
  </si>
  <si>
    <t>교류 전류미터</t>
  </si>
  <si>
    <t>교류 전압미터</t>
  </si>
  <si>
    <t>직류 전류미터</t>
  </si>
  <si>
    <t>실물 화상기</t>
  </si>
  <si>
    <t>Analog Lab Set</t>
  </si>
  <si>
    <t>Electronics Basic/Appl. Lab.</t>
  </si>
  <si>
    <t>Semiconductor/Circuit Lab.</t>
  </si>
  <si>
    <t>Logic Circuit Lab.</t>
  </si>
  <si>
    <t>Digital LCR Meter</t>
  </si>
  <si>
    <t>Wheatstone Bridge</t>
  </si>
  <si>
    <t>Decade Inductor Box</t>
  </si>
  <si>
    <t>Decade Capacitor Box</t>
  </si>
  <si>
    <t>Decade Resitor Box</t>
  </si>
  <si>
    <t>AC Ampere Meter</t>
  </si>
  <si>
    <t>AC Voltage Meter</t>
  </si>
  <si>
    <t>DC Ampere Meter</t>
  </si>
  <si>
    <t>Visual Presenter</t>
  </si>
  <si>
    <t>4Range  3/5/10/15 A</t>
  </si>
  <si>
    <t>4Range  50/150/300/750 V</t>
  </si>
  <si>
    <t>4Range  1/3/5/7.5 A</t>
  </si>
  <si>
    <t>EA</t>
    <phoneticPr fontId="35" type="noConversion"/>
  </si>
  <si>
    <t xml:space="preserve">Chair for student </t>
  </si>
  <si>
    <t>B.</t>
    <phoneticPr fontId="13" type="noConversion"/>
  </si>
  <si>
    <t>C.</t>
    <phoneticPr fontId="13" type="noConversion"/>
  </si>
  <si>
    <t>D.</t>
    <phoneticPr fontId="13" type="noConversion"/>
  </si>
  <si>
    <t>E.</t>
    <phoneticPr fontId="13" type="noConversion"/>
  </si>
  <si>
    <t>F.</t>
    <phoneticPr fontId="13" type="noConversion"/>
  </si>
  <si>
    <t>G.</t>
    <phoneticPr fontId="13" type="noConversion"/>
  </si>
  <si>
    <t>F. 전자공과</t>
    <phoneticPr fontId="12" type="noConversion"/>
  </si>
  <si>
    <t>컬러TV 트레이너</t>
  </si>
  <si>
    <t>펄스/디지털 변복조실험장치</t>
  </si>
  <si>
    <t>전자 기초/응용 실습장치</t>
  </si>
  <si>
    <t>디지털 LCR 미터</t>
  </si>
  <si>
    <t>100μH~100mH, 3-decade dial</t>
  </si>
  <si>
    <t>100pF~1μF, 4-decade dial</t>
  </si>
  <si>
    <t>NO</t>
    <phoneticPr fontId="13" type="noConversion"/>
  </si>
  <si>
    <t>(단위 : 원 / 1$ : 1150원)</t>
    <phoneticPr fontId="35" type="noConversion"/>
  </si>
  <si>
    <r>
      <t xml:space="preserve">* 작성 시 열너비, 폰트 등 편집을 통일해두었으니 임의조정하지 말아주세요. </t>
    </r>
    <r>
      <rPr>
        <b/>
        <sz val="10"/>
        <color rgb="FFFF0000"/>
        <rFont val="맑은 고딕"/>
        <family val="3"/>
        <charset val="129"/>
      </rPr>
      <t>실명/기자재명(국.영문 혼용표기)/세부규격(영문표기) 등 베트남에 전달할 부분은 영문으로 작성부탁드립니다.</t>
    </r>
    <phoneticPr fontId="12" type="noConversion"/>
  </si>
  <si>
    <t>Division
(설치장소)</t>
    <phoneticPr fontId="13" type="noConversion"/>
  </si>
  <si>
    <t>Name of Equipment
(영문)</t>
    <phoneticPr fontId="13" type="noConversion"/>
  </si>
  <si>
    <t>장비명
(국문)</t>
    <phoneticPr fontId="13" type="noConversion"/>
  </si>
  <si>
    <t>Specification
(제안 규격 및 세부사양)</t>
    <phoneticPr fontId="12" type="noConversion"/>
  </si>
  <si>
    <t>Model No.
(모델명)</t>
    <phoneticPr fontId="12" type="noConversion"/>
  </si>
  <si>
    <t>Purchase(Local/Korea)
(현지구매 O,X표기)</t>
    <phoneticPr fontId="12" type="noConversion"/>
  </si>
  <si>
    <t>생산년도</t>
    <phoneticPr fontId="12" type="noConversion"/>
  </si>
  <si>
    <t>Unit Price
(단가)</t>
    <phoneticPr fontId="13" type="noConversion"/>
  </si>
  <si>
    <t>Total Cost
(금액)</t>
    <phoneticPr fontId="13" type="noConversion"/>
  </si>
  <si>
    <t>Remark
(비고)</t>
    <phoneticPr fontId="13" type="noConversion"/>
  </si>
  <si>
    <t>Unit
(단위)</t>
    <phoneticPr fontId="13" type="noConversion"/>
  </si>
  <si>
    <t>Quantity
(수량)</t>
    <phoneticPr fontId="13" type="noConversion"/>
  </si>
  <si>
    <r>
      <t xml:space="preserve">Manufacturing Company
</t>
    </r>
    <r>
      <rPr>
        <b/>
        <sz val="9"/>
        <color indexed="8"/>
        <rFont val="맑은 고딕"/>
        <family val="3"/>
        <charset val="129"/>
      </rPr>
      <t>(제조사명)</t>
    </r>
    <phoneticPr fontId="12" type="noConversion"/>
  </si>
  <si>
    <t>(단위 : 원 / 1$ : 1150원)</t>
    <phoneticPr fontId="12" type="noConversion"/>
  </si>
  <si>
    <t>Desk &amp; Chair (student)</t>
  </si>
  <si>
    <t>Desk &amp; Chair (Teacher &amp; office)</t>
  </si>
  <si>
    <t>i7-6220M(2.7GHz)</t>
  </si>
  <si>
    <t>화이트보드(고정용)</t>
  </si>
  <si>
    <t>Beam Projector &amp; Screen</t>
  </si>
  <si>
    <t>일체형, 610*905*810 mm</t>
  </si>
  <si>
    <t>Intel Core i5 2400(3.10GHz)</t>
  </si>
  <si>
    <t>캐비닛</t>
  </si>
  <si>
    <t>컴퓨터 책상용 의자</t>
  </si>
  <si>
    <t>Computer desk (2 persons)</t>
  </si>
  <si>
    <t>Code No</t>
    <phoneticPr fontId="35" type="noConversion"/>
  </si>
  <si>
    <t xml:space="preserve">Cabinet for Electric Spare Parts </t>
  </si>
  <si>
    <t>SET</t>
    <phoneticPr fontId="35" type="noConversion"/>
  </si>
  <si>
    <t>450*500*1040mm</t>
  </si>
  <si>
    <t>2400*1200mm</t>
  </si>
  <si>
    <t>850(W)*350(D)*1780(H)mm</t>
  </si>
  <si>
    <t>420*510*800mm</t>
  </si>
  <si>
    <t>Stand-Type(49m2),</t>
    <phoneticPr fontId="12" type="noConversion"/>
  </si>
  <si>
    <t>0~30V / 0~3A, Dual Output</t>
  </si>
  <si>
    <t>Driver, Solder(stick type)</t>
    <phoneticPr fontId="35" type="noConversion"/>
  </si>
  <si>
    <t>Full HD-DLP</t>
    <phoneticPr fontId="35" type="noConversion"/>
  </si>
  <si>
    <t>1600*600*720mm</t>
    <phoneticPr fontId="35" type="noConversion"/>
  </si>
  <si>
    <t>HPM 30T, 1800*600*720mm</t>
    <phoneticPr fontId="35" type="noConversion"/>
  </si>
  <si>
    <t>540*510*770mm</t>
    <phoneticPr fontId="35" type="noConversion"/>
  </si>
  <si>
    <t>700*1400*720 mm</t>
    <phoneticPr fontId="35" type="noConversion"/>
  </si>
  <si>
    <t>1800*900*750/1080mm</t>
    <phoneticPr fontId="35" type="noConversion"/>
  </si>
  <si>
    <t>교사용 책상 및 의자</t>
    <phoneticPr fontId="35" type="noConversion"/>
  </si>
  <si>
    <t>왜율 측정기</t>
    <phoneticPr fontId="35" type="noConversion"/>
  </si>
  <si>
    <t>컴퓨터용 책상(1인용)</t>
    <phoneticPr fontId="35" type="noConversion"/>
  </si>
  <si>
    <t>빔 프로젝트 및 스크린</t>
    <phoneticPr fontId="35" type="noConversion"/>
  </si>
  <si>
    <t>F-1-1</t>
    <phoneticPr fontId="35" type="noConversion"/>
  </si>
  <si>
    <t>F-1-3</t>
  </si>
  <si>
    <t>F-1-4</t>
  </si>
  <si>
    <t>F-1-5</t>
  </si>
  <si>
    <t>F-1-6</t>
  </si>
  <si>
    <t>F-1-7</t>
  </si>
  <si>
    <t>F-1-8</t>
  </si>
  <si>
    <t>F-1-9</t>
  </si>
  <si>
    <t>F-1-10</t>
  </si>
  <si>
    <t>F-2-3</t>
  </si>
  <si>
    <t>F-2-4</t>
  </si>
  <si>
    <t>F-2-5</t>
  </si>
  <si>
    <t>F-2-6</t>
  </si>
  <si>
    <t>F-2-7</t>
  </si>
  <si>
    <t>F-2-8</t>
  </si>
  <si>
    <t>F-2-9</t>
  </si>
  <si>
    <t>F-2-10</t>
  </si>
  <si>
    <t>F-2-11</t>
  </si>
  <si>
    <t>F-2-12</t>
  </si>
  <si>
    <t>F-2-13</t>
  </si>
  <si>
    <t>F-2-14</t>
  </si>
  <si>
    <t>F-2-15</t>
  </si>
  <si>
    <t>F-2-16</t>
  </si>
  <si>
    <t>F-2-17</t>
  </si>
  <si>
    <t>F-2-18</t>
  </si>
  <si>
    <t>F-2-19</t>
  </si>
  <si>
    <t>F-3-2</t>
    <phoneticPr fontId="35" type="noConversion"/>
  </si>
  <si>
    <t>F-3-3</t>
  </si>
  <si>
    <t>F-3-4</t>
  </si>
  <si>
    <t>F-3-5</t>
  </si>
  <si>
    <t>F-3-6</t>
  </si>
  <si>
    <t>F-3-7</t>
  </si>
  <si>
    <t>F-3-8</t>
  </si>
  <si>
    <t>F-3-9</t>
  </si>
  <si>
    <t>F-3-10</t>
  </si>
  <si>
    <t>F-3-11</t>
  </si>
  <si>
    <t>F-4-3</t>
  </si>
  <si>
    <t>F-4-4</t>
  </si>
  <si>
    <t>F-4-5</t>
  </si>
  <si>
    <t>F-4-6</t>
  </si>
  <si>
    <t>F-4-7</t>
  </si>
  <si>
    <t>F-4-8</t>
  </si>
  <si>
    <t>F-4-9</t>
  </si>
  <si>
    <t>F-4-10</t>
  </si>
  <si>
    <t>F-4-11</t>
  </si>
  <si>
    <t>F-4-12</t>
  </si>
  <si>
    <t>F-4-13</t>
  </si>
  <si>
    <t>F-4-14</t>
  </si>
  <si>
    <t>F-4-15</t>
  </si>
  <si>
    <t>F-4-16</t>
  </si>
  <si>
    <t>F-4-17</t>
  </si>
  <si>
    <t>F-4-18</t>
  </si>
  <si>
    <t>F-4-19</t>
  </si>
  <si>
    <t>F-4-20</t>
  </si>
  <si>
    <t>F-4-21</t>
  </si>
  <si>
    <t>F-4-22</t>
  </si>
  <si>
    <t>F-4-23</t>
  </si>
  <si>
    <t>F-5-1</t>
    <phoneticPr fontId="35" type="noConversion"/>
  </si>
  <si>
    <t>F-5-2</t>
    <phoneticPr fontId="35" type="noConversion"/>
  </si>
  <si>
    <t>F-5-3</t>
  </si>
  <si>
    <t>F-5-4</t>
  </si>
  <si>
    <t>F-5-5</t>
  </si>
  <si>
    <t>F-5-6</t>
  </si>
  <si>
    <t>F-5-7</t>
  </si>
  <si>
    <t>F-5-8</t>
  </si>
  <si>
    <t>F-5-9</t>
  </si>
  <si>
    <t>F-5-10</t>
  </si>
  <si>
    <t>F-5-11</t>
  </si>
  <si>
    <t>F-5-12</t>
  </si>
  <si>
    <t>F-5-13</t>
  </si>
  <si>
    <t>F-5-14</t>
  </si>
  <si>
    <t>F-5-15</t>
  </si>
  <si>
    <t>F-5-16</t>
  </si>
  <si>
    <t>F-5-17</t>
  </si>
  <si>
    <t>F-5-18</t>
  </si>
  <si>
    <t>F-5-19</t>
  </si>
  <si>
    <t>F-5-20</t>
  </si>
  <si>
    <t>F-5-21</t>
  </si>
  <si>
    <t>F-5-22</t>
  </si>
  <si>
    <t>F-5-23</t>
  </si>
  <si>
    <t>F-5-24</t>
  </si>
  <si>
    <t>F-5-25</t>
  </si>
  <si>
    <t>F-5-26</t>
  </si>
  <si>
    <t>F-6-3</t>
  </si>
  <si>
    <t>F-6-4</t>
  </si>
  <si>
    <t>F-6-5</t>
  </si>
  <si>
    <t>F-6-6</t>
  </si>
  <si>
    <t>F-6-7</t>
  </si>
  <si>
    <t>F-7-3</t>
  </si>
  <si>
    <t>F-7-4</t>
  </si>
  <si>
    <t>Airconditioner</t>
    <phoneticPr fontId="35" type="noConversion"/>
  </si>
  <si>
    <t>에어컨</t>
    <phoneticPr fontId="35" type="noConversion"/>
  </si>
  <si>
    <t>Stand-Type(49m2),</t>
    <phoneticPr fontId="12" type="noConversion"/>
  </si>
  <si>
    <t>Personal computer</t>
    <phoneticPr fontId="35" type="noConversion"/>
  </si>
  <si>
    <t>Copy Machine</t>
    <phoneticPr fontId="35" type="noConversion"/>
  </si>
  <si>
    <t>복사기</t>
    <phoneticPr fontId="35" type="noConversion"/>
  </si>
  <si>
    <t>F-1-2</t>
    <phoneticPr fontId="35" type="noConversion"/>
  </si>
  <si>
    <t>Printer</t>
    <phoneticPr fontId="35" type="noConversion"/>
  </si>
  <si>
    <t>프린터</t>
    <phoneticPr fontId="35" type="noConversion"/>
  </si>
  <si>
    <t>교사용 책상 및 의자</t>
    <phoneticPr fontId="35" type="noConversion"/>
  </si>
  <si>
    <t>File Cabinet</t>
    <phoneticPr fontId="35" type="noConversion"/>
  </si>
  <si>
    <t>서류 보관함</t>
    <phoneticPr fontId="35" type="noConversion"/>
  </si>
  <si>
    <t>빔 프로젝트 및 스크린</t>
    <phoneticPr fontId="35" type="noConversion"/>
  </si>
  <si>
    <t>Airconditioner</t>
    <phoneticPr fontId="35" type="noConversion"/>
  </si>
  <si>
    <t>에어컨</t>
    <phoneticPr fontId="35" type="noConversion"/>
  </si>
  <si>
    <t>Regulated DC Power Supply</t>
    <phoneticPr fontId="35" type="noConversion"/>
  </si>
  <si>
    <t>직류전원 공급기</t>
    <phoneticPr fontId="35" type="noConversion"/>
  </si>
  <si>
    <t>Digital Multimeter(Portable)</t>
    <phoneticPr fontId="35" type="noConversion"/>
  </si>
  <si>
    <t>디지털 멀티미터(휴대용)</t>
    <phoneticPr fontId="35" type="noConversion"/>
  </si>
  <si>
    <t>Digital Multimeter(Desk Top)</t>
    <phoneticPr fontId="35" type="noConversion"/>
  </si>
  <si>
    <t>디지털 멀티미터(탁상용)</t>
    <phoneticPr fontId="35" type="noConversion"/>
  </si>
  <si>
    <t>Function Generator</t>
    <phoneticPr fontId="35" type="noConversion"/>
  </si>
  <si>
    <t>함수 발생기</t>
    <phoneticPr fontId="35" type="noConversion"/>
  </si>
  <si>
    <t>Hand Tool Set</t>
    <phoneticPr fontId="35" type="noConversion"/>
  </si>
  <si>
    <t>공구 세트</t>
    <phoneticPr fontId="35" type="noConversion"/>
  </si>
  <si>
    <t>Laptop</t>
    <phoneticPr fontId="35" type="noConversion"/>
  </si>
  <si>
    <t>AVR</t>
    <phoneticPr fontId="35" type="noConversion"/>
  </si>
  <si>
    <t>자동전압조정기</t>
    <phoneticPr fontId="35" type="noConversion"/>
  </si>
  <si>
    <t>Desk &amp; Chair (Teacher)</t>
    <phoneticPr fontId="35" type="noConversion"/>
  </si>
  <si>
    <t>Function Generator</t>
    <phoneticPr fontId="35" type="noConversion"/>
  </si>
  <si>
    <t>함수 발생기</t>
    <phoneticPr fontId="35" type="noConversion"/>
  </si>
  <si>
    <t>Computer desk (1 persons)</t>
    <phoneticPr fontId="35" type="noConversion"/>
  </si>
  <si>
    <t>컴퓨터용 책상(1인용)</t>
    <phoneticPr fontId="35" type="noConversion"/>
  </si>
  <si>
    <t>1800*900*750 mm</t>
    <phoneticPr fontId="35" type="noConversion"/>
  </si>
  <si>
    <t>F-2-1</t>
    <phoneticPr fontId="35" type="noConversion"/>
  </si>
  <si>
    <t>의자(접이식)</t>
    <phoneticPr fontId="35" type="noConversion"/>
  </si>
  <si>
    <t>F-2-2</t>
    <phoneticPr fontId="35" type="noConversion"/>
  </si>
  <si>
    <t>Desk &amp; Chair (Teacher)</t>
    <phoneticPr fontId="35" type="noConversion"/>
  </si>
  <si>
    <t>700*1400*720 mm</t>
    <phoneticPr fontId="35" type="noConversion"/>
  </si>
  <si>
    <t>Bench Drill M/C</t>
    <phoneticPr fontId="35" type="noConversion"/>
  </si>
  <si>
    <t>드릴 머신</t>
    <phoneticPr fontId="35" type="noConversion"/>
  </si>
  <si>
    <t>노트북 컴퓨터</t>
    <phoneticPr fontId="35" type="noConversion"/>
  </si>
  <si>
    <t>빔 프로젝트 및 스크린</t>
    <phoneticPr fontId="35" type="noConversion"/>
  </si>
  <si>
    <t>Full HD-DLP</t>
    <phoneticPr fontId="35" type="noConversion"/>
  </si>
  <si>
    <t>Computer desk (1 persons)</t>
    <phoneticPr fontId="35" type="noConversion"/>
  </si>
  <si>
    <t>컴퓨터용 책상(1인용)</t>
    <phoneticPr fontId="35" type="noConversion"/>
  </si>
  <si>
    <t>540*510*770mm</t>
    <phoneticPr fontId="35" type="noConversion"/>
  </si>
  <si>
    <t>자동전압조정기</t>
    <phoneticPr fontId="35" type="noConversion"/>
  </si>
  <si>
    <t>컴퓨터용 책상(2인용)</t>
    <phoneticPr fontId="35" type="noConversion"/>
  </si>
  <si>
    <t>F-3-1</t>
    <phoneticPr fontId="35" type="noConversion"/>
  </si>
  <si>
    <t>Digital Logic Lab Unit</t>
    <phoneticPr fontId="35" type="noConversion"/>
  </si>
  <si>
    <t>디지탈로직 실습장치</t>
    <phoneticPr fontId="35" type="noConversion"/>
  </si>
  <si>
    <t>자동전압조정기</t>
    <phoneticPr fontId="35" type="noConversion"/>
  </si>
  <si>
    <t>A/D Converter</t>
    <phoneticPr fontId="35" type="noConversion"/>
  </si>
  <si>
    <t>A/D 변환기</t>
    <phoneticPr fontId="35" type="noConversion"/>
  </si>
  <si>
    <t>D/A Converter</t>
    <phoneticPr fontId="35" type="noConversion"/>
  </si>
  <si>
    <t>D/A 변환기</t>
    <phoneticPr fontId="35" type="noConversion"/>
  </si>
  <si>
    <t>PC기반아날로그통신실습장치</t>
    <phoneticPr fontId="35" type="noConversion"/>
  </si>
  <si>
    <t>서보실습장치</t>
    <phoneticPr fontId="35" type="noConversion"/>
  </si>
  <si>
    <t>Driver, Solder(stick type)</t>
    <phoneticPr fontId="35" type="noConversion"/>
  </si>
  <si>
    <t>Computer desk (1 persons)</t>
    <phoneticPr fontId="35" type="noConversion"/>
  </si>
  <si>
    <t>1600*600*720mm</t>
    <phoneticPr fontId="35" type="noConversion"/>
  </si>
  <si>
    <t>Full HD-DLP</t>
    <phoneticPr fontId="35" type="noConversion"/>
  </si>
  <si>
    <t>부품 보관함</t>
    <phoneticPr fontId="35" type="noConversion"/>
  </si>
  <si>
    <t>1,140*400*1,800(mm)</t>
    <phoneticPr fontId="35" type="noConversion"/>
  </si>
  <si>
    <t>1800*900*750/1080mm</t>
    <phoneticPr fontId="35" type="noConversion"/>
  </si>
  <si>
    <t>F-4-1</t>
    <phoneticPr fontId="35" type="noConversion"/>
  </si>
  <si>
    <t>F-4-2</t>
    <phoneticPr fontId="35" type="noConversion"/>
  </si>
  <si>
    <t>PAL, NTSC</t>
    <phoneticPr fontId="35" type="noConversion"/>
  </si>
  <si>
    <t>VHF, UHF</t>
    <phoneticPr fontId="35" type="noConversion"/>
  </si>
  <si>
    <t>작업 테이블</t>
    <phoneticPr fontId="35" type="noConversion"/>
  </si>
  <si>
    <t>Digital Oscilloscope</t>
    <phoneticPr fontId="35" type="noConversion"/>
  </si>
  <si>
    <t>디지탈 오실로스코프</t>
    <phoneticPr fontId="35" type="noConversion"/>
  </si>
  <si>
    <t>디지털 멀티미터</t>
    <phoneticPr fontId="35" type="noConversion"/>
  </si>
  <si>
    <t>반도체 및 회로응용 실험장치</t>
    <phoneticPr fontId="35" type="noConversion"/>
  </si>
  <si>
    <t>F-6-1</t>
    <phoneticPr fontId="35" type="noConversion"/>
  </si>
  <si>
    <t>590*480*1,100 mm</t>
    <phoneticPr fontId="35" type="noConversion"/>
  </si>
  <si>
    <t>F-6-2</t>
    <phoneticPr fontId="35" type="noConversion"/>
  </si>
  <si>
    <t>2400*1200 mm</t>
    <phoneticPr fontId="35" type="noConversion"/>
  </si>
  <si>
    <t>850*350x1780mm</t>
    <phoneticPr fontId="35" type="noConversion"/>
  </si>
  <si>
    <t>F-7-1</t>
    <phoneticPr fontId="35" type="noConversion"/>
  </si>
  <si>
    <t>Angle Rack</t>
    <phoneticPr fontId="35" type="noConversion"/>
  </si>
  <si>
    <t>앵글랙</t>
    <phoneticPr fontId="35" type="noConversion"/>
  </si>
  <si>
    <t>1143*610*1829 mm</t>
    <phoneticPr fontId="35" type="noConversion"/>
  </si>
  <si>
    <t>F-7-2</t>
    <phoneticPr fontId="35" type="noConversion"/>
  </si>
  <si>
    <t>부품 보관함</t>
    <phoneticPr fontId="35" type="noConversion"/>
  </si>
  <si>
    <t>1,140*400*1,800(mm)</t>
    <phoneticPr fontId="35" type="noConversion"/>
  </si>
  <si>
    <t>SET</t>
    <phoneticPr fontId="35" type="noConversion"/>
  </si>
  <si>
    <t>EA</t>
    <phoneticPr fontId="35" type="noConversion"/>
  </si>
  <si>
    <t>EA</t>
    <phoneticPr fontId="35" type="noConversion"/>
  </si>
  <si>
    <t>1. Professor's Room
교수실</t>
    <phoneticPr fontId="35" type="noConversion"/>
  </si>
  <si>
    <t>2. Project Lab.
프로젝트 실습실</t>
    <phoneticPr fontId="35" type="noConversion"/>
  </si>
  <si>
    <t>3. Microprocessor Lab.
마이크로 프로세서 실습실</t>
    <phoneticPr fontId="35" type="noConversion"/>
  </si>
  <si>
    <t>4. Applied Circuit Lab.
응용전자회로 실습실</t>
    <phoneticPr fontId="35" type="noConversion"/>
  </si>
  <si>
    <t>5. Basic Electronics Lab.
기초전자실습실</t>
    <phoneticPr fontId="35" type="noConversion"/>
  </si>
  <si>
    <t>6. Lecture Room-3,4,5
강의실 3,4,5</t>
    <phoneticPr fontId="35" type="noConversion"/>
  </si>
  <si>
    <t>7. Preparation Room
실습준비실</t>
    <phoneticPr fontId="35" type="noConversion"/>
  </si>
  <si>
    <t>264 items</t>
    <phoneticPr fontId="35" type="noConversion"/>
  </si>
  <si>
    <t>Black/White Laser</t>
  </si>
  <si>
    <t>A4, 1200dpi, Print/Copy/FAX</t>
  </si>
  <si>
    <t>1600*1200*720 mm</t>
  </si>
  <si>
    <t>DLP, Full HD, 200 Inch</t>
  </si>
  <si>
    <t>Stand-Type(49m2),</t>
  </si>
  <si>
    <t>Bench Type</t>
  </si>
  <si>
    <t>Ceramic Tip, 50W</t>
  </si>
  <si>
    <t>2CH 150MHz</t>
  </si>
  <si>
    <t>Portable, 3¾ digits Display</t>
  </si>
  <si>
    <t>Table, 4 1/2 digits Display</t>
  </si>
  <si>
    <t>1μHz~20MHz(Large LCD)</t>
  </si>
  <si>
    <t>Driver, Solder(stick type)</t>
  </si>
  <si>
    <t>PAM, PTM, PCM, DPCM</t>
  </si>
  <si>
    <t>AM, FM, Balance Modulation</t>
  </si>
  <si>
    <t>1600*600*720mm</t>
  </si>
  <si>
    <t>20KVA, Single Phase</t>
  </si>
  <si>
    <t>DC(5, 9, 15V), 2 Digits BCD Display</t>
  </si>
  <si>
    <t>Gate, Flip Flop, Shift Register</t>
  </si>
  <si>
    <t>8051, PIC, ATmege128/8535</t>
  </si>
  <si>
    <t>Circuit design, PCB design and Simulation</t>
  </si>
  <si>
    <t>32 CH</t>
  </si>
  <si>
    <t>0.1Hz~1.3GHz, 8-digits Counter</t>
  </si>
  <si>
    <t>20Hz ~ 20KHz (3 ranges)</t>
  </si>
  <si>
    <t>0.15W～150W FS ( 7ranges ) </t>
  </si>
  <si>
    <t>150KHz-3GHz, 20 dBm ~ -90 dBm</t>
  </si>
  <si>
    <t>16-type Sensors</t>
  </si>
  <si>
    <t>8 bits, Input(0~10V)</t>
  </si>
  <si>
    <t>AM, FM, PLL, FDM, TDM</t>
  </si>
  <si>
    <t>8 bits, Output(0~10V)</t>
  </si>
  <si>
    <t>Analog Feedback Loop, DC Servo</t>
  </si>
  <si>
    <t>Bread Board(630 Hole*2)</t>
  </si>
  <si>
    <t>17-Lab. Module</t>
  </si>
  <si>
    <t>24-Lab. Module</t>
  </si>
  <si>
    <t>1μHz~20MHz</t>
  </si>
  <si>
    <t>0.01μH～99999H,0.01pF～99999μF,1mΩ～100MΩ</t>
  </si>
  <si>
    <t>1.000Ω ～ 1.000㏁, 4dial</t>
  </si>
  <si>
    <t>0.1Ω∼100kΩ</t>
  </si>
  <si>
    <t>Pixel: 768(H)x494(v), NTSC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</si>
</sst>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#,###&quot;원&quot;"/>
    <numFmt numFmtId="167" formatCode="#,##0\ &quot;종&quot;"/>
    <numFmt numFmtId="168" formatCode="&quot;자동차 관련공과 기자재 총계=&quot;#,###"/>
    <numFmt numFmtId="169" formatCode="&quot;US$&quot;#,##0.00_);[Red]\(&quot;US$&quot;#,##0.00\)"/>
    <numFmt numFmtId="170" formatCode="#,###&quot;개(40피트)&quot;"/>
    <numFmt numFmtId="171" formatCode="#,###&quot;%&quot;"/>
    <numFmt numFmtId="172" formatCode="&quot;US$&quot;#,##0_);[Red]\(&quot;US$&quot;#,##0\)"/>
    <numFmt numFmtId="173" formatCode="&quot;US$&quot;#,##0.00"/>
    <numFmt numFmtId="174" formatCode="#,##0\ &quot;품목&quot;"/>
    <numFmt numFmtId="175" formatCode="&quot;기자재(&quot;#,##0&quot;종)&quot;"/>
    <numFmt numFmtId="176" formatCode="&quot;본관동 기자재 총계=&quot;#,###"/>
    <numFmt numFmtId="177" formatCode="&quot;품목(&quot;#,##0&quot;종)&quot;"/>
    <numFmt numFmtId="178" formatCode="&quot;기자재 총계=&quot;#,###"/>
    <numFmt numFmtId="179" formatCode="#,###&quot;천원&quot;"/>
  </numFmts>
  <fonts count="47"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5"/>
      <color indexed="8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6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9"/>
      <color rgb="FF000000"/>
      <name val="Cambria"/>
      <family val="3"/>
      <charset val="129"/>
      <scheme val="major"/>
    </font>
    <font>
      <sz val="9"/>
      <name val="Cambria"/>
      <family val="3"/>
      <charset val="129"/>
      <scheme val="major"/>
    </font>
    <font>
      <shadow/>
      <sz val="9"/>
      <color rgb="FF000000"/>
      <name val="Cambria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164" fontId="11" fillId="0" borderId="0" applyFont="0" applyFill="0" applyBorder="0" applyAlignment="0" applyProtection="0">
      <alignment vertical="center"/>
    </xf>
    <xf numFmtId="164" fontId="10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0" fontId="17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64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64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4">
    <xf numFmtId="0" fontId="0" fillId="0" borderId="0" xfId="0">
      <alignment vertical="center"/>
    </xf>
    <xf numFmtId="0" fontId="15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26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>
      <alignment vertical="center"/>
    </xf>
    <xf numFmtId="0" fontId="23" fillId="0" borderId="0" xfId="0" applyFont="1" applyFill="1" applyAlignment="1">
      <alignment horizontal="left" vertical="center"/>
    </xf>
    <xf numFmtId="164" fontId="26" fillId="0" borderId="0" xfId="0" applyNumberFormat="1" applyFont="1">
      <alignment vertical="center"/>
    </xf>
    <xf numFmtId="0" fontId="23" fillId="0" borderId="1" xfId="0" applyFont="1" applyFill="1" applyBorder="1" applyAlignment="1">
      <alignment horizontal="left" vertical="center" shrinkToFit="1"/>
    </xf>
    <xf numFmtId="164" fontId="28" fillId="0" borderId="0" xfId="0" applyNumberFormat="1" applyFont="1">
      <alignment vertical="center"/>
    </xf>
    <xf numFmtId="164" fontId="27" fillId="0" borderId="0" xfId="2" applyFont="1" applyAlignment="1">
      <alignment horizontal="center" vertical="center" wrapText="1"/>
    </xf>
    <xf numFmtId="164" fontId="28" fillId="0" borderId="0" xfId="2" applyFont="1">
      <alignment vertical="center"/>
    </xf>
    <xf numFmtId="165" fontId="27" fillId="0" borderId="0" xfId="0" applyNumberFormat="1" applyFont="1" applyAlignment="1">
      <alignment horizontal="center" vertical="center" wrapText="1"/>
    </xf>
    <xf numFmtId="166" fontId="28" fillId="0" borderId="0" xfId="0" applyNumberFormat="1" applyFont="1">
      <alignment vertical="center"/>
    </xf>
    <xf numFmtId="167" fontId="22" fillId="5" borderId="11" xfId="0" applyNumberFormat="1" applyFont="1" applyFill="1" applyBorder="1" applyAlignment="1">
      <alignment vertical="center" wrapText="1"/>
    </xf>
    <xf numFmtId="167" fontId="22" fillId="5" borderId="12" xfId="0" applyNumberFormat="1" applyFont="1" applyFill="1" applyBorder="1" applyAlignment="1">
      <alignment vertical="center" wrapText="1"/>
    </xf>
    <xf numFmtId="172" fontId="31" fillId="4" borderId="11" xfId="0" applyNumberFormat="1" applyFont="1" applyFill="1" applyBorder="1" applyAlignment="1">
      <alignment horizontal="right" vertical="center" wrapText="1"/>
    </xf>
    <xf numFmtId="168" fontId="1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73" fontId="14" fillId="0" borderId="0" xfId="0" applyNumberFormat="1" applyFont="1" applyAlignment="1">
      <alignment horizontal="right" vertical="center"/>
    </xf>
    <xf numFmtId="0" fontId="23" fillId="0" borderId="2" xfId="0" applyFont="1" applyFill="1" applyBorder="1" applyAlignment="1">
      <alignment horizontal="left" vertical="center" shrinkToFit="1"/>
    </xf>
    <xf numFmtId="0" fontId="27" fillId="0" borderId="0" xfId="0" applyFont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30" fillId="3" borderId="26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169" fontId="33" fillId="4" borderId="23" xfId="0" applyNumberFormat="1" applyFont="1" applyFill="1" applyBorder="1" applyAlignment="1">
      <alignment horizontal="right" vertical="center" wrapText="1"/>
    </xf>
    <xf numFmtId="166" fontId="22" fillId="5" borderId="23" xfId="0" applyNumberFormat="1" applyFont="1" applyFill="1" applyBorder="1" applyAlignment="1">
      <alignment horizontal="right" vertical="center" wrapText="1"/>
    </xf>
    <xf numFmtId="175" fontId="30" fillId="5" borderId="1" xfId="0" applyNumberFormat="1" applyFont="1" applyFill="1" applyBorder="1" applyAlignment="1">
      <alignment horizontal="center" vertical="center" shrinkToFit="1"/>
    </xf>
    <xf numFmtId="0" fontId="30" fillId="5" borderId="23" xfId="0" applyFont="1" applyFill="1" applyBorder="1" applyAlignment="1">
      <alignment horizontal="right" vertical="center" wrapText="1"/>
    </xf>
    <xf numFmtId="167" fontId="30" fillId="0" borderId="1" xfId="0" applyNumberFormat="1" applyFont="1" applyBorder="1" applyAlignment="1">
      <alignment horizontal="right" vertical="center" wrapText="1"/>
    </xf>
    <xf numFmtId="174" fontId="30" fillId="0" borderId="1" xfId="0" applyNumberFormat="1" applyFont="1" applyBorder="1" applyAlignment="1">
      <alignment horizontal="right" vertical="center" wrapText="1"/>
    </xf>
    <xf numFmtId="164" fontId="30" fillId="0" borderId="23" xfId="2" applyFont="1" applyBorder="1" applyAlignment="1">
      <alignment horizontal="right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177" fontId="30" fillId="5" borderId="1" xfId="0" applyNumberFormat="1" applyFont="1" applyFill="1" applyBorder="1" applyAlignment="1">
      <alignment horizontal="center" vertical="center" shrinkToFit="1"/>
    </xf>
    <xf numFmtId="176" fontId="14" fillId="0" borderId="0" xfId="0" applyNumberFormat="1" applyFont="1" applyAlignment="1">
      <alignment vertical="center"/>
    </xf>
    <xf numFmtId="0" fontId="34" fillId="0" borderId="14" xfId="0" applyFont="1" applyBorder="1" applyAlignment="1">
      <alignment vertical="center"/>
    </xf>
    <xf numFmtId="49" fontId="23" fillId="0" borderId="42" xfId="0" applyNumberFormat="1" applyFont="1" applyFill="1" applyBorder="1" applyAlignment="1">
      <alignment horizontal="center" vertical="center" shrinkToFit="1"/>
    </xf>
    <xf numFmtId="49" fontId="24" fillId="6" borderId="41" xfId="0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vertical="center" shrinkToFit="1"/>
    </xf>
    <xf numFmtId="0" fontId="22" fillId="0" borderId="23" xfId="0" applyFont="1" applyBorder="1" applyAlignment="1">
      <alignment horizontal="left" vertical="center" wrapText="1" shrinkToFit="1"/>
    </xf>
    <xf numFmtId="0" fontId="22" fillId="0" borderId="33" xfId="0" applyFont="1" applyBorder="1" applyAlignment="1">
      <alignment horizontal="right" vertical="center"/>
    </xf>
    <xf numFmtId="0" fontId="30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167" fontId="30" fillId="0" borderId="0" xfId="0" applyNumberFormat="1" applyFont="1" applyBorder="1" applyAlignment="1">
      <alignment horizontal="right" vertical="center" wrapText="1"/>
    </xf>
    <xf numFmtId="174" fontId="30" fillId="0" borderId="0" xfId="0" applyNumberFormat="1" applyFont="1" applyBorder="1" applyAlignment="1">
      <alignment horizontal="right" vertical="center" wrapText="1"/>
    </xf>
    <xf numFmtId="179" fontId="30" fillId="0" borderId="0" xfId="2" applyNumberFormat="1" applyFont="1" applyBorder="1" applyAlignment="1">
      <alignment horizontal="right" vertical="center" wrapText="1"/>
    </xf>
    <xf numFmtId="169" fontId="30" fillId="0" borderId="0" xfId="0" applyNumberFormat="1" applyFont="1" applyFill="1" applyBorder="1" applyAlignment="1">
      <alignment horizontal="right" vertical="center" wrapText="1"/>
    </xf>
    <xf numFmtId="38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 vertical="center" shrinkToFit="1"/>
    </xf>
    <xf numFmtId="0" fontId="25" fillId="0" borderId="0" xfId="0" applyFont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 shrinkToFit="1"/>
    </xf>
    <xf numFmtId="38" fontId="19" fillId="0" borderId="0" xfId="0" applyNumberFormat="1" applyFont="1" applyAlignment="1">
      <alignment vertical="center" shrinkToFit="1"/>
    </xf>
    <xf numFmtId="164" fontId="19" fillId="0" borderId="0" xfId="2" applyFont="1" applyAlignment="1">
      <alignment horizontal="right" vertical="center" shrinkToFit="1"/>
    </xf>
    <xf numFmtId="0" fontId="36" fillId="0" borderId="48" xfId="0" applyFont="1" applyBorder="1" applyAlignment="1">
      <alignment horizontal="center" vertical="center" shrinkToFit="1"/>
    </xf>
    <xf numFmtId="0" fontId="36" fillId="0" borderId="40" xfId="0" applyFont="1" applyBorder="1" applyAlignment="1">
      <alignment horizontal="center" vertical="center" shrinkToFit="1"/>
    </xf>
    <xf numFmtId="0" fontId="24" fillId="6" borderId="46" xfId="7" applyFont="1" applyFill="1" applyBorder="1" applyAlignment="1">
      <alignment horizontal="center" vertical="center" shrinkToFit="1"/>
    </xf>
    <xf numFmtId="0" fontId="24" fillId="6" borderId="6" xfId="7" applyFont="1" applyFill="1" applyBorder="1" applyAlignment="1">
      <alignment horizontal="center" vertical="center" shrinkToFit="1"/>
    </xf>
    <xf numFmtId="0" fontId="24" fillId="4" borderId="5" xfId="0" applyFont="1" applyFill="1" applyBorder="1" applyAlignment="1">
      <alignment horizontal="center" vertical="center" shrinkToFit="1"/>
    </xf>
    <xf numFmtId="49" fontId="24" fillId="4" borderId="41" xfId="0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vertical="center"/>
    </xf>
    <xf numFmtId="38" fontId="19" fillId="0" borderId="0" xfId="0" applyNumberFormat="1" applyFont="1" applyAlignment="1">
      <alignment vertical="center"/>
    </xf>
    <xf numFmtId="164" fontId="25" fillId="0" borderId="0" xfId="2" applyFont="1" applyAlignment="1">
      <alignment horizontal="right" vertical="center"/>
    </xf>
    <xf numFmtId="164" fontId="23" fillId="0" borderId="1" xfId="2" applyFont="1" applyFill="1" applyBorder="1" applyAlignment="1">
      <alignment horizontal="right" vertical="center" shrinkToFit="1"/>
    </xf>
    <xf numFmtId="164" fontId="24" fillId="6" borderId="47" xfId="2" applyFont="1" applyFill="1" applyBorder="1" applyAlignment="1">
      <alignment horizontal="right" vertical="center" shrinkToFit="1"/>
    </xf>
    <xf numFmtId="164" fontId="24" fillId="6" borderId="16" xfId="2" applyFont="1" applyFill="1" applyBorder="1" applyAlignment="1">
      <alignment horizontal="right" vertical="center" shrinkToFit="1"/>
    </xf>
    <xf numFmtId="164" fontId="24" fillId="6" borderId="19" xfId="2" applyFont="1" applyFill="1" applyBorder="1" applyAlignment="1">
      <alignment horizontal="right" vertical="center" shrinkToFit="1"/>
    </xf>
    <xf numFmtId="164" fontId="24" fillId="4" borderId="19" xfId="2" applyFont="1" applyFill="1" applyBorder="1" applyAlignment="1">
      <alignment horizontal="right" vertical="center" shrinkToFit="1"/>
    </xf>
    <xf numFmtId="164" fontId="24" fillId="4" borderId="16" xfId="2" applyFont="1" applyFill="1" applyBorder="1" applyAlignment="1">
      <alignment horizontal="right" vertical="center" shrinkToFit="1"/>
    </xf>
    <xf numFmtId="164" fontId="23" fillId="0" borderId="2" xfId="2" applyFont="1" applyFill="1" applyBorder="1" applyAlignment="1">
      <alignment horizontal="right" vertical="center" shrinkToFit="1"/>
    </xf>
    <xf numFmtId="164" fontId="23" fillId="0" borderId="3" xfId="2" applyFont="1" applyFill="1" applyBorder="1" applyAlignment="1">
      <alignment horizontal="right" vertical="center" shrinkToFit="1"/>
    </xf>
    <xf numFmtId="164" fontId="29" fillId="7" borderId="36" xfId="2" applyFont="1" applyFill="1" applyBorder="1" applyAlignment="1">
      <alignment horizontal="center" vertical="center" wrapText="1"/>
    </xf>
    <xf numFmtId="164" fontId="29" fillId="7" borderId="15" xfId="2" applyFont="1" applyFill="1" applyBorder="1" applyAlignment="1">
      <alignment horizontal="center" vertical="center" wrapText="1"/>
    </xf>
    <xf numFmtId="164" fontId="29" fillId="7" borderId="37" xfId="2" applyFont="1" applyFill="1" applyBorder="1" applyAlignment="1">
      <alignment horizontal="center" vertical="center" shrinkToFit="1"/>
    </xf>
    <xf numFmtId="166" fontId="31" fillId="4" borderId="1" xfId="0" applyNumberFormat="1" applyFont="1" applyFill="1" applyBorder="1" applyAlignment="1">
      <alignment horizontal="right" vertical="center" wrapText="1"/>
    </xf>
    <xf numFmtId="166" fontId="30" fillId="5" borderId="1" xfId="0" applyNumberFormat="1" applyFont="1" applyFill="1" applyBorder="1" applyAlignment="1">
      <alignment horizontal="right" vertical="center" wrapText="1"/>
    </xf>
    <xf numFmtId="166" fontId="30" fillId="0" borderId="1" xfId="2" applyNumberFormat="1" applyFont="1" applyBorder="1" applyAlignment="1">
      <alignment horizontal="right" vertical="center" wrapText="1"/>
    </xf>
    <xf numFmtId="166" fontId="22" fillId="5" borderId="1" xfId="0" applyNumberFormat="1" applyFont="1" applyFill="1" applyBorder="1" applyAlignment="1">
      <alignment horizontal="right" vertical="center" wrapText="1"/>
    </xf>
    <xf numFmtId="166" fontId="22" fillId="0" borderId="1" xfId="2" applyNumberFormat="1" applyFont="1" applyBorder="1" applyAlignment="1">
      <alignment horizontal="right" vertical="center" wrapText="1"/>
    </xf>
    <xf numFmtId="166" fontId="22" fillId="0" borderId="33" xfId="2" applyNumberFormat="1" applyFont="1" applyBorder="1" applyAlignment="1">
      <alignment horizontal="right" vertical="center" wrapText="1"/>
    </xf>
    <xf numFmtId="49" fontId="23" fillId="0" borderId="55" xfId="0" applyNumberFormat="1" applyFont="1" applyFill="1" applyBorder="1" applyAlignment="1">
      <alignment horizontal="center" vertical="center" shrinkToFit="1"/>
    </xf>
    <xf numFmtId="172" fontId="30" fillId="5" borderId="11" xfId="0" applyNumberFormat="1" applyFont="1" applyFill="1" applyBorder="1" applyAlignment="1">
      <alignment horizontal="right" vertical="center" wrapText="1"/>
    </xf>
    <xf numFmtId="172" fontId="30" fillId="0" borderId="11" xfId="0" applyNumberFormat="1" applyFont="1" applyFill="1" applyBorder="1" applyAlignment="1">
      <alignment horizontal="right" vertical="center" wrapText="1"/>
    </xf>
    <xf numFmtId="172" fontId="22" fillId="5" borderId="11" xfId="0" applyNumberFormat="1" applyFont="1" applyFill="1" applyBorder="1" applyAlignment="1">
      <alignment horizontal="right" vertical="center" wrapText="1"/>
    </xf>
    <xf numFmtId="172" fontId="22" fillId="0" borderId="53" xfId="0" applyNumberFormat="1" applyFont="1" applyFill="1" applyBorder="1" applyAlignment="1">
      <alignment horizontal="right" vertical="center" wrapText="1"/>
    </xf>
    <xf numFmtId="164" fontId="29" fillId="7" borderId="16" xfId="2" applyFont="1" applyFill="1" applyBorder="1" applyAlignment="1">
      <alignment horizontal="center" vertical="center" wrapText="1" shrinkToFit="1"/>
    </xf>
    <xf numFmtId="164" fontId="40" fillId="7" borderId="16" xfId="2" applyFont="1" applyFill="1" applyBorder="1" applyAlignment="1">
      <alignment horizontal="center" vertical="center" wrapText="1" shrinkToFit="1"/>
    </xf>
    <xf numFmtId="164" fontId="29" fillId="7" borderId="41" xfId="2" applyFont="1" applyFill="1" applyBorder="1" applyAlignment="1">
      <alignment horizontal="center" vertical="center" wrapText="1" shrinkToFit="1"/>
    </xf>
    <xf numFmtId="164" fontId="40" fillId="7" borderId="16" xfId="2" applyFont="1" applyFill="1" applyBorder="1" applyAlignment="1">
      <alignment horizontal="center" vertical="center" wrapText="1"/>
    </xf>
    <xf numFmtId="172" fontId="22" fillId="0" borderId="33" xfId="0" applyNumberFormat="1" applyFont="1" applyFill="1" applyBorder="1" applyAlignment="1">
      <alignment horizontal="right" vertical="center" wrapText="1"/>
    </xf>
    <xf numFmtId="164" fontId="23" fillId="0" borderId="40" xfId="2" applyFont="1" applyBorder="1" applyAlignment="1">
      <alignment horizontal="right" vertical="center" shrinkToFit="1"/>
    </xf>
    <xf numFmtId="164" fontId="23" fillId="0" borderId="7" xfId="2" applyFont="1" applyFill="1" applyBorder="1" applyAlignment="1">
      <alignment horizontal="right" vertical="center" shrinkToFit="1"/>
    </xf>
    <xf numFmtId="49" fontId="23" fillId="0" borderId="56" xfId="0" applyNumberFormat="1" applyFont="1" applyFill="1" applyBorder="1" applyAlignment="1">
      <alignment horizontal="center" vertical="center" shrinkToFit="1"/>
    </xf>
    <xf numFmtId="164" fontId="19" fillId="0" borderId="0" xfId="2" applyFont="1" applyAlignment="1">
      <alignment horizontal="right" vertical="center"/>
    </xf>
    <xf numFmtId="164" fontId="23" fillId="0" borderId="0" xfId="0" applyNumberFormat="1" applyFont="1" applyFill="1" applyAlignment="1">
      <alignment horizontal="left" vertical="center"/>
    </xf>
    <xf numFmtId="49" fontId="23" fillId="0" borderId="57" xfId="0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left" vertical="center" shrinkToFit="1"/>
    </xf>
    <xf numFmtId="0" fontId="23" fillId="0" borderId="3" xfId="0" applyFont="1" applyFill="1" applyBorder="1" applyAlignment="1">
      <alignment horizontal="left" vertical="center" shrinkToFit="1"/>
    </xf>
    <xf numFmtId="0" fontId="19" fillId="0" borderId="0" xfId="0" applyFont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42" fillId="8" borderId="3" xfId="17" applyFont="1" applyFill="1" applyBorder="1" applyAlignment="1">
      <alignment horizontal="left" vertical="center" wrapText="1" shrinkToFit="1"/>
    </xf>
    <xf numFmtId="0" fontId="23" fillId="8" borderId="7" xfId="17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center" vertical="center" shrinkToFit="1"/>
    </xf>
    <xf numFmtId="178" fontId="14" fillId="0" borderId="0" xfId="0" applyNumberFormat="1" applyFont="1" applyAlignment="1">
      <alignment horizontal="left" vertical="center"/>
    </xf>
    <xf numFmtId="0" fontId="23" fillId="8" borderId="9" xfId="17" applyFont="1" applyFill="1" applyBorder="1" applyAlignment="1">
      <alignment horizontal="left" vertical="center" shrinkToFit="1"/>
    </xf>
    <xf numFmtId="0" fontId="23" fillId="8" borderId="4" xfId="17" applyFont="1" applyFill="1" applyBorder="1" applyAlignment="1">
      <alignment horizontal="left" vertical="center" shrinkToFit="1"/>
    </xf>
    <xf numFmtId="0" fontId="23" fillId="0" borderId="12" xfId="0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left" vertical="center" shrinkToFit="1"/>
    </xf>
    <xf numFmtId="0" fontId="23" fillId="8" borderId="3" xfId="17" applyFont="1" applyFill="1" applyBorder="1" applyAlignment="1">
      <alignment horizontal="left" vertical="center" shrinkToFit="1"/>
    </xf>
    <xf numFmtId="0" fontId="23" fillId="8" borderId="7" xfId="17" applyFont="1" applyFill="1" applyBorder="1" applyAlignment="1">
      <alignment horizontal="center" vertical="center" shrinkToFit="1"/>
    </xf>
    <xf numFmtId="0" fontId="23" fillId="8" borderId="3" xfId="17" applyFont="1" applyFill="1" applyBorder="1" applyAlignment="1">
      <alignment horizontal="center" vertical="center" shrinkToFit="1"/>
    </xf>
    <xf numFmtId="0" fontId="23" fillId="8" borderId="10" xfId="17" applyFont="1" applyFill="1" applyBorder="1" applyAlignment="1">
      <alignment horizontal="center" vertical="center" shrinkToFit="1"/>
    </xf>
    <xf numFmtId="164" fontId="23" fillId="8" borderId="7" xfId="9" applyFont="1" applyFill="1" applyBorder="1" applyAlignment="1">
      <alignment horizontal="right" vertical="center" shrinkToFit="1"/>
    </xf>
    <xf numFmtId="164" fontId="23" fillId="8" borderId="3" xfId="9" applyFont="1" applyFill="1" applyBorder="1" applyAlignment="1">
      <alignment horizontal="right" vertical="center" shrinkToFit="1"/>
    </xf>
    <xf numFmtId="164" fontId="23" fillId="8" borderId="10" xfId="9" applyFont="1" applyFill="1" applyBorder="1" applyAlignment="1">
      <alignment horizontal="right" vertical="center" shrinkToFit="1"/>
    </xf>
    <xf numFmtId="0" fontId="23" fillId="0" borderId="40" xfId="0" applyFont="1" applyBorder="1" applyAlignment="1">
      <alignment horizontal="center" vertical="center" shrinkToFit="1"/>
    </xf>
    <xf numFmtId="0" fontId="23" fillId="8" borderId="60" xfId="17" applyFont="1" applyFill="1" applyBorder="1" applyAlignment="1">
      <alignment horizontal="left" vertical="center" shrinkToFit="1"/>
    </xf>
    <xf numFmtId="164" fontId="23" fillId="8" borderId="60" xfId="9" applyFont="1" applyFill="1" applyBorder="1" applyAlignment="1">
      <alignment horizontal="right" vertical="center" shrinkToFit="1"/>
    </xf>
    <xf numFmtId="0" fontId="36" fillId="0" borderId="61" xfId="0" applyFont="1" applyBorder="1" applyAlignment="1">
      <alignment horizontal="center" vertical="center" shrinkToFit="1"/>
    </xf>
    <xf numFmtId="0" fontId="23" fillId="0" borderId="63" xfId="0" applyFont="1" applyFill="1" applyBorder="1" applyAlignment="1">
      <alignment horizontal="left" vertical="center" shrinkToFit="1"/>
    </xf>
    <xf numFmtId="0" fontId="36" fillId="0" borderId="62" xfId="0" applyFont="1" applyBorder="1" applyAlignment="1">
      <alignment horizontal="center" vertical="center" shrinkToFit="1"/>
    </xf>
    <xf numFmtId="164" fontId="23" fillId="0" borderId="63" xfId="2" applyFont="1" applyFill="1" applyBorder="1" applyAlignment="1">
      <alignment horizontal="right" vertical="center" shrinkToFit="1"/>
    </xf>
    <xf numFmtId="0" fontId="23" fillId="0" borderId="40" xfId="0" applyFont="1" applyFill="1" applyBorder="1" applyAlignment="1">
      <alignment horizontal="left" vertical="center" shrinkToFit="1"/>
    </xf>
    <xf numFmtId="164" fontId="23" fillId="0" borderId="40" xfId="2" applyFont="1" applyFill="1" applyBorder="1" applyAlignment="1">
      <alignment horizontal="right" vertical="center" shrinkToFit="1"/>
    </xf>
    <xf numFmtId="0" fontId="23" fillId="8" borderId="13" xfId="17" applyFont="1" applyFill="1" applyBorder="1" applyAlignment="1">
      <alignment horizontal="left" vertical="center" shrinkToFit="1"/>
    </xf>
    <xf numFmtId="0" fontId="23" fillId="8" borderId="13" xfId="17" applyFont="1" applyFill="1" applyBorder="1" applyAlignment="1">
      <alignment horizontal="center" vertical="center" shrinkToFit="1"/>
    </xf>
    <xf numFmtId="0" fontId="23" fillId="8" borderId="1" xfId="17" applyFont="1" applyFill="1" applyBorder="1" applyAlignment="1">
      <alignment horizontal="left" vertical="center" shrinkToFit="1"/>
    </xf>
    <xf numFmtId="0" fontId="23" fillId="8" borderId="1" xfId="17" applyFont="1" applyFill="1" applyBorder="1" applyAlignment="1">
      <alignment horizontal="center" vertical="center" shrinkToFit="1"/>
    </xf>
    <xf numFmtId="0" fontId="42" fillId="8" borderId="13" xfId="17" applyFont="1" applyFill="1" applyBorder="1" applyAlignment="1">
      <alignment horizontal="left" vertical="center" wrapText="1" shrinkToFit="1"/>
    </xf>
    <xf numFmtId="0" fontId="36" fillId="0" borderId="63" xfId="0" applyFont="1" applyBorder="1" applyAlignment="1">
      <alignment horizontal="center" vertical="center" shrinkToFit="1"/>
    </xf>
    <xf numFmtId="0" fontId="36" fillId="0" borderId="3" xfId="0" applyFont="1" applyBorder="1" applyAlignment="1">
      <alignment horizontal="center" vertical="center" shrinkToFit="1"/>
    </xf>
    <xf numFmtId="164" fontId="23" fillId="0" borderId="3" xfId="2" applyFont="1" applyBorder="1" applyAlignment="1">
      <alignment horizontal="right" vertical="center" shrinkToFit="1"/>
    </xf>
    <xf numFmtId="164" fontId="19" fillId="0" borderId="0" xfId="2" applyFont="1" applyAlignment="1">
      <alignment horizontal="right" vertical="center"/>
    </xf>
    <xf numFmtId="0" fontId="23" fillId="0" borderId="10" xfId="0" applyFont="1" applyFill="1" applyBorder="1" applyAlignment="1">
      <alignment horizontal="left" vertical="center"/>
    </xf>
    <xf numFmtId="164" fontId="23" fillId="0" borderId="10" xfId="2" applyFont="1" applyFill="1" applyBorder="1" applyAlignment="1">
      <alignment horizontal="right" vertical="center" shrinkToFit="1"/>
    </xf>
    <xf numFmtId="0" fontId="23" fillId="8" borderId="63" xfId="17" applyFont="1" applyFill="1" applyBorder="1" applyAlignment="1">
      <alignment horizontal="left" vertical="center" shrinkToFit="1"/>
    </xf>
    <xf numFmtId="0" fontId="23" fillId="8" borderId="63" xfId="17" applyFont="1" applyFill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left" vertical="center"/>
    </xf>
    <xf numFmtId="0" fontId="36" fillId="0" borderId="10" xfId="0" applyFont="1" applyBorder="1" applyAlignment="1">
      <alignment horizontal="center" vertical="center" shrinkToFit="1"/>
    </xf>
    <xf numFmtId="164" fontId="23" fillId="0" borderId="10" xfId="2" applyFont="1" applyBorder="1" applyAlignment="1">
      <alignment horizontal="right" vertical="center" shrinkToFit="1"/>
    </xf>
    <xf numFmtId="0" fontId="23" fillId="8" borderId="66" xfId="17" applyFont="1" applyFill="1" applyBorder="1" applyAlignment="1">
      <alignment horizontal="center" vertical="center" shrinkToFit="1"/>
    </xf>
    <xf numFmtId="49" fontId="23" fillId="0" borderId="67" xfId="0" applyNumberFormat="1" applyFont="1" applyFill="1" applyBorder="1" applyAlignment="1">
      <alignment horizontal="center" vertical="center" shrinkToFit="1"/>
    </xf>
    <xf numFmtId="49" fontId="23" fillId="0" borderId="69" xfId="0" applyNumberFormat="1" applyFont="1" applyFill="1" applyBorder="1" applyAlignment="1">
      <alignment horizontal="center" vertical="center" shrinkToFit="1"/>
    </xf>
    <xf numFmtId="0" fontId="23" fillId="8" borderId="65" xfId="17" applyFont="1" applyFill="1" applyBorder="1" applyAlignment="1">
      <alignment horizontal="left" vertical="center" shrinkToFit="1"/>
    </xf>
    <xf numFmtId="0" fontId="23" fillId="0" borderId="70" xfId="0" applyFont="1" applyFill="1" applyBorder="1" applyAlignment="1">
      <alignment horizontal="left" vertical="center" shrinkToFit="1"/>
    </xf>
    <xf numFmtId="0" fontId="23" fillId="8" borderId="4" xfId="17" applyFont="1" applyFill="1" applyBorder="1" applyAlignment="1">
      <alignment horizontal="center" vertical="center" shrinkToFit="1"/>
    </xf>
    <xf numFmtId="0" fontId="36" fillId="0" borderId="71" xfId="0" applyFont="1" applyBorder="1" applyAlignment="1">
      <alignment horizontal="center" vertical="center" shrinkToFit="1"/>
    </xf>
    <xf numFmtId="0" fontId="23" fillId="8" borderId="72" xfId="17" applyFont="1" applyFill="1" applyBorder="1" applyAlignment="1">
      <alignment horizontal="center" vertical="center" shrinkToFit="1"/>
    </xf>
    <xf numFmtId="0" fontId="23" fillId="0" borderId="68" xfId="0" applyFont="1" applyFill="1" applyBorder="1" applyAlignment="1">
      <alignment horizontal="left" vertical="center"/>
    </xf>
    <xf numFmtId="0" fontId="23" fillId="8" borderId="68" xfId="17" applyFont="1" applyFill="1" applyBorder="1" applyAlignment="1">
      <alignment horizontal="center" vertical="center" shrinkToFit="1"/>
    </xf>
    <xf numFmtId="0" fontId="36" fillId="0" borderId="68" xfId="0" applyFont="1" applyBorder="1" applyAlignment="1">
      <alignment horizontal="center" vertical="center" shrinkToFit="1"/>
    </xf>
    <xf numFmtId="164" fontId="23" fillId="0" borderId="68" xfId="2" applyFont="1" applyBorder="1" applyAlignment="1">
      <alignment horizontal="right" vertical="center" shrinkToFit="1"/>
    </xf>
    <xf numFmtId="164" fontId="23" fillId="0" borderId="68" xfId="2" applyFont="1" applyFill="1" applyBorder="1" applyAlignment="1">
      <alignment horizontal="right" vertical="center" shrinkToFit="1"/>
    </xf>
    <xf numFmtId="164" fontId="23" fillId="0" borderId="73" xfId="2" applyFont="1" applyFill="1" applyBorder="1" applyAlignment="1">
      <alignment horizontal="right" vertical="center" shrinkToFit="1"/>
    </xf>
    <xf numFmtId="164" fontId="23" fillId="0" borderId="74" xfId="2" applyFont="1" applyFill="1" applyBorder="1" applyAlignment="1">
      <alignment horizontal="right" vertical="center" shrinkToFit="1"/>
    </xf>
    <xf numFmtId="164" fontId="23" fillId="0" borderId="75" xfId="2" applyFont="1" applyFill="1" applyBorder="1" applyAlignment="1">
      <alignment horizontal="right" vertical="center" shrinkToFit="1"/>
    </xf>
    <xf numFmtId="0" fontId="23" fillId="8" borderId="77" xfId="17" applyFont="1" applyFill="1" applyBorder="1" applyAlignment="1">
      <alignment horizontal="left" vertical="center" shrinkToFit="1"/>
    </xf>
    <xf numFmtId="0" fontId="44" fillId="0" borderId="0" xfId="0" applyFont="1" applyAlignment="1">
      <alignment horizontal="left" vertical="center"/>
    </xf>
    <xf numFmtId="164" fontId="24" fillId="7" borderId="16" xfId="2" applyFont="1" applyFill="1" applyBorder="1" applyAlignment="1">
      <alignment horizontal="center" vertical="center" wrapText="1" shrinkToFit="1"/>
    </xf>
    <xf numFmtId="164" fontId="23" fillId="8" borderId="13" xfId="9" applyFont="1" applyFill="1" applyBorder="1" applyAlignment="1">
      <alignment horizontal="right" vertical="center" shrinkToFit="1"/>
    </xf>
    <xf numFmtId="164" fontId="23" fillId="0" borderId="49" xfId="2" applyFont="1" applyBorder="1" applyAlignment="1">
      <alignment horizontal="right" vertical="center" shrinkToFit="1"/>
    </xf>
    <xf numFmtId="164" fontId="23" fillId="0" borderId="62" xfId="2" applyFont="1" applyBorder="1" applyAlignment="1">
      <alignment horizontal="right" vertical="center" shrinkToFit="1"/>
    </xf>
    <xf numFmtId="164" fontId="23" fillId="8" borderId="63" xfId="9" applyFont="1" applyFill="1" applyBorder="1" applyAlignment="1">
      <alignment horizontal="right" vertical="center" shrinkToFit="1"/>
    </xf>
    <xf numFmtId="164" fontId="23" fillId="8" borderId="1" xfId="9" applyFont="1" applyFill="1" applyBorder="1" applyAlignment="1">
      <alignment horizontal="right" vertical="center" shrinkToFit="1"/>
    </xf>
    <xf numFmtId="164" fontId="23" fillId="0" borderId="61" xfId="2" applyFont="1" applyBorder="1" applyAlignment="1">
      <alignment horizontal="right" vertical="center" shrinkToFit="1"/>
    </xf>
    <xf numFmtId="0" fontId="23" fillId="8" borderId="52" xfId="17" applyFont="1" applyFill="1" applyBorder="1" applyAlignment="1">
      <alignment horizontal="center" vertical="center" shrinkToFit="1"/>
    </xf>
    <xf numFmtId="0" fontId="37" fillId="0" borderId="1" xfId="0" applyFont="1" applyFill="1" applyBorder="1" applyAlignment="1">
      <alignment horizontal="left" vertical="center" shrinkToFit="1"/>
    </xf>
    <xf numFmtId="0" fontId="45" fillId="8" borderId="3" xfId="17" applyFont="1" applyFill="1" applyBorder="1" applyAlignment="1">
      <alignment horizontal="left" vertical="center" shrinkToFit="1"/>
    </xf>
    <xf numFmtId="0" fontId="45" fillId="8" borderId="9" xfId="17" applyFont="1" applyFill="1" applyBorder="1" applyAlignment="1">
      <alignment horizontal="left" vertical="center" shrinkToFit="1"/>
    </xf>
    <xf numFmtId="0" fontId="44" fillId="0" borderId="3" xfId="0" applyFont="1" applyBorder="1" applyAlignment="1">
      <alignment horizontal="justify" vertical="center"/>
    </xf>
    <xf numFmtId="0" fontId="44" fillId="0" borderId="0" xfId="0" applyFont="1" applyAlignment="1">
      <alignment horizontal="justify" vertical="center"/>
    </xf>
    <xf numFmtId="0" fontId="46" fillId="0" borderId="0" xfId="0" applyFont="1" applyAlignment="1">
      <alignment horizontal="justify" vertical="center"/>
    </xf>
    <xf numFmtId="0" fontId="45" fillId="8" borderId="13" xfId="17" applyFont="1" applyFill="1" applyBorder="1" applyAlignment="1">
      <alignment horizontal="justify" vertical="center" wrapText="1"/>
    </xf>
    <xf numFmtId="0" fontId="45" fillId="0" borderId="10" xfId="17" applyFont="1" applyFill="1" applyBorder="1" applyAlignment="1">
      <alignment horizontal="left" vertical="center" wrapText="1" shrinkToFit="1"/>
    </xf>
    <xf numFmtId="0" fontId="45" fillId="0" borderId="21" xfId="7" applyFont="1" applyFill="1" applyBorder="1" applyAlignment="1">
      <alignment horizontal="center" vertical="center"/>
    </xf>
    <xf numFmtId="0" fontId="45" fillId="0" borderId="8" xfId="7" applyFont="1" applyFill="1" applyBorder="1" applyAlignment="1">
      <alignment horizontal="center" vertical="center" shrinkToFit="1"/>
    </xf>
    <xf numFmtId="0" fontId="45" fillId="8" borderId="3" xfId="17" applyFont="1" applyFill="1" applyBorder="1" applyAlignment="1">
      <alignment horizontal="center" vertical="center" shrinkToFit="1"/>
    </xf>
    <xf numFmtId="0" fontId="45" fillId="0" borderId="22" xfId="7" applyFont="1" applyFill="1" applyBorder="1" applyAlignment="1">
      <alignment horizontal="center" vertical="center"/>
    </xf>
    <xf numFmtId="0" fontId="45" fillId="0" borderId="54" xfId="7" applyFont="1" applyFill="1" applyBorder="1" applyAlignment="1">
      <alignment horizontal="center" vertical="center" shrinkToFit="1"/>
    </xf>
    <xf numFmtId="0" fontId="44" fillId="0" borderId="40" xfId="0" applyFont="1" applyBorder="1" applyAlignment="1">
      <alignment horizontal="left" vertical="center" shrinkToFit="1"/>
    </xf>
    <xf numFmtId="0" fontId="45" fillId="0" borderId="40" xfId="0" applyFont="1" applyBorder="1" applyAlignment="1">
      <alignment horizontal="left" vertical="center" shrinkToFit="1"/>
    </xf>
    <xf numFmtId="0" fontId="45" fillId="0" borderId="65" xfId="7" applyFont="1" applyFill="1" applyBorder="1" applyAlignment="1">
      <alignment horizontal="center" vertical="center" shrinkToFit="1"/>
    </xf>
    <xf numFmtId="0" fontId="45" fillId="8" borderId="13" xfId="17" applyFont="1" applyFill="1" applyBorder="1" applyAlignment="1">
      <alignment horizontal="left" vertical="center" shrinkToFit="1"/>
    </xf>
    <xf numFmtId="0" fontId="45" fillId="0" borderId="10" xfId="0" applyFont="1" applyFill="1" applyBorder="1" applyAlignment="1">
      <alignment horizontal="left" vertical="center"/>
    </xf>
    <xf numFmtId="0" fontId="45" fillId="0" borderId="50" xfId="7" applyFont="1" applyFill="1" applyBorder="1" applyAlignment="1">
      <alignment horizontal="center" vertical="center" shrinkToFit="1"/>
    </xf>
    <xf numFmtId="0" fontId="44" fillId="0" borderId="78" xfId="0" applyFont="1" applyBorder="1" applyAlignment="1">
      <alignment horizontal="left" vertical="center" shrinkToFit="1"/>
    </xf>
    <xf numFmtId="0" fontId="44" fillId="0" borderId="80" xfId="0" applyFont="1" applyBorder="1" applyAlignment="1">
      <alignment horizontal="left" vertical="center" shrinkToFit="1"/>
    </xf>
    <xf numFmtId="0" fontId="45" fillId="0" borderId="79" xfId="0" applyFont="1" applyFill="1" applyBorder="1" applyAlignment="1">
      <alignment horizontal="center" vertical="center" shrinkToFit="1"/>
    </xf>
    <xf numFmtId="0" fontId="45" fillId="0" borderId="39" xfId="7" applyFont="1" applyFill="1" applyBorder="1" applyAlignment="1">
      <alignment horizontal="center" vertical="center" shrinkToFit="1"/>
    </xf>
    <xf numFmtId="0" fontId="44" fillId="0" borderId="58" xfId="0" applyFont="1" applyBorder="1" applyAlignment="1">
      <alignment horizontal="left" vertical="center" shrinkToFit="1"/>
    </xf>
    <xf numFmtId="0" fontId="45" fillId="0" borderId="2" xfId="0" applyFont="1" applyFill="1" applyBorder="1" applyAlignment="1">
      <alignment horizontal="center" vertical="center" shrinkToFit="1"/>
    </xf>
    <xf numFmtId="0" fontId="44" fillId="0" borderId="62" xfId="0" applyFont="1" applyBorder="1" applyAlignment="1">
      <alignment horizontal="left" vertical="center" shrinkToFit="1"/>
    </xf>
    <xf numFmtId="0" fontId="45" fillId="0" borderId="62" xfId="0" applyFont="1" applyBorder="1" applyAlignment="1">
      <alignment horizontal="left" vertical="center" shrinkToFit="1"/>
    </xf>
    <xf numFmtId="0" fontId="45" fillId="8" borderId="3" xfId="17" applyFont="1" applyFill="1" applyBorder="1" applyAlignment="1">
      <alignment horizontal="justify" vertical="center" wrapText="1"/>
    </xf>
    <xf numFmtId="0" fontId="45" fillId="8" borderId="7" xfId="17" applyFont="1" applyFill="1" applyBorder="1" applyAlignment="1">
      <alignment horizontal="left" vertical="center" shrinkToFit="1"/>
    </xf>
    <xf numFmtId="0" fontId="45" fillId="8" borderId="13" xfId="17" applyFont="1" applyFill="1" applyBorder="1" applyAlignment="1">
      <alignment horizontal="left" vertical="center" wrapText="1" shrinkToFit="1"/>
    </xf>
    <xf numFmtId="0" fontId="45" fillId="8" borderId="63" xfId="17" applyFont="1" applyFill="1" applyBorder="1" applyAlignment="1">
      <alignment horizontal="left" vertical="center" shrinkToFit="1"/>
    </xf>
    <xf numFmtId="0" fontId="45" fillId="0" borderId="3" xfId="7" applyFont="1" applyFill="1" applyBorder="1" applyAlignment="1">
      <alignment horizontal="center" vertical="center" shrinkToFit="1"/>
    </xf>
    <xf numFmtId="0" fontId="45" fillId="0" borderId="3" xfId="0" applyFont="1" applyFill="1" applyBorder="1" applyAlignment="1">
      <alignment horizontal="left" vertical="center"/>
    </xf>
    <xf numFmtId="0" fontId="44" fillId="0" borderId="3" xfId="0" applyFont="1" applyBorder="1" applyAlignment="1">
      <alignment horizontal="left" vertical="center" shrinkToFit="1"/>
    </xf>
    <xf numFmtId="0" fontId="46" fillId="0" borderId="81" xfId="0" applyFont="1" applyBorder="1" applyAlignment="1">
      <alignment horizontal="justify" vertical="center"/>
    </xf>
    <xf numFmtId="0" fontId="44" fillId="0" borderId="82" xfId="0" applyFont="1" applyBorder="1" applyAlignment="1">
      <alignment horizontal="justify" vertical="center"/>
    </xf>
    <xf numFmtId="0" fontId="46" fillId="0" borderId="83" xfId="0" applyFont="1" applyBorder="1" applyAlignment="1">
      <alignment horizontal="left" vertical="center"/>
    </xf>
    <xf numFmtId="0" fontId="45" fillId="0" borderId="73" xfId="0" applyFont="1" applyFill="1" applyBorder="1" applyAlignment="1">
      <alignment horizontal="center" vertical="center" shrinkToFit="1"/>
    </xf>
    <xf numFmtId="0" fontId="45" fillId="0" borderId="51" xfId="7" applyFont="1" applyFill="1" applyBorder="1" applyAlignment="1">
      <alignment horizontal="center" vertical="center" shrinkToFit="1"/>
    </xf>
    <xf numFmtId="0" fontId="45" fillId="0" borderId="74" xfId="0" applyFont="1" applyFill="1" applyBorder="1" applyAlignment="1">
      <alignment horizontal="center" vertical="center" shrinkToFit="1"/>
    </xf>
    <xf numFmtId="0" fontId="45" fillId="8" borderId="1" xfId="17" applyFont="1" applyFill="1" applyBorder="1" applyAlignment="1">
      <alignment horizontal="left" vertical="center" shrinkToFit="1"/>
    </xf>
    <xf numFmtId="0" fontId="44" fillId="0" borderId="63" xfId="0" applyFont="1" applyBorder="1" applyAlignment="1">
      <alignment horizontal="left" vertical="center" shrinkToFit="1"/>
    </xf>
    <xf numFmtId="0" fontId="45" fillId="0" borderId="3" xfId="0" applyFont="1" applyBorder="1" applyAlignment="1">
      <alignment horizontal="left" vertical="center" shrinkToFit="1"/>
    </xf>
    <xf numFmtId="0" fontId="44" fillId="0" borderId="61" xfId="0" applyFont="1" applyBorder="1" applyAlignment="1">
      <alignment horizontal="left" vertical="center" shrinkToFit="1"/>
    </xf>
    <xf numFmtId="0" fontId="45" fillId="0" borderId="75" xfId="0" applyFont="1" applyFill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5" fillId="0" borderId="38" xfId="7" applyFont="1" applyFill="1" applyBorder="1" applyAlignment="1">
      <alignment horizontal="center" vertical="center" shrinkToFit="1"/>
    </xf>
    <xf numFmtId="0" fontId="45" fillId="0" borderId="59" xfId="0" applyFont="1" applyFill="1" applyBorder="1" applyAlignment="1">
      <alignment horizontal="center" vertical="center" shrinkToFit="1"/>
    </xf>
    <xf numFmtId="0" fontId="45" fillId="0" borderId="84" xfId="0" applyFont="1" applyFill="1" applyBorder="1" applyAlignment="1">
      <alignment horizontal="center" vertical="center" shrinkToFit="1"/>
    </xf>
    <xf numFmtId="0" fontId="44" fillId="0" borderId="33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 shrinkToFit="1"/>
    </xf>
    <xf numFmtId="0" fontId="45" fillId="0" borderId="1" xfId="0" applyFont="1" applyFill="1" applyBorder="1" applyAlignment="1">
      <alignment horizontal="left" vertical="center"/>
    </xf>
    <xf numFmtId="0" fontId="45" fillId="0" borderId="68" xfId="0" applyFont="1" applyFill="1" applyBorder="1" applyAlignment="1">
      <alignment horizontal="left" vertical="center"/>
    </xf>
    <xf numFmtId="0" fontId="45" fillId="0" borderId="85" xfId="0" applyFont="1" applyFill="1" applyBorder="1" applyAlignment="1">
      <alignment horizontal="center" vertical="center" shrinkToFit="1"/>
    </xf>
    <xf numFmtId="0" fontId="45" fillId="0" borderId="1" xfId="0" applyFont="1" applyFill="1" applyBorder="1" applyAlignment="1">
      <alignment horizontal="center" vertical="center" shrinkToFit="1"/>
    </xf>
    <xf numFmtId="0" fontId="45" fillId="0" borderId="3" xfId="0" applyFont="1" applyFill="1" applyBorder="1" applyAlignment="1">
      <alignment horizontal="left" vertical="center" shrinkToFit="1"/>
    </xf>
    <xf numFmtId="0" fontId="45" fillId="8" borderId="7" xfId="17" applyFont="1" applyFill="1" applyBorder="1" applyAlignment="1">
      <alignment horizontal="center" vertical="center" shrinkToFit="1"/>
    </xf>
    <xf numFmtId="0" fontId="45" fillId="8" borderId="60" xfId="17" applyFont="1" applyFill="1" applyBorder="1" applyAlignment="1">
      <alignment horizontal="left" vertical="center" shrinkToFit="1"/>
    </xf>
    <xf numFmtId="0" fontId="45" fillId="8" borderId="72" xfId="17" applyFont="1" applyFill="1" applyBorder="1" applyAlignment="1">
      <alignment horizontal="left" vertical="center" shrinkToFit="1"/>
    </xf>
    <xf numFmtId="0" fontId="45" fillId="8" borderId="60" xfId="17" applyFont="1" applyFill="1" applyBorder="1" applyAlignment="1">
      <alignment horizontal="center" vertical="center" shrinkToFit="1"/>
    </xf>
    <xf numFmtId="0" fontId="44" fillId="0" borderId="3" xfId="0" applyFont="1" applyBorder="1" applyAlignment="1">
      <alignment horizontal="left" vertical="center"/>
    </xf>
    <xf numFmtId="0" fontId="45" fillId="0" borderId="61" xfId="0" applyFont="1" applyBorder="1" applyAlignment="1">
      <alignment horizontal="left" vertical="center" shrinkToFit="1"/>
    </xf>
    <xf numFmtId="0" fontId="45" fillId="0" borderId="2" xfId="0" applyFont="1" applyFill="1" applyBorder="1" applyAlignment="1">
      <alignment horizontal="left" vertical="center" shrinkToFit="1"/>
    </xf>
    <xf numFmtId="164" fontId="23" fillId="0" borderId="63" xfId="2" applyFont="1" applyBorder="1" applyAlignment="1">
      <alignment horizontal="right" vertical="center" shrinkToFit="1"/>
    </xf>
    <xf numFmtId="0" fontId="24" fillId="0" borderId="86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center" vertical="center" wrapText="1"/>
    </xf>
    <xf numFmtId="171" fontId="32" fillId="4" borderId="1" xfId="0" applyNumberFormat="1" applyFont="1" applyFill="1" applyBorder="1" applyAlignment="1">
      <alignment horizontal="right" vertical="center" wrapText="1"/>
    </xf>
    <xf numFmtId="0" fontId="30" fillId="5" borderId="11" xfId="0" applyFont="1" applyFill="1" applyBorder="1" applyAlignment="1">
      <alignment horizontal="center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2" xfId="0" applyFont="1" applyFill="1" applyBorder="1" applyAlignment="1">
      <alignment horizontal="center" vertical="center" wrapText="1"/>
    </xf>
    <xf numFmtId="170" fontId="22" fillId="0" borderId="11" xfId="0" applyNumberFormat="1" applyFont="1" applyBorder="1" applyAlignment="1">
      <alignment horizontal="center" vertical="center" wrapText="1"/>
    </xf>
    <xf numFmtId="170" fontId="22" fillId="0" borderId="12" xfId="0" applyNumberFormat="1" applyFont="1" applyBorder="1" applyAlignment="1">
      <alignment horizontal="center" vertical="center" wrapText="1"/>
    </xf>
    <xf numFmtId="0" fontId="22" fillId="0" borderId="31" xfId="0" applyFont="1" applyBorder="1" applyAlignment="1">
      <alignment horizontal="left" vertical="center" wrapText="1"/>
    </xf>
    <xf numFmtId="0" fontId="22" fillId="0" borderId="32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4" fillId="6" borderId="17" xfId="7" applyFont="1" applyFill="1" applyBorder="1" applyAlignment="1">
      <alignment horizontal="center" vertical="center"/>
    </xf>
    <xf numFmtId="0" fontId="24" fillId="6" borderId="18" xfId="7" applyFont="1" applyFill="1" applyBorder="1" applyAlignment="1">
      <alignment horizontal="center" vertical="center"/>
    </xf>
    <xf numFmtId="0" fontId="24" fillId="6" borderId="5" xfId="7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178" fontId="14" fillId="0" borderId="0" xfId="0" applyNumberFormat="1" applyFont="1" applyAlignment="1">
      <alignment horizontal="left" vertical="center"/>
    </xf>
    <xf numFmtId="0" fontId="45" fillId="0" borderId="44" xfId="8" applyFont="1" applyFill="1" applyBorder="1" applyAlignment="1">
      <alignment horizontal="center" vertical="center" wrapText="1" shrinkToFit="1"/>
    </xf>
    <xf numFmtId="0" fontId="45" fillId="0" borderId="43" xfId="8" applyFont="1" applyFill="1" applyBorder="1" applyAlignment="1">
      <alignment horizontal="center" vertical="center" wrapText="1" shrinkToFit="1"/>
    </xf>
    <xf numFmtId="0" fontId="45" fillId="0" borderId="64" xfId="8" applyFont="1" applyFill="1" applyBorder="1" applyAlignment="1">
      <alignment horizontal="center" vertical="center" wrapText="1" shrinkToFit="1"/>
    </xf>
    <xf numFmtId="0" fontId="45" fillId="0" borderId="45" xfId="8" applyFont="1" applyFill="1" applyBorder="1" applyAlignment="1">
      <alignment horizontal="center" vertical="center" wrapText="1" shrinkToFit="1"/>
    </xf>
    <xf numFmtId="0" fontId="45" fillId="0" borderId="66" xfId="8" applyFont="1" applyFill="1" applyBorder="1" applyAlignment="1">
      <alignment horizontal="center" vertical="center" wrapText="1" shrinkToFit="1"/>
    </xf>
    <xf numFmtId="0" fontId="45" fillId="0" borderId="76" xfId="8" applyFont="1" applyFill="1" applyBorder="1" applyAlignment="1">
      <alignment horizontal="center" vertical="center" wrapText="1" shrinkToFit="1"/>
    </xf>
    <xf numFmtId="164" fontId="19" fillId="0" borderId="0" xfId="2" applyFont="1" applyAlignment="1">
      <alignment horizontal="right" vertical="center"/>
    </xf>
  </cellXfs>
  <cellStyles count="63">
    <cellStyle name="Comma [0]" xfId="2" builtinId="6"/>
    <cellStyle name="Normal" xfId="0" builtinId="0"/>
    <cellStyle name="경고문 2" xfId="1"/>
    <cellStyle name="쉼표 [0] 10" xfId="50"/>
    <cellStyle name="쉼표 [0] 11" xfId="57"/>
    <cellStyle name="쉼표 [0] 2" xfId="9"/>
    <cellStyle name="쉼표 [0] 3" xfId="13"/>
    <cellStyle name="쉼표 [0] 4" xfId="27"/>
    <cellStyle name="쉼표 [0] 5" xfId="3"/>
    <cellStyle name="쉼표 [0] 5 2" xfId="14"/>
    <cellStyle name="쉼표 [0] 6" xfId="4"/>
    <cellStyle name="쉼표 [0] 7" xfId="34"/>
    <cellStyle name="쉼표 [0] 8" xfId="41"/>
    <cellStyle name="쉼표 [0] 9" xfId="48"/>
    <cellStyle name="좋음 2" xfId="5"/>
    <cellStyle name="표준 10" xfId="42"/>
    <cellStyle name="표준 11" xfId="49"/>
    <cellStyle name="표준 12" xfId="56"/>
    <cellStyle name="표준 2" xfId="6"/>
    <cellStyle name="표준 2 2" xfId="7"/>
    <cellStyle name="표준 2 3" xfId="10"/>
    <cellStyle name="표준 2 4" xfId="17"/>
    <cellStyle name="표준 3" xfId="12"/>
    <cellStyle name="표준 4" xfId="11"/>
    <cellStyle name="표준 4 10" xfId="51"/>
    <cellStyle name="표준 4 11" xfId="58"/>
    <cellStyle name="표준 4 2" xfId="18"/>
    <cellStyle name="표준 4 2 2" xfId="24"/>
    <cellStyle name="표준 4 2 3" xfId="31"/>
    <cellStyle name="표준 4 2 4" xfId="38"/>
    <cellStyle name="표준 4 2 5" xfId="45"/>
    <cellStyle name="표준 4 2 6" xfId="52"/>
    <cellStyle name="표준 4 2 7" xfId="59"/>
    <cellStyle name="표준 4 3" xfId="19"/>
    <cellStyle name="표준 4 3 2" xfId="25"/>
    <cellStyle name="표준 4 3 3" xfId="32"/>
    <cellStyle name="표준 4 3 4" xfId="39"/>
    <cellStyle name="표준 4 3 5" xfId="46"/>
    <cellStyle name="표준 4 3 6" xfId="53"/>
    <cellStyle name="표준 4 3 7" xfId="60"/>
    <cellStyle name="표준 4 4" xfId="20"/>
    <cellStyle name="표준 4 4 2" xfId="22"/>
    <cellStyle name="표준 4 4 3" xfId="29"/>
    <cellStyle name="표준 4 4 4" xfId="36"/>
    <cellStyle name="표준 4 4 5" xfId="43"/>
    <cellStyle name="표준 4 4 6" xfId="54"/>
    <cellStyle name="표준 4 4 7" xfId="61"/>
    <cellStyle name="표준 4 5" xfId="15"/>
    <cellStyle name="표준 4 6" xfId="23"/>
    <cellStyle name="표준 4 7" xfId="30"/>
    <cellStyle name="표준 4 8" xfId="37"/>
    <cellStyle name="표준 4 9" xfId="44"/>
    <cellStyle name="표준 5" xfId="8"/>
    <cellStyle name="표준 6" xfId="16"/>
    <cellStyle name="표준 6 2" xfId="26"/>
    <cellStyle name="표준 6 3" xfId="33"/>
    <cellStyle name="표준 6 4" xfId="40"/>
    <cellStyle name="표준 6 5" xfId="47"/>
    <cellStyle name="표준 6 6" xfId="55"/>
    <cellStyle name="표준 6 7" xfId="62"/>
    <cellStyle name="표준 7" xfId="21"/>
    <cellStyle name="표준 8" xfId="28"/>
    <cellStyle name="표준 9" xfId="35"/>
  </cellStyles>
  <dxfs count="0"/>
  <tableStyles count="0" defaultTableStyle="TableStyleMedium2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828675</xdr:colOff>
      <xdr:row>111</xdr:row>
      <xdr:rowOff>0</xdr:rowOff>
    </xdr:from>
    <xdr:to>
      <xdr:col>12</xdr:col>
      <xdr:colOff>104699</xdr:colOff>
      <xdr:row>111</xdr:row>
      <xdr:rowOff>28575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10991850" y="19192875"/>
          <a:ext cx="9789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287336</xdr:colOff>
      <xdr:row>111</xdr:row>
      <xdr:rowOff>28575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11849100" y="19192875"/>
          <a:ext cx="28733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450018</xdr:colOff>
      <xdr:row>111</xdr:row>
      <xdr:rowOff>28575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11849100" y="19192875"/>
          <a:ext cx="45001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828675</xdr:colOff>
      <xdr:row>111</xdr:row>
      <xdr:rowOff>0</xdr:rowOff>
    </xdr:from>
    <xdr:to>
      <xdr:col>12</xdr:col>
      <xdr:colOff>104700</xdr:colOff>
      <xdr:row>111</xdr:row>
      <xdr:rowOff>28575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11420475" y="19192875"/>
          <a:ext cx="9789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5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5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198703</xdr:colOff>
      <xdr:row>111</xdr:row>
      <xdr:rowOff>28575</xdr:rowOff>
    </xdr:to>
    <xdr:sp macro="" textlink="">
      <xdr:nvSpPr>
        <xdr:cNvPr id="660" name="Text Box 1"/>
        <xdr:cNvSpPr txBox="1">
          <a:spLocks noChangeArrowheads="1"/>
        </xdr:cNvSpPr>
      </xdr:nvSpPr>
      <xdr:spPr bwMode="auto">
        <a:xfrm>
          <a:off x="12658725" y="19192875"/>
          <a:ext cx="1987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160603</xdr:colOff>
      <xdr:row>111</xdr:row>
      <xdr:rowOff>28575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12658725" y="19192875"/>
          <a:ext cx="160602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2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3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5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6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8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69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1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2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4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5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445300</xdr:colOff>
      <xdr:row>111</xdr:row>
      <xdr:rowOff>28575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11849100" y="19192875"/>
          <a:ext cx="44530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7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8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828675</xdr:colOff>
      <xdr:row>111</xdr:row>
      <xdr:rowOff>0</xdr:rowOff>
    </xdr:from>
    <xdr:to>
      <xdr:col>13</xdr:col>
      <xdr:colOff>492653</xdr:colOff>
      <xdr:row>111</xdr:row>
      <xdr:rowOff>28575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11849100" y="19192875"/>
          <a:ext cx="49265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680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683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84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8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8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693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696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699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1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456635</xdr:colOff>
      <xdr:row>111</xdr:row>
      <xdr:rowOff>28575</xdr:rowOff>
    </xdr:to>
    <xdr:sp macro="" textlink="">
      <xdr:nvSpPr>
        <xdr:cNvPr id="702" name="Text Box 1"/>
        <xdr:cNvSpPr txBox="1">
          <a:spLocks noChangeArrowheads="1"/>
        </xdr:cNvSpPr>
      </xdr:nvSpPr>
      <xdr:spPr bwMode="auto">
        <a:xfrm>
          <a:off x="12658725" y="19192875"/>
          <a:ext cx="456634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1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1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1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2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4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5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5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6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7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7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7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8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8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78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79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79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79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0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0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0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1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1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1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2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2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2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3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3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3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4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4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4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5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4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5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5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7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8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59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0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1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2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3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4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65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6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7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499270</xdr:colOff>
      <xdr:row>111</xdr:row>
      <xdr:rowOff>28575</xdr:rowOff>
    </xdr:to>
    <xdr:sp macro="" textlink="">
      <xdr:nvSpPr>
        <xdr:cNvPr id="868" name="Text Box 1"/>
        <xdr:cNvSpPr txBox="1">
          <a:spLocks noChangeArrowheads="1"/>
        </xdr:cNvSpPr>
      </xdr:nvSpPr>
      <xdr:spPr bwMode="auto">
        <a:xfrm>
          <a:off x="12658725" y="19192875"/>
          <a:ext cx="499269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200024</xdr:colOff>
      <xdr:row>111</xdr:row>
      <xdr:rowOff>28575</xdr:rowOff>
    </xdr:to>
    <xdr:sp macro="" textlink="">
      <xdr:nvSpPr>
        <xdr:cNvPr id="869" name="Text Box 1"/>
        <xdr:cNvSpPr txBox="1">
          <a:spLocks noChangeArrowheads="1"/>
        </xdr:cNvSpPr>
      </xdr:nvSpPr>
      <xdr:spPr bwMode="auto">
        <a:xfrm>
          <a:off x="13468350" y="19192875"/>
          <a:ext cx="2000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828675</xdr:colOff>
      <xdr:row>111</xdr:row>
      <xdr:rowOff>0</xdr:rowOff>
    </xdr:from>
    <xdr:to>
      <xdr:col>15</xdr:col>
      <xdr:colOff>161924</xdr:colOff>
      <xdr:row>111</xdr:row>
      <xdr:rowOff>28575</xdr:rowOff>
    </xdr:to>
    <xdr:sp macro="" textlink="">
      <xdr:nvSpPr>
        <xdr:cNvPr id="870" name="Text Box 1"/>
        <xdr:cNvSpPr txBox="1">
          <a:spLocks noChangeArrowheads="1"/>
        </xdr:cNvSpPr>
      </xdr:nvSpPr>
      <xdr:spPr bwMode="auto">
        <a:xfrm>
          <a:off x="13468350" y="19192875"/>
          <a:ext cx="1619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71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828675</xdr:colOff>
      <xdr:row>111</xdr:row>
      <xdr:rowOff>0</xdr:rowOff>
    </xdr:from>
    <xdr:to>
      <xdr:col>14</xdr:col>
      <xdr:colOff>451917</xdr:colOff>
      <xdr:row>111</xdr:row>
      <xdr:rowOff>28575</xdr:rowOff>
    </xdr:to>
    <xdr:sp macro="" textlink="">
      <xdr:nvSpPr>
        <xdr:cNvPr id="872" name="Text Box 1"/>
        <xdr:cNvSpPr txBox="1">
          <a:spLocks noChangeArrowheads="1"/>
        </xdr:cNvSpPr>
      </xdr:nvSpPr>
      <xdr:spPr bwMode="auto">
        <a:xfrm>
          <a:off x="12658725" y="19192875"/>
          <a:ext cx="451916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4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5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876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7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879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883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5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886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887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8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8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9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2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89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89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8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1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2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03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5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06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0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08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09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10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2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1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1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1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26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27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28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29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1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289983" cy="28575"/>
    <xdr:sp macro="" textlink="">
      <xdr:nvSpPr>
        <xdr:cNvPr id="932" name="Text Box 1"/>
        <xdr:cNvSpPr txBox="1">
          <a:spLocks noChangeArrowheads="1"/>
        </xdr:cNvSpPr>
      </xdr:nvSpPr>
      <xdr:spPr bwMode="auto">
        <a:xfrm>
          <a:off x="13468350" y="1285875"/>
          <a:ext cx="28998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4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5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828675</xdr:colOff>
      <xdr:row>114</xdr:row>
      <xdr:rowOff>0</xdr:rowOff>
    </xdr:from>
    <xdr:ext cx="95251" cy="28575"/>
    <xdr:sp macro="" textlink="">
      <xdr:nvSpPr>
        <xdr:cNvPr id="936" name="Text Box 1"/>
        <xdr:cNvSpPr txBox="1">
          <a:spLocks noChangeArrowheads="1"/>
        </xdr:cNvSpPr>
      </xdr:nvSpPr>
      <xdr:spPr bwMode="auto">
        <a:xfrm>
          <a:off x="11420475" y="1285875"/>
          <a:ext cx="95251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38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939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3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4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6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49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88635" cy="28575"/>
    <xdr:sp macro="" textlink="">
      <xdr:nvSpPr>
        <xdr:cNvPr id="950" name="Text Box 1"/>
        <xdr:cNvSpPr txBox="1">
          <a:spLocks noChangeArrowheads="1"/>
        </xdr:cNvSpPr>
      </xdr:nvSpPr>
      <xdr:spPr bwMode="auto">
        <a:xfrm>
          <a:off x="11849100" y="1285875"/>
          <a:ext cx="8863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5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5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7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7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7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7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8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99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99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9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9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0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1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1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3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3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3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3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4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4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5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5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7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7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7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7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8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09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09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0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0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0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94733" cy="28575"/>
    <xdr:sp macro="" textlink="">
      <xdr:nvSpPr>
        <xdr:cNvPr id="1112" name="Text Box 1"/>
        <xdr:cNvSpPr txBox="1">
          <a:spLocks noChangeArrowheads="1"/>
        </xdr:cNvSpPr>
      </xdr:nvSpPr>
      <xdr:spPr bwMode="auto">
        <a:xfrm>
          <a:off x="13468350" y="1285875"/>
          <a:ext cx="1947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156633" cy="28575"/>
    <xdr:sp macro="" textlink="">
      <xdr:nvSpPr>
        <xdr:cNvPr id="1113" name="Text Box 1"/>
        <xdr:cNvSpPr txBox="1">
          <a:spLocks noChangeArrowheads="1"/>
        </xdr:cNvSpPr>
      </xdr:nvSpPr>
      <xdr:spPr bwMode="auto">
        <a:xfrm>
          <a:off x="13468350" y="1285875"/>
          <a:ext cx="156633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2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34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3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3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43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4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4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0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1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52665" cy="28575"/>
    <xdr:sp macro="" textlink="">
      <xdr:nvSpPr>
        <xdr:cNvPr id="1152" name="Text Box 1"/>
        <xdr:cNvSpPr txBox="1">
          <a:spLocks noChangeArrowheads="1"/>
        </xdr:cNvSpPr>
      </xdr:nvSpPr>
      <xdr:spPr bwMode="auto">
        <a:xfrm>
          <a:off x="13468350" y="1285875"/>
          <a:ext cx="45266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5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6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7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7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8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8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19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19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0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0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1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2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2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3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3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4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4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5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5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6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6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7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7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8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8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2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5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29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8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29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1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3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4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6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7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0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09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0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1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2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3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4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5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6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47947" cy="28575"/>
    <xdr:sp macro="" textlink="">
      <xdr:nvSpPr>
        <xdr:cNvPr id="1317" name="Text Box 1"/>
        <xdr:cNvSpPr txBox="1">
          <a:spLocks noChangeArrowheads="1"/>
        </xdr:cNvSpPr>
      </xdr:nvSpPr>
      <xdr:spPr bwMode="auto">
        <a:xfrm>
          <a:off x="13468350" y="1285875"/>
          <a:ext cx="447947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8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19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114</xdr:row>
      <xdr:rowOff>0</xdr:rowOff>
    </xdr:from>
    <xdr:ext cx="495300" cy="28575"/>
    <xdr:sp macro="" textlink="">
      <xdr:nvSpPr>
        <xdr:cNvPr id="1320" name="Text Box 1"/>
        <xdr:cNvSpPr txBox="1">
          <a:spLocks noChangeArrowheads="1"/>
        </xdr:cNvSpPr>
      </xdr:nvSpPr>
      <xdr:spPr bwMode="auto">
        <a:xfrm>
          <a:off x="13468350" y="1285875"/>
          <a:ext cx="495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zoomScale="80" zoomScaleNormal="80" workbookViewId="0">
      <pane ySplit="4" topLeftCell="A5" activePane="bottomLeft" state="frozen"/>
      <selection activeCell="E25" sqref="E25"/>
      <selection pane="bottomLeft" sqref="A1:H1"/>
    </sheetView>
  </sheetViews>
  <sheetFormatPr defaultColWidth="9" defaultRowHeight="16.5"/>
  <cols>
    <col min="1" max="1" width="9" style="8"/>
    <col min="2" max="2" width="5.5703125" style="8" customWidth="1"/>
    <col min="3" max="3" width="30.5703125" style="8" customWidth="1"/>
    <col min="4" max="5" width="15.5703125" style="8" customWidth="1"/>
    <col min="6" max="6" width="21" style="8" customWidth="1"/>
    <col min="7" max="7" width="20.42578125" style="8" customWidth="1"/>
    <col min="8" max="8" width="19.5703125" style="8" customWidth="1"/>
    <col min="9" max="9" width="21.85546875" style="8" customWidth="1"/>
    <col min="10" max="16384" width="9" style="8"/>
  </cols>
  <sheetData>
    <row r="1" spans="1:9" ht="34.5" customHeight="1">
      <c r="A1" s="261" t="s">
        <v>17</v>
      </c>
      <c r="B1" s="261"/>
      <c r="C1" s="261"/>
      <c r="D1" s="261"/>
      <c r="E1" s="261"/>
      <c r="F1" s="261"/>
      <c r="G1" s="261"/>
      <c r="H1" s="261"/>
    </row>
    <row r="2" spans="1:9" ht="30" customHeight="1">
      <c r="A2" s="24"/>
      <c r="B2" s="24"/>
      <c r="C2" s="24"/>
      <c r="D2" s="24"/>
      <c r="E2" s="24"/>
      <c r="F2" s="24"/>
      <c r="G2" s="24"/>
      <c r="H2" s="24"/>
    </row>
    <row r="3" spans="1:9" ht="16.5" customHeight="1" thickBot="1">
      <c r="F3" s="16"/>
      <c r="H3" s="49" t="s">
        <v>136</v>
      </c>
    </row>
    <row r="4" spans="1:9" s="4" customFormat="1" ht="30" customHeight="1">
      <c r="A4" s="25" t="s">
        <v>4</v>
      </c>
      <c r="B4" s="262" t="s">
        <v>5</v>
      </c>
      <c r="C4" s="263"/>
      <c r="D4" s="262" t="s">
        <v>0</v>
      </c>
      <c r="E4" s="263"/>
      <c r="F4" s="26" t="s">
        <v>7</v>
      </c>
      <c r="G4" s="27" t="s">
        <v>3</v>
      </c>
      <c r="H4" s="28" t="s">
        <v>6</v>
      </c>
      <c r="I4" s="1"/>
    </row>
    <row r="5" spans="1:9" s="5" customFormat="1" ht="30" customHeight="1">
      <c r="A5" s="29"/>
      <c r="B5" s="267" t="s">
        <v>9</v>
      </c>
      <c r="C5" s="268"/>
      <c r="D5" s="264"/>
      <c r="E5" s="264"/>
      <c r="F5" s="83" t="e">
        <f>F6+F14</f>
        <v>#REF!</v>
      </c>
      <c r="G5" s="19" t="e">
        <f>F5/1150</f>
        <v>#REF!</v>
      </c>
      <c r="H5" s="30"/>
    </row>
    <row r="6" spans="1:9" s="5" customFormat="1" ht="30" customHeight="1">
      <c r="A6" s="273" t="s">
        <v>1</v>
      </c>
      <c r="B6" s="265" t="s">
        <v>2</v>
      </c>
      <c r="C6" s="266"/>
      <c r="D6" s="32" t="e">
        <f>SUM(D7:D13)</f>
        <v>#REF!</v>
      </c>
      <c r="E6" s="40" t="e">
        <f>SUM(E7:E13)</f>
        <v>#REF!</v>
      </c>
      <c r="F6" s="84" t="e">
        <f>SUM(F7:F13)</f>
        <v>#REF!</v>
      </c>
      <c r="G6" s="90" t="e">
        <f>F6/1150</f>
        <v>#REF!</v>
      </c>
      <c r="H6" s="33"/>
    </row>
    <row r="7" spans="1:9" s="5" customFormat="1" ht="30" customHeight="1">
      <c r="A7" s="274"/>
      <c r="B7" s="37" t="s">
        <v>26</v>
      </c>
      <c r="C7" s="38" t="s">
        <v>18</v>
      </c>
      <c r="D7" s="34" t="e">
        <f>#REF!</f>
        <v>#REF!</v>
      </c>
      <c r="E7" s="35" t="e">
        <f>#REF!</f>
        <v>#REF!</v>
      </c>
      <c r="F7" s="85" t="e">
        <f>#REF!</f>
        <v>#REF!</v>
      </c>
      <c r="G7" s="91" t="e">
        <f>F7/1150</f>
        <v>#REF!</v>
      </c>
      <c r="H7" s="36"/>
    </row>
    <row r="8" spans="1:9" s="5" customFormat="1" ht="30" customHeight="1">
      <c r="A8" s="274"/>
      <c r="B8" s="37" t="s">
        <v>107</v>
      </c>
      <c r="C8" s="38" t="s">
        <v>28</v>
      </c>
      <c r="D8" s="34" t="e">
        <f>#REF!</f>
        <v>#REF!</v>
      </c>
      <c r="E8" s="35" t="e">
        <f>#REF!</f>
        <v>#REF!</v>
      </c>
      <c r="F8" s="85" t="e">
        <f>#REF!</f>
        <v>#REF!</v>
      </c>
      <c r="G8" s="91" t="e">
        <f t="shared" ref="G8:G13" si="0">F8/1150</f>
        <v>#REF!</v>
      </c>
      <c r="H8" s="36"/>
    </row>
    <row r="9" spans="1:9" s="5" customFormat="1" ht="30" customHeight="1">
      <c r="A9" s="274"/>
      <c r="B9" s="37" t="s">
        <v>108</v>
      </c>
      <c r="C9" s="38" t="s">
        <v>33</v>
      </c>
      <c r="D9" s="34" t="e">
        <f>#REF!</f>
        <v>#REF!</v>
      </c>
      <c r="E9" s="35" t="e">
        <f>#REF!</f>
        <v>#REF!</v>
      </c>
      <c r="F9" s="85" t="e">
        <f>#REF!</f>
        <v>#REF!</v>
      </c>
      <c r="G9" s="91" t="e">
        <f t="shared" si="0"/>
        <v>#REF!</v>
      </c>
      <c r="H9" s="36"/>
    </row>
    <row r="10" spans="1:9" s="5" customFormat="1" ht="30" customHeight="1">
      <c r="A10" s="274"/>
      <c r="B10" s="37" t="s">
        <v>109</v>
      </c>
      <c r="C10" s="38" t="s">
        <v>34</v>
      </c>
      <c r="D10" s="34" t="e">
        <f>#REF!</f>
        <v>#REF!</v>
      </c>
      <c r="E10" s="35" t="e">
        <f>#REF!</f>
        <v>#REF!</v>
      </c>
      <c r="F10" s="85" t="e">
        <f>#REF!</f>
        <v>#REF!</v>
      </c>
      <c r="G10" s="91" t="e">
        <f t="shared" si="0"/>
        <v>#REF!</v>
      </c>
      <c r="H10" s="36"/>
    </row>
    <row r="11" spans="1:9" s="5" customFormat="1" ht="30" customHeight="1">
      <c r="A11" s="274"/>
      <c r="B11" s="37" t="s">
        <v>110</v>
      </c>
      <c r="C11" s="38" t="s">
        <v>27</v>
      </c>
      <c r="D11" s="34" t="e">
        <f>#REF!</f>
        <v>#REF!</v>
      </c>
      <c r="E11" s="35" t="e">
        <f>#REF!</f>
        <v>#REF!</v>
      </c>
      <c r="F11" s="85" t="e">
        <f>#REF!</f>
        <v>#REF!</v>
      </c>
      <c r="G11" s="91" t="e">
        <f t="shared" si="0"/>
        <v>#REF!</v>
      </c>
      <c r="H11" s="36"/>
    </row>
    <row r="12" spans="1:9" s="5" customFormat="1" ht="30" customHeight="1">
      <c r="A12" s="274"/>
      <c r="B12" s="37" t="s">
        <v>111</v>
      </c>
      <c r="C12" s="38" t="s">
        <v>19</v>
      </c>
      <c r="D12" s="34">
        <f>'F. 전자공과'!A110</f>
        <v>100</v>
      </c>
      <c r="E12" s="35">
        <f>'F. 전자공과'!M112</f>
        <v>851</v>
      </c>
      <c r="F12" s="85">
        <f>'F. 전자공과'!A2</f>
        <v>600000000</v>
      </c>
      <c r="G12" s="91">
        <f t="shared" si="0"/>
        <v>521739.13043478259</v>
      </c>
      <c r="H12" s="36"/>
    </row>
    <row r="13" spans="1:9" s="5" customFormat="1" ht="30" customHeight="1">
      <c r="A13" s="274"/>
      <c r="B13" s="37" t="s">
        <v>112</v>
      </c>
      <c r="C13" s="38" t="s">
        <v>20</v>
      </c>
      <c r="D13" s="34" t="e">
        <f>#REF!</f>
        <v>#REF!</v>
      </c>
      <c r="E13" s="35" t="e">
        <f>#REF!</f>
        <v>#REF!</v>
      </c>
      <c r="F13" s="85" t="e">
        <f>#REF!</f>
        <v>#REF!</v>
      </c>
      <c r="G13" s="91" t="e">
        <f t="shared" si="0"/>
        <v>#REF!</v>
      </c>
      <c r="H13" s="36"/>
    </row>
    <row r="14" spans="1:9" s="5" customFormat="1" ht="30" customHeight="1">
      <c r="A14" s="273" t="s">
        <v>15</v>
      </c>
      <c r="B14" s="277" t="s">
        <v>2</v>
      </c>
      <c r="C14" s="278"/>
      <c r="D14" s="17"/>
      <c r="E14" s="18"/>
      <c r="F14" s="86" t="e">
        <f>SUM(F15:F16)</f>
        <v>#REF!</v>
      </c>
      <c r="G14" s="92" t="e">
        <f>F14/1150</f>
        <v>#REF!</v>
      </c>
      <c r="H14" s="31"/>
      <c r="I14" s="10"/>
    </row>
    <row r="15" spans="1:9" s="5" customFormat="1" ht="30" customHeight="1">
      <c r="A15" s="274"/>
      <c r="B15" s="275" t="s">
        <v>8</v>
      </c>
      <c r="C15" s="276"/>
      <c r="D15" s="269" t="e">
        <f>#REF!</f>
        <v>#REF!</v>
      </c>
      <c r="E15" s="270"/>
      <c r="F15" s="87" t="e">
        <f>#REF!</f>
        <v>#REF!</v>
      </c>
      <c r="G15" s="93" t="e">
        <f>F15/1150</f>
        <v>#REF!</v>
      </c>
      <c r="H15" s="46"/>
    </row>
    <row r="16" spans="1:9" s="4" customFormat="1" ht="30" customHeight="1" thickBot="1">
      <c r="A16" s="279"/>
      <c r="B16" s="271" t="s">
        <v>16</v>
      </c>
      <c r="C16" s="272"/>
      <c r="D16" s="47" t="s">
        <v>13</v>
      </c>
      <c r="E16" s="47" t="s">
        <v>14</v>
      </c>
      <c r="F16" s="88" t="e">
        <f>#REF!</f>
        <v>#REF!</v>
      </c>
      <c r="G16" s="98" t="e">
        <f>F16/1150</f>
        <v>#REF!</v>
      </c>
      <c r="H16" s="48"/>
    </row>
    <row r="18" spans="2:10">
      <c r="H18" s="12"/>
    </row>
    <row r="19" spans="2:10" ht="17.25">
      <c r="B19" s="50"/>
      <c r="C19" s="51"/>
      <c r="D19" s="52"/>
      <c r="E19" s="53"/>
      <c r="F19" s="54"/>
      <c r="G19" s="55"/>
    </row>
    <row r="20" spans="2:10" ht="15" customHeight="1">
      <c r="C20" s="4"/>
      <c r="E20" s="14"/>
      <c r="F20" s="7"/>
      <c r="G20" s="7"/>
      <c r="H20" s="13"/>
      <c r="I20" s="7"/>
      <c r="J20" s="7"/>
    </row>
    <row r="21" spans="2:10" ht="16.5" customHeight="1">
      <c r="E21" s="14"/>
      <c r="F21" s="7"/>
      <c r="G21" s="7"/>
      <c r="H21" s="7"/>
      <c r="I21" s="7"/>
      <c r="J21" s="7"/>
    </row>
    <row r="22" spans="2:10" ht="24" customHeight="1">
      <c r="E22" s="14"/>
      <c r="F22" s="15"/>
      <c r="G22" s="7"/>
      <c r="H22" s="7"/>
      <c r="I22" s="7"/>
      <c r="J22" s="7"/>
    </row>
  </sheetData>
  <mergeCells count="12">
    <mergeCell ref="D15:E15"/>
    <mergeCell ref="B16:C16"/>
    <mergeCell ref="A6:A13"/>
    <mergeCell ref="B15:C15"/>
    <mergeCell ref="B14:C14"/>
    <mergeCell ref="A14:A16"/>
    <mergeCell ref="A1:H1"/>
    <mergeCell ref="B4:C4"/>
    <mergeCell ref="D5:E5"/>
    <mergeCell ref="B6:C6"/>
    <mergeCell ref="D4:E4"/>
    <mergeCell ref="B5:C5"/>
  </mergeCells>
  <phoneticPr fontId="13" type="noConversion"/>
  <pageMargins left="0.47244094488188981" right="0.47244094488188981" top="0.59055118110236227" bottom="0.59055118110236227" header="0.23622047244094491" footer="0.19685039370078741"/>
  <pageSetup paperSize="9" scale="91" fitToHeight="0" orientation="landscape" r:id="rId1"/>
  <headerFooter>
    <oddHeader>&amp;R&amp;A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186"/>
  <sheetViews>
    <sheetView tabSelected="1" zoomScaleNormal="100" workbookViewId="0">
      <pane ySplit="4" topLeftCell="A68" activePane="bottomLeft" state="frozen"/>
      <selection pane="bottomLeft" activeCell="F96" sqref="F96"/>
    </sheetView>
  </sheetViews>
  <sheetFormatPr defaultColWidth="9" defaultRowHeight="18.75" customHeight="1"/>
  <cols>
    <col min="1" max="1" width="5.5703125" style="6" customWidth="1"/>
    <col min="2" max="2" width="15.5703125" style="3" customWidth="1"/>
    <col min="3" max="3" width="3.5703125" style="60" customWidth="1"/>
    <col min="4" max="4" width="30.5703125" style="57" customWidth="1"/>
    <col min="5" max="5" width="20.5703125" style="57" customWidth="1"/>
    <col min="6" max="6" width="25.5703125" style="57" customWidth="1"/>
    <col min="7" max="7" width="14" style="57" customWidth="1"/>
    <col min="8" max="11" width="10.5703125" style="45" customWidth="1"/>
    <col min="12" max="13" width="5.5703125" style="60" customWidth="1"/>
    <col min="14" max="15" width="10.5703125" style="62" customWidth="1"/>
    <col min="16" max="16" width="10.5703125" style="61" customWidth="1"/>
    <col min="17" max="16384" width="9" style="3"/>
  </cols>
  <sheetData>
    <row r="1" spans="1:29" s="69" customFormat="1" ht="18.75" customHeight="1">
      <c r="A1" s="39" t="s">
        <v>113</v>
      </c>
      <c r="B1" s="39"/>
      <c r="C1" s="39"/>
      <c r="D1" s="58"/>
      <c r="E1" s="58"/>
      <c r="F1" s="58"/>
      <c r="G1" s="58"/>
      <c r="H1" s="39"/>
      <c r="I1" s="39"/>
      <c r="J1" s="39"/>
      <c r="K1" s="39"/>
      <c r="L1" s="39"/>
      <c r="M1" s="39"/>
      <c r="N1" s="71"/>
      <c r="O1" s="71"/>
      <c r="P1" s="39"/>
    </row>
    <row r="2" spans="1:29" s="69" customFormat="1" ht="18.75" customHeight="1">
      <c r="A2" s="286">
        <f>O112</f>
        <v>600000000</v>
      </c>
      <c r="B2" s="286"/>
      <c r="C2" s="286"/>
      <c r="D2" s="286"/>
      <c r="E2" s="286"/>
      <c r="F2" s="286"/>
      <c r="G2" s="132"/>
      <c r="H2" s="41"/>
      <c r="I2" s="22"/>
      <c r="J2" s="22"/>
      <c r="K2" s="20"/>
      <c r="L2" s="6"/>
      <c r="M2" s="6"/>
      <c r="N2" s="293"/>
      <c r="O2" s="293"/>
      <c r="P2" s="70"/>
    </row>
    <row r="3" spans="1:29" s="69" customFormat="1" ht="18.75" customHeight="1" thickBot="1">
      <c r="A3" s="42" t="s">
        <v>122</v>
      </c>
      <c r="B3" s="42"/>
      <c r="C3" s="42"/>
      <c r="D3" s="59"/>
      <c r="E3" s="59"/>
      <c r="F3" s="59"/>
      <c r="G3" s="59"/>
      <c r="H3" s="42"/>
      <c r="I3" s="42"/>
      <c r="J3" s="42"/>
      <c r="K3" s="42"/>
      <c r="L3" s="42"/>
      <c r="M3" s="42"/>
      <c r="N3" s="161"/>
      <c r="O3" s="102"/>
      <c r="P3" s="56" t="s">
        <v>121</v>
      </c>
    </row>
    <row r="4" spans="1:29" s="21" customFormat="1" ht="30" customHeight="1" thickBot="1">
      <c r="A4" s="81" t="s">
        <v>120</v>
      </c>
      <c r="B4" s="80" t="s">
        <v>123</v>
      </c>
      <c r="C4" s="82" t="s">
        <v>12</v>
      </c>
      <c r="D4" s="94" t="s">
        <v>124</v>
      </c>
      <c r="E4" s="94" t="s">
        <v>125</v>
      </c>
      <c r="F4" s="94" t="s">
        <v>126</v>
      </c>
      <c r="G4" s="94" t="s">
        <v>147</v>
      </c>
      <c r="H4" s="95" t="s">
        <v>135</v>
      </c>
      <c r="I4" s="94" t="s">
        <v>127</v>
      </c>
      <c r="J4" s="94" t="s">
        <v>129</v>
      </c>
      <c r="K4" s="95" t="s">
        <v>128</v>
      </c>
      <c r="L4" s="94" t="s">
        <v>133</v>
      </c>
      <c r="M4" s="97" t="s">
        <v>134</v>
      </c>
      <c r="N4" s="187" t="s">
        <v>130</v>
      </c>
      <c r="O4" s="94" t="s">
        <v>131</v>
      </c>
      <c r="P4" s="96" t="s">
        <v>132</v>
      </c>
      <c r="Q4" s="259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spans="1:29" s="9" customFormat="1" ht="15" customHeight="1">
      <c r="A5" s="203">
        <v>1</v>
      </c>
      <c r="B5" s="287" t="s">
        <v>347</v>
      </c>
      <c r="C5" s="204">
        <v>1</v>
      </c>
      <c r="D5" s="196" t="s">
        <v>260</v>
      </c>
      <c r="E5" s="196" t="s">
        <v>24</v>
      </c>
      <c r="F5" s="196" t="s">
        <v>143</v>
      </c>
      <c r="G5" s="205" t="s">
        <v>167</v>
      </c>
      <c r="H5" s="118"/>
      <c r="I5" s="118"/>
      <c r="J5" s="118"/>
      <c r="K5" s="118"/>
      <c r="L5" s="119" t="s">
        <v>22</v>
      </c>
      <c r="M5" s="119">
        <v>6</v>
      </c>
      <c r="N5" s="142">
        <v>1200000</v>
      </c>
      <c r="O5" s="100">
        <f t="shared" ref="O5" si="0">M5*N5</f>
        <v>7200000</v>
      </c>
      <c r="P5" s="101"/>
    </row>
    <row r="6" spans="1:29" s="9" customFormat="1" ht="15" customHeight="1">
      <c r="A6" s="206">
        <f>A5+1</f>
        <v>2</v>
      </c>
      <c r="B6" s="288"/>
      <c r="C6" s="207">
        <v>2</v>
      </c>
      <c r="D6" s="196" t="s">
        <v>261</v>
      </c>
      <c r="E6" s="196" t="s">
        <v>262</v>
      </c>
      <c r="F6" s="197" t="s">
        <v>355</v>
      </c>
      <c r="G6" s="205" t="s">
        <v>263</v>
      </c>
      <c r="H6" s="134"/>
      <c r="I6" s="114"/>
      <c r="J6" s="114"/>
      <c r="K6" s="114"/>
      <c r="L6" s="115" t="s">
        <v>22</v>
      </c>
      <c r="M6" s="115">
        <v>1</v>
      </c>
      <c r="N6" s="142">
        <v>3000000</v>
      </c>
      <c r="O6" s="79">
        <f>M6*N6</f>
        <v>3000000</v>
      </c>
      <c r="P6" s="89"/>
    </row>
    <row r="7" spans="1:29" s="9" customFormat="1" ht="15" customHeight="1">
      <c r="A7" s="206">
        <f t="shared" ref="A7:A14" si="1">A6+1</f>
        <v>3</v>
      </c>
      <c r="B7" s="288"/>
      <c r="C7" s="204">
        <v>3</v>
      </c>
      <c r="D7" s="196" t="s">
        <v>264</v>
      </c>
      <c r="E7" s="196" t="s">
        <v>265</v>
      </c>
      <c r="F7" s="197" t="s">
        <v>356</v>
      </c>
      <c r="G7" s="205" t="s">
        <v>168</v>
      </c>
      <c r="H7" s="134"/>
      <c r="I7" s="137"/>
      <c r="J7" s="137"/>
      <c r="K7" s="137"/>
      <c r="L7" s="139" t="s">
        <v>22</v>
      </c>
      <c r="M7" s="139">
        <v>2</v>
      </c>
      <c r="N7" s="142">
        <v>600000</v>
      </c>
      <c r="O7" s="79">
        <f>M7*N7</f>
        <v>1200000</v>
      </c>
      <c r="P7" s="104"/>
    </row>
    <row r="8" spans="1:29" s="9" customFormat="1" ht="15" customHeight="1">
      <c r="A8" s="206">
        <f t="shared" si="1"/>
        <v>4</v>
      </c>
      <c r="B8" s="288"/>
      <c r="C8" s="207">
        <v>4</v>
      </c>
      <c r="D8" s="196" t="s">
        <v>138</v>
      </c>
      <c r="E8" s="196" t="s">
        <v>266</v>
      </c>
      <c r="F8" s="198" t="s">
        <v>357</v>
      </c>
      <c r="G8" s="205" t="s">
        <v>169</v>
      </c>
      <c r="H8" s="134"/>
      <c r="I8" s="112"/>
      <c r="J8" s="112"/>
      <c r="K8" s="112"/>
      <c r="L8" s="113" t="s">
        <v>21</v>
      </c>
      <c r="M8" s="113">
        <v>6</v>
      </c>
      <c r="N8" s="142">
        <v>350000</v>
      </c>
      <c r="O8" s="79">
        <f>M8*N8</f>
        <v>2100000</v>
      </c>
      <c r="P8" s="43"/>
    </row>
    <row r="9" spans="1:29" s="9" customFormat="1" ht="15" customHeight="1">
      <c r="A9" s="206">
        <f t="shared" si="1"/>
        <v>5</v>
      </c>
      <c r="B9" s="288"/>
      <c r="C9" s="204">
        <v>5</v>
      </c>
      <c r="D9" s="196" t="s">
        <v>267</v>
      </c>
      <c r="E9" s="196" t="s">
        <v>268</v>
      </c>
      <c r="F9" s="199" t="s">
        <v>150</v>
      </c>
      <c r="G9" s="205" t="s">
        <v>170</v>
      </c>
      <c r="H9" s="134"/>
      <c r="I9" s="116"/>
      <c r="J9" s="116"/>
      <c r="K9" s="116"/>
      <c r="L9" s="117" t="s">
        <v>22</v>
      </c>
      <c r="M9" s="117">
        <v>6</v>
      </c>
      <c r="N9" s="142">
        <v>235000</v>
      </c>
      <c r="O9" s="79">
        <f t="shared" ref="O9:O11" si="2">M9*N9</f>
        <v>1410000</v>
      </c>
      <c r="P9" s="43"/>
    </row>
    <row r="10" spans="1:29" s="9" customFormat="1" ht="15" customHeight="1">
      <c r="A10" s="206">
        <f t="shared" si="1"/>
        <v>6</v>
      </c>
      <c r="B10" s="288"/>
      <c r="C10" s="207">
        <v>6</v>
      </c>
      <c r="D10" s="196" t="s">
        <v>35</v>
      </c>
      <c r="E10" s="196" t="s">
        <v>39</v>
      </c>
      <c r="F10" s="197" t="s">
        <v>139</v>
      </c>
      <c r="G10" s="205" t="s">
        <v>171</v>
      </c>
      <c r="H10" s="134"/>
      <c r="I10" s="137"/>
      <c r="J10" s="137"/>
      <c r="K10" s="137"/>
      <c r="L10" s="139" t="s">
        <v>22</v>
      </c>
      <c r="M10" s="139">
        <v>1</v>
      </c>
      <c r="N10" s="142">
        <v>1500000</v>
      </c>
      <c r="O10" s="79">
        <f t="shared" si="2"/>
        <v>1500000</v>
      </c>
      <c r="P10" s="43"/>
    </row>
    <row r="11" spans="1:29" s="9" customFormat="1" ht="15" customHeight="1">
      <c r="A11" s="206">
        <f t="shared" si="1"/>
        <v>7</v>
      </c>
      <c r="B11" s="288"/>
      <c r="C11" s="204">
        <v>7</v>
      </c>
      <c r="D11" s="196" t="s">
        <v>36</v>
      </c>
      <c r="E11" s="196" t="s">
        <v>140</v>
      </c>
      <c r="F11" s="199" t="s">
        <v>151</v>
      </c>
      <c r="G11" s="205" t="s">
        <v>172</v>
      </c>
      <c r="H11" s="134"/>
      <c r="I11" s="120"/>
      <c r="J11" s="120"/>
      <c r="K11" s="120"/>
      <c r="L11" s="121" t="s">
        <v>22</v>
      </c>
      <c r="M11" s="121">
        <v>1</v>
      </c>
      <c r="N11" s="142">
        <v>200000</v>
      </c>
      <c r="O11" s="79">
        <f t="shared" si="2"/>
        <v>200000</v>
      </c>
      <c r="P11" s="43"/>
    </row>
    <row r="12" spans="1:29" s="9" customFormat="1" ht="15" customHeight="1">
      <c r="A12" s="206">
        <f t="shared" si="1"/>
        <v>8</v>
      </c>
      <c r="B12" s="288"/>
      <c r="C12" s="207">
        <v>8</v>
      </c>
      <c r="D12" s="208" t="s">
        <v>40</v>
      </c>
      <c r="E12" s="209" t="s">
        <v>38</v>
      </c>
      <c r="F12" s="200" t="s">
        <v>152</v>
      </c>
      <c r="G12" s="205" t="s">
        <v>173</v>
      </c>
      <c r="H12" s="135"/>
      <c r="I12" s="11"/>
      <c r="J12" s="11"/>
      <c r="K12" s="11"/>
      <c r="L12" s="64" t="s">
        <v>22</v>
      </c>
      <c r="M12" s="64">
        <v>3</v>
      </c>
      <c r="N12" s="99">
        <v>345000</v>
      </c>
      <c r="O12" s="72">
        <f>M12*N12</f>
        <v>1035000</v>
      </c>
      <c r="P12" s="43"/>
    </row>
    <row r="13" spans="1:29" s="9" customFormat="1" ht="15" customHeight="1">
      <c r="A13" s="206">
        <f t="shared" si="1"/>
        <v>9</v>
      </c>
      <c r="B13" s="288"/>
      <c r="C13" s="210">
        <v>9</v>
      </c>
      <c r="D13" s="211" t="s">
        <v>141</v>
      </c>
      <c r="E13" s="211" t="s">
        <v>269</v>
      </c>
      <c r="F13" s="201" t="s">
        <v>358</v>
      </c>
      <c r="G13" s="205" t="s">
        <v>174</v>
      </c>
      <c r="H13" s="153"/>
      <c r="I13" s="153"/>
      <c r="J13" s="153"/>
      <c r="K13" s="153"/>
      <c r="L13" s="154" t="s">
        <v>344</v>
      </c>
      <c r="M13" s="154">
        <v>1</v>
      </c>
      <c r="N13" s="188">
        <v>1500000</v>
      </c>
      <c r="O13" s="150">
        <f>M13*N13</f>
        <v>1500000</v>
      </c>
      <c r="P13" s="43"/>
    </row>
    <row r="14" spans="1:29" s="9" customFormat="1" ht="15" customHeight="1" thickBot="1">
      <c r="A14" s="206">
        <f t="shared" si="1"/>
        <v>10</v>
      </c>
      <c r="B14" s="289"/>
      <c r="C14" s="207">
        <v>10</v>
      </c>
      <c r="D14" s="212" t="s">
        <v>270</v>
      </c>
      <c r="E14" s="212" t="s">
        <v>271</v>
      </c>
      <c r="F14" s="202" t="s">
        <v>359</v>
      </c>
      <c r="G14" s="205" t="s">
        <v>175</v>
      </c>
      <c r="H14" s="162"/>
      <c r="I14" s="162"/>
      <c r="J14" s="162"/>
      <c r="K14" s="162"/>
      <c r="L14" s="140" t="s">
        <v>22</v>
      </c>
      <c r="M14" s="140">
        <v>1</v>
      </c>
      <c r="N14" s="143">
        <v>1500000</v>
      </c>
      <c r="O14" s="163">
        <f>M14*N14</f>
        <v>1500000</v>
      </c>
      <c r="P14" s="43"/>
    </row>
    <row r="15" spans="1:29" s="9" customFormat="1" ht="15" customHeight="1" thickBot="1">
      <c r="A15" s="280" t="s">
        <v>10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2"/>
      <c r="M15" s="65">
        <f>SUM(M5:M14)</f>
        <v>28</v>
      </c>
      <c r="N15" s="73"/>
      <c r="O15" s="74">
        <f>SUM(O5:O14)</f>
        <v>20645000</v>
      </c>
      <c r="P15" s="44"/>
      <c r="Q15" s="103"/>
    </row>
    <row r="16" spans="1:29" s="9" customFormat="1" ht="15" customHeight="1">
      <c r="A16" s="203">
        <f>A14+1</f>
        <v>11</v>
      </c>
      <c r="B16" s="288" t="s">
        <v>348</v>
      </c>
      <c r="C16" s="213">
        <v>1</v>
      </c>
      <c r="D16" s="214" t="s">
        <v>50</v>
      </c>
      <c r="E16" s="215" t="s">
        <v>45</v>
      </c>
      <c r="F16" s="229" t="s">
        <v>290</v>
      </c>
      <c r="G16" s="216" t="s">
        <v>291</v>
      </c>
      <c r="H16" s="105"/>
      <c r="I16" s="105"/>
      <c r="J16" s="105"/>
      <c r="K16" s="105"/>
      <c r="L16" s="147" t="s">
        <v>22</v>
      </c>
      <c r="M16" s="63">
        <v>16</v>
      </c>
      <c r="N16" s="189">
        <v>287500</v>
      </c>
      <c r="O16" s="72">
        <f>M16*N16</f>
        <v>4600000</v>
      </c>
      <c r="P16" s="43"/>
    </row>
    <row r="17" spans="1:16" s="9" customFormat="1" ht="15" customHeight="1">
      <c r="A17" s="203">
        <f>A16+1</f>
        <v>12</v>
      </c>
      <c r="B17" s="288"/>
      <c r="C17" s="217">
        <v>2</v>
      </c>
      <c r="D17" s="208" t="s">
        <v>51</v>
      </c>
      <c r="E17" s="218" t="s">
        <v>292</v>
      </c>
      <c r="F17" s="230" t="s">
        <v>153</v>
      </c>
      <c r="G17" s="219" t="s">
        <v>293</v>
      </c>
      <c r="H17" s="11"/>
      <c r="I17" s="11"/>
      <c r="J17" s="11"/>
      <c r="K17" s="11"/>
      <c r="L17" s="144" t="s">
        <v>22</v>
      </c>
      <c r="M17" s="144">
        <v>32</v>
      </c>
      <c r="N17" s="99">
        <v>50000</v>
      </c>
      <c r="O17" s="72">
        <f t="shared" ref="O17:O19" si="3">M17*N17</f>
        <v>1600000</v>
      </c>
      <c r="P17" s="43"/>
    </row>
    <row r="18" spans="1:16" s="9" customFormat="1" ht="15" customHeight="1">
      <c r="A18" s="203">
        <f t="shared" ref="A18:A34" si="4">A17+1</f>
        <v>13</v>
      </c>
      <c r="B18" s="288"/>
      <c r="C18" s="213">
        <v>3</v>
      </c>
      <c r="D18" s="196" t="s">
        <v>294</v>
      </c>
      <c r="E18" s="197" t="s">
        <v>163</v>
      </c>
      <c r="F18" s="231" t="s">
        <v>295</v>
      </c>
      <c r="G18" s="216" t="s">
        <v>176</v>
      </c>
      <c r="H18" s="129"/>
      <c r="I18" s="129"/>
      <c r="J18" s="129"/>
      <c r="K18" s="129"/>
      <c r="L18" s="139" t="s">
        <v>21</v>
      </c>
      <c r="M18" s="139">
        <v>1</v>
      </c>
      <c r="N18" s="142">
        <v>350000</v>
      </c>
      <c r="O18" s="72">
        <f t="shared" si="3"/>
        <v>350000</v>
      </c>
      <c r="P18" s="43"/>
    </row>
    <row r="19" spans="1:16" s="9" customFormat="1" ht="15" customHeight="1">
      <c r="A19" s="203">
        <f t="shared" si="4"/>
        <v>14</v>
      </c>
      <c r="B19" s="288"/>
      <c r="C19" s="217">
        <v>4</v>
      </c>
      <c r="D19" s="209" t="s">
        <v>296</v>
      </c>
      <c r="E19" s="209" t="s">
        <v>297</v>
      </c>
      <c r="F19" s="209" t="s">
        <v>360</v>
      </c>
      <c r="G19" s="219" t="s">
        <v>177</v>
      </c>
      <c r="H19" s="11"/>
      <c r="I19" s="11"/>
      <c r="J19" s="11"/>
      <c r="K19" s="11"/>
      <c r="L19" s="144" t="s">
        <v>22</v>
      </c>
      <c r="M19" s="144">
        <v>1</v>
      </c>
      <c r="N19" s="99">
        <v>4600000</v>
      </c>
      <c r="O19" s="72">
        <f t="shared" si="3"/>
        <v>4600000</v>
      </c>
      <c r="P19" s="43"/>
    </row>
    <row r="20" spans="1:16" s="9" customFormat="1" ht="15" customHeight="1">
      <c r="A20" s="203">
        <f t="shared" si="4"/>
        <v>15</v>
      </c>
      <c r="B20" s="288"/>
      <c r="C20" s="213">
        <v>5</v>
      </c>
      <c r="D20" s="209" t="s">
        <v>52</v>
      </c>
      <c r="E20" s="209" t="s">
        <v>46</v>
      </c>
      <c r="F20" s="209" t="s">
        <v>361</v>
      </c>
      <c r="G20" s="216" t="s">
        <v>178</v>
      </c>
      <c r="H20" s="11"/>
      <c r="I20" s="11"/>
      <c r="J20" s="11"/>
      <c r="K20" s="11"/>
      <c r="L20" s="144" t="s">
        <v>22</v>
      </c>
      <c r="M20" s="144">
        <v>16</v>
      </c>
      <c r="N20" s="99">
        <v>120000</v>
      </c>
      <c r="O20" s="72">
        <f t="shared" ref="O20:O27" si="5">M20*N20</f>
        <v>1920000</v>
      </c>
      <c r="P20" s="43"/>
    </row>
    <row r="21" spans="1:16" s="9" customFormat="1" ht="15" customHeight="1">
      <c r="A21" s="203">
        <f t="shared" si="4"/>
        <v>16</v>
      </c>
      <c r="B21" s="288"/>
      <c r="C21" s="217">
        <v>6</v>
      </c>
      <c r="D21" s="208" t="s">
        <v>272</v>
      </c>
      <c r="E21" s="208" t="s">
        <v>273</v>
      </c>
      <c r="F21" s="199" t="s">
        <v>155</v>
      </c>
      <c r="G21" s="219" t="s">
        <v>179</v>
      </c>
      <c r="H21" s="11"/>
      <c r="I21" s="11"/>
      <c r="J21" s="11"/>
      <c r="K21" s="11"/>
      <c r="L21" s="144" t="s">
        <v>22</v>
      </c>
      <c r="M21" s="144">
        <v>16</v>
      </c>
      <c r="N21" s="99">
        <v>518650</v>
      </c>
      <c r="O21" s="72">
        <f t="shared" si="5"/>
        <v>8298400</v>
      </c>
      <c r="P21" s="43"/>
    </row>
    <row r="22" spans="1:16" s="9" customFormat="1" ht="15" customHeight="1">
      <c r="A22" s="203">
        <f t="shared" si="4"/>
        <v>17</v>
      </c>
      <c r="B22" s="288"/>
      <c r="C22" s="213">
        <v>7</v>
      </c>
      <c r="D22" s="208" t="s">
        <v>54</v>
      </c>
      <c r="E22" s="208" t="s">
        <v>48</v>
      </c>
      <c r="F22" s="208" t="s">
        <v>362</v>
      </c>
      <c r="G22" s="216" t="s">
        <v>180</v>
      </c>
      <c r="H22" s="11"/>
      <c r="I22" s="11"/>
      <c r="J22" s="11"/>
      <c r="K22" s="11"/>
      <c r="L22" s="64" t="s">
        <v>22</v>
      </c>
      <c r="M22" s="64">
        <v>16</v>
      </c>
      <c r="N22" s="99">
        <v>1035000</v>
      </c>
      <c r="O22" s="72">
        <f t="shared" si="5"/>
        <v>16560000</v>
      </c>
      <c r="P22" s="43"/>
    </row>
    <row r="23" spans="1:16" s="9" customFormat="1" ht="15" customHeight="1">
      <c r="A23" s="203">
        <f t="shared" si="4"/>
        <v>18</v>
      </c>
      <c r="B23" s="288"/>
      <c r="C23" s="217">
        <v>8</v>
      </c>
      <c r="D23" s="208" t="s">
        <v>274</v>
      </c>
      <c r="E23" s="208" t="s">
        <v>275</v>
      </c>
      <c r="F23" s="208" t="s">
        <v>363</v>
      </c>
      <c r="G23" s="219" t="s">
        <v>181</v>
      </c>
      <c r="H23" s="11"/>
      <c r="I23" s="11"/>
      <c r="J23" s="11"/>
      <c r="K23" s="11"/>
      <c r="L23" s="64" t="s">
        <v>22</v>
      </c>
      <c r="M23" s="64">
        <v>16</v>
      </c>
      <c r="N23" s="99">
        <v>88550</v>
      </c>
      <c r="O23" s="72">
        <f t="shared" si="5"/>
        <v>1416800</v>
      </c>
      <c r="P23" s="43"/>
    </row>
    <row r="24" spans="1:16" s="9" customFormat="1" ht="15" customHeight="1">
      <c r="A24" s="203">
        <f t="shared" si="4"/>
        <v>19</v>
      </c>
      <c r="B24" s="288"/>
      <c r="C24" s="213">
        <v>9</v>
      </c>
      <c r="D24" s="208" t="s">
        <v>276</v>
      </c>
      <c r="E24" s="208" t="s">
        <v>277</v>
      </c>
      <c r="F24" s="208" t="s">
        <v>364</v>
      </c>
      <c r="G24" s="216" t="s">
        <v>182</v>
      </c>
      <c r="H24" s="11"/>
      <c r="I24" s="11"/>
      <c r="J24" s="11"/>
      <c r="K24" s="11"/>
      <c r="L24" s="64" t="s">
        <v>22</v>
      </c>
      <c r="M24" s="64">
        <v>16</v>
      </c>
      <c r="N24" s="99">
        <v>150000</v>
      </c>
      <c r="O24" s="72">
        <f t="shared" si="5"/>
        <v>2400000</v>
      </c>
      <c r="P24" s="43"/>
    </row>
    <row r="25" spans="1:16" s="9" customFormat="1" ht="15" customHeight="1">
      <c r="A25" s="203">
        <f t="shared" si="4"/>
        <v>20</v>
      </c>
      <c r="B25" s="288"/>
      <c r="C25" s="217">
        <v>10</v>
      </c>
      <c r="D25" s="208" t="s">
        <v>278</v>
      </c>
      <c r="E25" s="208" t="s">
        <v>279</v>
      </c>
      <c r="F25" s="199" t="s">
        <v>365</v>
      </c>
      <c r="G25" s="219" t="s">
        <v>183</v>
      </c>
      <c r="H25" s="11"/>
      <c r="I25" s="11"/>
      <c r="J25" s="11"/>
      <c r="K25" s="11"/>
      <c r="L25" s="64" t="s">
        <v>22</v>
      </c>
      <c r="M25" s="64">
        <v>16</v>
      </c>
      <c r="N25" s="99">
        <v>575000</v>
      </c>
      <c r="O25" s="72">
        <f t="shared" si="5"/>
        <v>9200000</v>
      </c>
      <c r="P25" s="43"/>
    </row>
    <row r="26" spans="1:16" s="9" customFormat="1" ht="15" customHeight="1">
      <c r="A26" s="203">
        <f t="shared" si="4"/>
        <v>21</v>
      </c>
      <c r="B26" s="288"/>
      <c r="C26" s="213">
        <v>11</v>
      </c>
      <c r="D26" s="220" t="s">
        <v>280</v>
      </c>
      <c r="E26" s="221" t="s">
        <v>281</v>
      </c>
      <c r="F26" s="220" t="s">
        <v>366</v>
      </c>
      <c r="G26" s="216" t="s">
        <v>184</v>
      </c>
      <c r="H26" s="148"/>
      <c r="I26" s="148"/>
      <c r="J26" s="148"/>
      <c r="K26" s="148"/>
      <c r="L26" s="149" t="s">
        <v>21</v>
      </c>
      <c r="M26" s="149">
        <v>16</v>
      </c>
      <c r="N26" s="190">
        <v>115000</v>
      </c>
      <c r="O26" s="150">
        <f t="shared" si="5"/>
        <v>1840000</v>
      </c>
      <c r="P26" s="43"/>
    </row>
    <row r="27" spans="1:16" s="9" customFormat="1" ht="15" customHeight="1">
      <c r="A27" s="203">
        <f t="shared" si="4"/>
        <v>22</v>
      </c>
      <c r="B27" s="288"/>
      <c r="C27" s="217">
        <v>12</v>
      </c>
      <c r="D27" s="208" t="s">
        <v>282</v>
      </c>
      <c r="E27" s="209" t="s">
        <v>298</v>
      </c>
      <c r="F27" s="197" t="s">
        <v>139</v>
      </c>
      <c r="G27" s="219" t="s">
        <v>185</v>
      </c>
      <c r="H27" s="151"/>
      <c r="I27" s="151"/>
      <c r="J27" s="151"/>
      <c r="K27" s="151"/>
      <c r="L27" s="64" t="s">
        <v>345</v>
      </c>
      <c r="M27" s="64">
        <v>2</v>
      </c>
      <c r="N27" s="99">
        <v>1500000</v>
      </c>
      <c r="O27" s="152">
        <f t="shared" si="5"/>
        <v>3000000</v>
      </c>
      <c r="P27" s="43"/>
    </row>
    <row r="28" spans="1:16" s="9" customFormat="1" ht="15" customHeight="1">
      <c r="A28" s="203">
        <f t="shared" si="4"/>
        <v>23</v>
      </c>
      <c r="B28" s="288"/>
      <c r="C28" s="213">
        <v>13</v>
      </c>
      <c r="D28" s="209" t="s">
        <v>68</v>
      </c>
      <c r="E28" s="209" t="s">
        <v>115</v>
      </c>
      <c r="F28" s="208" t="s">
        <v>367</v>
      </c>
      <c r="G28" s="216" t="s">
        <v>186</v>
      </c>
      <c r="H28" s="11"/>
      <c r="I28" s="11"/>
      <c r="J28" s="11"/>
      <c r="K28" s="11"/>
      <c r="L28" s="64" t="s">
        <v>344</v>
      </c>
      <c r="M28" s="64">
        <v>6</v>
      </c>
      <c r="N28" s="99">
        <v>3450000</v>
      </c>
      <c r="O28" s="72">
        <f>M28*N28</f>
        <v>20700000</v>
      </c>
      <c r="P28" s="43"/>
    </row>
    <row r="29" spans="1:16" s="9" customFormat="1" ht="15" customHeight="1">
      <c r="A29" s="203">
        <f t="shared" si="4"/>
        <v>24</v>
      </c>
      <c r="B29" s="288"/>
      <c r="C29" s="217">
        <v>14</v>
      </c>
      <c r="D29" s="209" t="s">
        <v>69</v>
      </c>
      <c r="E29" s="209" t="s">
        <v>78</v>
      </c>
      <c r="F29" s="208" t="s">
        <v>368</v>
      </c>
      <c r="G29" s="219" t="s">
        <v>187</v>
      </c>
      <c r="H29" s="11"/>
      <c r="I29" s="11"/>
      <c r="J29" s="11"/>
      <c r="K29" s="11"/>
      <c r="L29" s="64" t="s">
        <v>344</v>
      </c>
      <c r="M29" s="64">
        <v>6</v>
      </c>
      <c r="N29" s="99">
        <v>2300000</v>
      </c>
      <c r="O29" s="72">
        <f>M29*N29</f>
        <v>13800000</v>
      </c>
      <c r="P29" s="43"/>
    </row>
    <row r="30" spans="1:16" s="9" customFormat="1" ht="15" customHeight="1">
      <c r="A30" s="203">
        <f t="shared" si="4"/>
        <v>25</v>
      </c>
      <c r="B30" s="288"/>
      <c r="C30" s="213">
        <v>15</v>
      </c>
      <c r="D30" s="196" t="s">
        <v>141</v>
      </c>
      <c r="E30" s="196" t="s">
        <v>299</v>
      </c>
      <c r="F30" s="222" t="s">
        <v>300</v>
      </c>
      <c r="G30" s="216" t="s">
        <v>188</v>
      </c>
      <c r="H30" s="137"/>
      <c r="I30" s="137"/>
      <c r="J30" s="137"/>
      <c r="K30" s="137"/>
      <c r="L30" s="139" t="s">
        <v>344</v>
      </c>
      <c r="M30" s="139">
        <v>1</v>
      </c>
      <c r="N30" s="142">
        <v>1500000</v>
      </c>
      <c r="O30" s="72">
        <f>M30*N30</f>
        <v>1500000</v>
      </c>
      <c r="P30" s="43"/>
    </row>
    <row r="31" spans="1:16" s="9" customFormat="1" ht="15" customHeight="1">
      <c r="A31" s="203">
        <f t="shared" si="4"/>
        <v>26</v>
      </c>
      <c r="B31" s="288"/>
      <c r="C31" s="217">
        <v>16</v>
      </c>
      <c r="D31" s="223" t="s">
        <v>301</v>
      </c>
      <c r="E31" s="223" t="s">
        <v>302</v>
      </c>
      <c r="F31" s="224" t="s">
        <v>369</v>
      </c>
      <c r="G31" s="219" t="s">
        <v>189</v>
      </c>
      <c r="H31" s="157"/>
      <c r="I31" s="157"/>
      <c r="J31" s="157"/>
      <c r="K31" s="157"/>
      <c r="L31" s="154" t="s">
        <v>346</v>
      </c>
      <c r="M31" s="154">
        <v>1</v>
      </c>
      <c r="N31" s="188">
        <v>350000</v>
      </c>
      <c r="O31" s="150">
        <f t="shared" ref="O31" si="6">M31*N31</f>
        <v>350000</v>
      </c>
      <c r="P31" s="43"/>
    </row>
    <row r="32" spans="1:16" s="9" customFormat="1" ht="15" customHeight="1">
      <c r="A32" s="203">
        <f t="shared" si="4"/>
        <v>27</v>
      </c>
      <c r="B32" s="288"/>
      <c r="C32" s="210">
        <v>17</v>
      </c>
      <c r="D32" s="225" t="s">
        <v>25</v>
      </c>
      <c r="E32" s="225" t="s">
        <v>24</v>
      </c>
      <c r="F32" s="225" t="s">
        <v>143</v>
      </c>
      <c r="G32" s="216" t="s">
        <v>190</v>
      </c>
      <c r="H32" s="164"/>
      <c r="I32" s="164"/>
      <c r="J32" s="164"/>
      <c r="K32" s="164"/>
      <c r="L32" s="165" t="s">
        <v>21</v>
      </c>
      <c r="M32" s="165">
        <v>1</v>
      </c>
      <c r="N32" s="191">
        <v>1200000</v>
      </c>
      <c r="O32" s="150">
        <f t="shared" ref="O32" si="7">M32*N32</f>
        <v>1200000</v>
      </c>
      <c r="P32" s="43"/>
    </row>
    <row r="33" spans="1:17" s="9" customFormat="1" ht="15" customHeight="1">
      <c r="A33" s="203">
        <f t="shared" si="4"/>
        <v>28</v>
      </c>
      <c r="B33" s="288"/>
      <c r="C33" s="226">
        <v>18</v>
      </c>
      <c r="D33" s="227" t="s">
        <v>283</v>
      </c>
      <c r="E33" s="228" t="s">
        <v>284</v>
      </c>
      <c r="F33" s="227" t="s">
        <v>370</v>
      </c>
      <c r="G33" s="219" t="s">
        <v>191</v>
      </c>
      <c r="H33" s="166"/>
      <c r="I33" s="166"/>
      <c r="J33" s="166"/>
      <c r="K33" s="166"/>
      <c r="L33" s="139" t="s">
        <v>346</v>
      </c>
      <c r="M33" s="159">
        <v>1</v>
      </c>
      <c r="N33" s="160">
        <v>3450000</v>
      </c>
      <c r="O33" s="79">
        <f>M33*N33</f>
        <v>3450000</v>
      </c>
      <c r="P33" s="43"/>
    </row>
    <row r="34" spans="1:17" s="9" customFormat="1" ht="15" customHeight="1" thickBot="1">
      <c r="A34" s="203">
        <f t="shared" si="4"/>
        <v>29</v>
      </c>
      <c r="B34" s="289"/>
      <c r="C34" s="210">
        <v>19</v>
      </c>
      <c r="D34" s="212" t="s">
        <v>257</v>
      </c>
      <c r="E34" s="212" t="s">
        <v>258</v>
      </c>
      <c r="F34" s="202" t="s">
        <v>359</v>
      </c>
      <c r="G34" s="216" t="s">
        <v>192</v>
      </c>
      <c r="H34" s="162"/>
      <c r="I34" s="162"/>
      <c r="J34" s="162"/>
      <c r="K34" s="162"/>
      <c r="L34" s="140" t="s">
        <v>346</v>
      </c>
      <c r="M34" s="167">
        <v>1</v>
      </c>
      <c r="N34" s="168">
        <v>2000000</v>
      </c>
      <c r="O34" s="163">
        <f>M34*N34</f>
        <v>2000000</v>
      </c>
      <c r="P34" s="43"/>
    </row>
    <row r="35" spans="1:17" s="9" customFormat="1" ht="15" customHeight="1" thickBot="1">
      <c r="A35" s="280" t="s">
        <v>10</v>
      </c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2"/>
      <c r="M35" s="66">
        <f>SUM(M16:M34)</f>
        <v>181</v>
      </c>
      <c r="N35" s="75"/>
      <c r="O35" s="74">
        <f>SUM(O16:O34)</f>
        <v>98785200</v>
      </c>
      <c r="P35" s="44"/>
      <c r="Q35" s="103"/>
    </row>
    <row r="36" spans="1:17" s="9" customFormat="1" ht="15" customHeight="1">
      <c r="A36" s="203">
        <f>A34+1</f>
        <v>30</v>
      </c>
      <c r="B36" s="287" t="s">
        <v>349</v>
      </c>
      <c r="C36" s="213">
        <v>1</v>
      </c>
      <c r="D36" s="223" t="s">
        <v>146</v>
      </c>
      <c r="E36" s="223" t="s">
        <v>305</v>
      </c>
      <c r="F36" s="223" t="s">
        <v>159</v>
      </c>
      <c r="G36" s="232" t="s">
        <v>306</v>
      </c>
      <c r="H36" s="130"/>
      <c r="I36" s="130"/>
      <c r="J36" s="130"/>
      <c r="K36" s="130"/>
      <c r="L36" s="131" t="s">
        <v>22</v>
      </c>
      <c r="M36" s="131">
        <v>16</v>
      </c>
      <c r="N36" s="141">
        <v>250000</v>
      </c>
      <c r="O36" s="78">
        <f>M36*N36</f>
        <v>4000000</v>
      </c>
      <c r="P36" s="104"/>
    </row>
    <row r="37" spans="1:17" s="9" customFormat="1" ht="15" customHeight="1">
      <c r="A37" s="203">
        <f>A36+1</f>
        <v>31</v>
      </c>
      <c r="B37" s="288"/>
      <c r="C37" s="233">
        <f>C36+1</f>
        <v>2</v>
      </c>
      <c r="D37" s="196" t="s">
        <v>106</v>
      </c>
      <c r="E37" s="196" t="s">
        <v>145</v>
      </c>
      <c r="F37" s="196" t="s">
        <v>160</v>
      </c>
      <c r="G37" s="234" t="s">
        <v>193</v>
      </c>
      <c r="H37" s="126"/>
      <c r="I37" s="126"/>
      <c r="J37" s="126"/>
      <c r="K37" s="126"/>
      <c r="L37" s="127" t="s">
        <v>22</v>
      </c>
      <c r="M37" s="127">
        <v>32</v>
      </c>
      <c r="N37" s="142">
        <v>50000</v>
      </c>
      <c r="O37" s="72">
        <f t="shared" ref="O37:O44" si="8">M37*N37</f>
        <v>1600000</v>
      </c>
      <c r="P37" s="43"/>
    </row>
    <row r="38" spans="1:17" s="9" customFormat="1" ht="15" customHeight="1">
      <c r="A38" s="203">
        <f t="shared" ref="A38:A46" si="9">A37+1</f>
        <v>32</v>
      </c>
      <c r="B38" s="288"/>
      <c r="C38" s="217">
        <f t="shared" ref="C38:C46" si="10">C37+1</f>
        <v>3</v>
      </c>
      <c r="D38" s="211" t="s">
        <v>285</v>
      </c>
      <c r="E38" s="211" t="s">
        <v>266</v>
      </c>
      <c r="F38" s="240" t="s">
        <v>161</v>
      </c>
      <c r="G38" s="234" t="s">
        <v>194</v>
      </c>
      <c r="H38" s="157"/>
      <c r="I38" s="157"/>
      <c r="J38" s="157"/>
      <c r="K38" s="157"/>
      <c r="L38" s="154" t="s">
        <v>21</v>
      </c>
      <c r="M38" s="154">
        <v>1</v>
      </c>
      <c r="N38" s="188">
        <v>350000</v>
      </c>
      <c r="O38" s="150">
        <f t="shared" si="8"/>
        <v>350000</v>
      </c>
      <c r="P38" s="43"/>
    </row>
    <row r="39" spans="1:17" s="9" customFormat="1" ht="15" customHeight="1">
      <c r="A39" s="203">
        <f t="shared" si="9"/>
        <v>33</v>
      </c>
      <c r="B39" s="288"/>
      <c r="C39" s="217">
        <f t="shared" si="10"/>
        <v>4</v>
      </c>
      <c r="D39" s="235" t="s">
        <v>25</v>
      </c>
      <c r="E39" s="235" t="s">
        <v>24</v>
      </c>
      <c r="F39" s="235" t="s">
        <v>143</v>
      </c>
      <c r="G39" s="234" t="s">
        <v>195</v>
      </c>
      <c r="H39" s="155"/>
      <c r="I39" s="155"/>
      <c r="J39" s="155"/>
      <c r="K39" s="155"/>
      <c r="L39" s="156" t="s">
        <v>346</v>
      </c>
      <c r="M39" s="156">
        <v>33</v>
      </c>
      <c r="N39" s="192">
        <v>1200000</v>
      </c>
      <c r="O39" s="72">
        <f t="shared" si="8"/>
        <v>39600000</v>
      </c>
      <c r="P39" s="43"/>
    </row>
    <row r="40" spans="1:17" s="9" customFormat="1" ht="15" customHeight="1">
      <c r="A40" s="203">
        <f t="shared" si="9"/>
        <v>34</v>
      </c>
      <c r="B40" s="288"/>
      <c r="C40" s="217">
        <f t="shared" si="10"/>
        <v>5</v>
      </c>
      <c r="D40" s="236" t="s">
        <v>92</v>
      </c>
      <c r="E40" s="236" t="s">
        <v>80</v>
      </c>
      <c r="F40" s="236" t="s">
        <v>371</v>
      </c>
      <c r="G40" s="234" t="s">
        <v>196</v>
      </c>
      <c r="H40" s="148"/>
      <c r="I40" s="148"/>
      <c r="J40" s="148"/>
      <c r="K40" s="148"/>
      <c r="L40" s="158" t="s">
        <v>22</v>
      </c>
      <c r="M40" s="158">
        <v>16</v>
      </c>
      <c r="N40" s="258">
        <v>880000</v>
      </c>
      <c r="O40" s="150">
        <f>M40*N40</f>
        <v>14080000</v>
      </c>
      <c r="P40" s="43"/>
    </row>
    <row r="41" spans="1:17" s="9" customFormat="1" ht="15" customHeight="1">
      <c r="A41" s="203">
        <f t="shared" si="9"/>
        <v>35</v>
      </c>
      <c r="B41" s="288"/>
      <c r="C41" s="217">
        <f t="shared" si="10"/>
        <v>6</v>
      </c>
      <c r="D41" s="237" t="s">
        <v>307</v>
      </c>
      <c r="E41" s="228" t="s">
        <v>308</v>
      </c>
      <c r="F41" s="228" t="s">
        <v>372</v>
      </c>
      <c r="G41" s="234" t="s">
        <v>197</v>
      </c>
      <c r="H41" s="106"/>
      <c r="I41" s="106"/>
      <c r="J41" s="106"/>
      <c r="K41" s="106"/>
      <c r="L41" s="159" t="s">
        <v>149</v>
      </c>
      <c r="M41" s="159">
        <v>16</v>
      </c>
      <c r="N41" s="160">
        <v>1200000</v>
      </c>
      <c r="O41" s="79">
        <f>M41*N41</f>
        <v>19200000</v>
      </c>
      <c r="P41" s="43"/>
    </row>
    <row r="42" spans="1:17" s="9" customFormat="1" ht="15" customHeight="1">
      <c r="A42" s="203">
        <f t="shared" si="9"/>
        <v>36</v>
      </c>
      <c r="B42" s="288"/>
      <c r="C42" s="217">
        <f t="shared" si="10"/>
        <v>7</v>
      </c>
      <c r="D42" s="238" t="s">
        <v>57</v>
      </c>
      <c r="E42" s="238" t="s">
        <v>56</v>
      </c>
      <c r="F42" s="238" t="s">
        <v>373</v>
      </c>
      <c r="G42" s="234" t="s">
        <v>198</v>
      </c>
      <c r="H42" s="105"/>
      <c r="I42" s="105"/>
      <c r="J42" s="105"/>
      <c r="K42" s="105"/>
      <c r="L42" s="147" t="s">
        <v>344</v>
      </c>
      <c r="M42" s="147">
        <v>16</v>
      </c>
      <c r="N42" s="193">
        <v>2300000</v>
      </c>
      <c r="O42" s="78">
        <f t="shared" si="8"/>
        <v>36800000</v>
      </c>
      <c r="P42" s="43"/>
    </row>
    <row r="43" spans="1:17" s="9" customFormat="1" ht="15" customHeight="1">
      <c r="A43" s="203">
        <v>37</v>
      </c>
      <c r="B43" s="288"/>
      <c r="C43" s="217">
        <v>8</v>
      </c>
      <c r="D43" s="208" t="s">
        <v>71</v>
      </c>
      <c r="E43" s="208" t="s">
        <v>71</v>
      </c>
      <c r="F43" s="208" t="s">
        <v>374</v>
      </c>
      <c r="G43" s="234" t="s">
        <v>199</v>
      </c>
      <c r="H43" s="11"/>
      <c r="I43" s="11"/>
      <c r="J43" s="11"/>
      <c r="K43" s="11"/>
      <c r="L43" s="64" t="s">
        <v>346</v>
      </c>
      <c r="M43" s="64">
        <v>5</v>
      </c>
      <c r="N43" s="99">
        <v>2300000</v>
      </c>
      <c r="O43" s="72">
        <f>M43*N43</f>
        <v>11500000</v>
      </c>
      <c r="P43" s="43"/>
    </row>
    <row r="44" spans="1:17" s="9" customFormat="1" ht="15" customHeight="1">
      <c r="A44" s="203">
        <f t="shared" si="9"/>
        <v>38</v>
      </c>
      <c r="B44" s="288"/>
      <c r="C44" s="217">
        <f t="shared" si="10"/>
        <v>9</v>
      </c>
      <c r="D44" s="208" t="s">
        <v>42</v>
      </c>
      <c r="E44" s="208" t="s">
        <v>309</v>
      </c>
      <c r="F44" s="227" t="s">
        <v>370</v>
      </c>
      <c r="G44" s="234" t="s">
        <v>200</v>
      </c>
      <c r="H44" s="11"/>
      <c r="I44" s="11"/>
      <c r="J44" s="11"/>
      <c r="K44" s="11"/>
      <c r="L44" s="64" t="s">
        <v>22</v>
      </c>
      <c r="M44" s="64">
        <v>1</v>
      </c>
      <c r="N44" s="99">
        <v>3450000</v>
      </c>
      <c r="O44" s="72">
        <f t="shared" si="8"/>
        <v>3450000</v>
      </c>
      <c r="P44" s="43"/>
    </row>
    <row r="45" spans="1:17" s="9" customFormat="1" ht="15" customHeight="1">
      <c r="A45" s="203">
        <f t="shared" si="9"/>
        <v>39</v>
      </c>
      <c r="B45" s="288"/>
      <c r="C45" s="217">
        <f>C44+1</f>
        <v>10</v>
      </c>
      <c r="D45" s="196" t="s">
        <v>141</v>
      </c>
      <c r="E45" s="196" t="s">
        <v>269</v>
      </c>
      <c r="F45" s="222" t="s">
        <v>157</v>
      </c>
      <c r="G45" s="234" t="s">
        <v>201</v>
      </c>
      <c r="H45" s="124"/>
      <c r="I45" s="124"/>
      <c r="J45" s="124"/>
      <c r="K45" s="124"/>
      <c r="L45" s="139" t="s">
        <v>344</v>
      </c>
      <c r="M45" s="125">
        <v>1</v>
      </c>
      <c r="N45" s="142">
        <v>1500000</v>
      </c>
      <c r="O45" s="72">
        <f>M45*N45</f>
        <v>1500000</v>
      </c>
      <c r="P45" s="43"/>
    </row>
    <row r="46" spans="1:17" s="9" customFormat="1" ht="15" customHeight="1" thickBot="1">
      <c r="A46" s="203">
        <f t="shared" si="9"/>
        <v>40</v>
      </c>
      <c r="B46" s="289"/>
      <c r="C46" s="217">
        <f t="shared" si="10"/>
        <v>11</v>
      </c>
      <c r="D46" s="212" t="s">
        <v>270</v>
      </c>
      <c r="E46" s="212" t="s">
        <v>271</v>
      </c>
      <c r="F46" s="202" t="s">
        <v>154</v>
      </c>
      <c r="G46" s="239" t="s">
        <v>202</v>
      </c>
      <c r="H46" s="162"/>
      <c r="I46" s="162"/>
      <c r="J46" s="162"/>
      <c r="K46" s="162"/>
      <c r="L46" s="140" t="s">
        <v>346</v>
      </c>
      <c r="M46" s="167">
        <v>1</v>
      </c>
      <c r="N46" s="168">
        <v>2000000</v>
      </c>
      <c r="O46" s="163">
        <f>M46*N46</f>
        <v>2000000</v>
      </c>
      <c r="P46" s="43"/>
    </row>
    <row r="47" spans="1:17" s="9" customFormat="1" ht="15" customHeight="1" thickBot="1">
      <c r="A47" s="280" t="s">
        <v>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2"/>
      <c r="M47" s="66">
        <f>SUM(M36:M46)</f>
        <v>138</v>
      </c>
      <c r="N47" s="75"/>
      <c r="O47" s="74">
        <f>SUM(O36:O46)</f>
        <v>134080000</v>
      </c>
      <c r="P47" s="44"/>
      <c r="Q47" s="103"/>
    </row>
    <row r="48" spans="1:17" s="9" customFormat="1" ht="15" customHeight="1">
      <c r="A48" s="203">
        <f>A46+1</f>
        <v>41</v>
      </c>
      <c r="B48" s="287" t="s">
        <v>350</v>
      </c>
      <c r="C48" s="241">
        <v>1</v>
      </c>
      <c r="D48" s="208" t="s">
        <v>58</v>
      </c>
      <c r="E48" s="208" t="s">
        <v>45</v>
      </c>
      <c r="F48" s="208" t="s">
        <v>322</v>
      </c>
      <c r="G48" s="242" t="s">
        <v>323</v>
      </c>
      <c r="H48" s="23"/>
      <c r="I48" s="23"/>
      <c r="J48" s="23"/>
      <c r="K48" s="23"/>
      <c r="L48" s="64" t="s">
        <v>22</v>
      </c>
      <c r="M48" s="64">
        <v>16</v>
      </c>
      <c r="N48" s="99">
        <v>287500</v>
      </c>
      <c r="O48" s="72">
        <f>M48*N48</f>
        <v>4600000</v>
      </c>
      <c r="P48" s="43"/>
    </row>
    <row r="49" spans="1:16" s="9" customFormat="1" ht="15" customHeight="1">
      <c r="A49" s="206">
        <f>A48+1</f>
        <v>42</v>
      </c>
      <c r="B49" s="288"/>
      <c r="C49" s="217">
        <v>2</v>
      </c>
      <c r="D49" s="208" t="s">
        <v>59</v>
      </c>
      <c r="E49" s="208" t="s">
        <v>29</v>
      </c>
      <c r="F49" s="208" t="s">
        <v>303</v>
      </c>
      <c r="G49" s="234" t="s">
        <v>324</v>
      </c>
      <c r="H49" s="11"/>
      <c r="I49" s="11"/>
      <c r="J49" s="11"/>
      <c r="K49" s="11"/>
      <c r="L49" s="144" t="s">
        <v>22</v>
      </c>
      <c r="M49" s="144">
        <v>32</v>
      </c>
      <c r="N49" s="99">
        <v>50000</v>
      </c>
      <c r="O49" s="72">
        <f t="shared" ref="O49:O58" si="11">M49*N49</f>
        <v>1600000</v>
      </c>
      <c r="P49" s="43"/>
    </row>
    <row r="50" spans="1:16" s="9" customFormat="1" ht="15" customHeight="1">
      <c r="A50" s="206">
        <f t="shared" ref="A50:A59" si="12">A49+1</f>
        <v>43</v>
      </c>
      <c r="B50" s="288"/>
      <c r="C50" s="241">
        <v>3</v>
      </c>
      <c r="D50" s="196" t="s">
        <v>138</v>
      </c>
      <c r="E50" s="196" t="s">
        <v>163</v>
      </c>
      <c r="F50" s="240" t="s">
        <v>295</v>
      </c>
      <c r="G50" s="243" t="s">
        <v>203</v>
      </c>
      <c r="H50" s="128"/>
      <c r="I50" s="128"/>
      <c r="J50" s="128"/>
      <c r="K50" s="128"/>
      <c r="L50" s="139" t="s">
        <v>21</v>
      </c>
      <c r="M50" s="139">
        <v>1</v>
      </c>
      <c r="N50" s="142">
        <v>350000</v>
      </c>
      <c r="O50" s="72">
        <f t="shared" si="11"/>
        <v>350000</v>
      </c>
      <c r="P50" s="43"/>
    </row>
    <row r="51" spans="1:16" s="9" customFormat="1" ht="15" customHeight="1">
      <c r="A51" s="206">
        <f t="shared" si="12"/>
        <v>44</v>
      </c>
      <c r="B51" s="288"/>
      <c r="C51" s="217">
        <v>4</v>
      </c>
      <c r="D51" s="209" t="s">
        <v>53</v>
      </c>
      <c r="E51" s="209" t="s">
        <v>47</v>
      </c>
      <c r="F51" s="199" t="s">
        <v>155</v>
      </c>
      <c r="G51" s="234" t="s">
        <v>204</v>
      </c>
      <c r="H51" s="195"/>
      <c r="I51" s="195"/>
      <c r="J51" s="195"/>
      <c r="K51" s="195"/>
      <c r="L51" s="144" t="s">
        <v>22</v>
      </c>
      <c r="M51" s="144">
        <v>20</v>
      </c>
      <c r="N51" s="99">
        <v>354200</v>
      </c>
      <c r="O51" s="72">
        <f t="shared" si="11"/>
        <v>7084000</v>
      </c>
      <c r="P51" s="43"/>
    </row>
    <row r="52" spans="1:16" s="9" customFormat="1" ht="15" customHeight="1">
      <c r="A52" s="206">
        <f t="shared" si="12"/>
        <v>45</v>
      </c>
      <c r="B52" s="288"/>
      <c r="C52" s="241">
        <v>5</v>
      </c>
      <c r="D52" s="209" t="s">
        <v>60</v>
      </c>
      <c r="E52" s="209" t="s">
        <v>72</v>
      </c>
      <c r="F52" s="208" t="s">
        <v>375</v>
      </c>
      <c r="G52" s="243" t="s">
        <v>205</v>
      </c>
      <c r="H52" s="11"/>
      <c r="I52" s="11"/>
      <c r="J52" s="11"/>
      <c r="K52" s="11"/>
      <c r="L52" s="144" t="s">
        <v>22</v>
      </c>
      <c r="M52" s="144">
        <v>4</v>
      </c>
      <c r="N52" s="99">
        <v>4000000</v>
      </c>
      <c r="O52" s="72">
        <f t="shared" si="11"/>
        <v>16000000</v>
      </c>
      <c r="P52" s="43"/>
    </row>
    <row r="53" spans="1:16" s="9" customFormat="1" ht="15" customHeight="1">
      <c r="A53" s="206">
        <f t="shared" si="12"/>
        <v>46</v>
      </c>
      <c r="B53" s="288"/>
      <c r="C53" s="217">
        <v>6</v>
      </c>
      <c r="D53" s="208" t="s">
        <v>41</v>
      </c>
      <c r="E53" s="209" t="s">
        <v>73</v>
      </c>
      <c r="F53" s="208" t="s">
        <v>376</v>
      </c>
      <c r="G53" s="234" t="s">
        <v>206</v>
      </c>
      <c r="H53" s="11"/>
      <c r="I53" s="11"/>
      <c r="J53" s="11"/>
      <c r="K53" s="11"/>
      <c r="L53" s="144" t="s">
        <v>22</v>
      </c>
      <c r="M53" s="144">
        <v>4</v>
      </c>
      <c r="N53" s="99">
        <v>1168400</v>
      </c>
      <c r="O53" s="72">
        <f t="shared" si="11"/>
        <v>4673600</v>
      </c>
      <c r="P53" s="43"/>
    </row>
    <row r="54" spans="1:16" s="9" customFormat="1" ht="15" customHeight="1">
      <c r="A54" s="206">
        <f t="shared" si="12"/>
        <v>47</v>
      </c>
      <c r="B54" s="288"/>
      <c r="C54" s="241">
        <v>7</v>
      </c>
      <c r="D54" s="208" t="s">
        <v>61</v>
      </c>
      <c r="E54" s="209" t="s">
        <v>164</v>
      </c>
      <c r="F54" s="208" t="s">
        <v>377</v>
      </c>
      <c r="G54" s="243" t="s">
        <v>207</v>
      </c>
      <c r="H54" s="11"/>
      <c r="I54" s="11"/>
      <c r="J54" s="11"/>
      <c r="K54" s="11"/>
      <c r="L54" s="144" t="s">
        <v>22</v>
      </c>
      <c r="M54" s="144">
        <v>2</v>
      </c>
      <c r="N54" s="99">
        <v>1547900</v>
      </c>
      <c r="O54" s="72">
        <f t="shared" si="11"/>
        <v>3095800</v>
      </c>
      <c r="P54" s="43"/>
    </row>
    <row r="55" spans="1:16" s="9" customFormat="1" ht="15" customHeight="1">
      <c r="A55" s="206">
        <f t="shared" si="12"/>
        <v>48</v>
      </c>
      <c r="B55" s="288"/>
      <c r="C55" s="217">
        <v>8</v>
      </c>
      <c r="D55" s="208" t="s">
        <v>62</v>
      </c>
      <c r="E55" s="208" t="s">
        <v>114</v>
      </c>
      <c r="F55" s="208" t="s">
        <v>325</v>
      </c>
      <c r="G55" s="234" t="s">
        <v>208</v>
      </c>
      <c r="H55" s="11"/>
      <c r="I55" s="11"/>
      <c r="J55" s="11"/>
      <c r="K55" s="11"/>
      <c r="L55" s="144" t="s">
        <v>344</v>
      </c>
      <c r="M55" s="144">
        <v>2</v>
      </c>
      <c r="N55" s="99">
        <v>4578150</v>
      </c>
      <c r="O55" s="72">
        <f t="shared" si="11"/>
        <v>9156300</v>
      </c>
      <c r="P55" s="43"/>
    </row>
    <row r="56" spans="1:16" s="9" customFormat="1" ht="15" customHeight="1">
      <c r="A56" s="206">
        <f t="shared" si="12"/>
        <v>49</v>
      </c>
      <c r="B56" s="288"/>
      <c r="C56" s="241">
        <v>9</v>
      </c>
      <c r="D56" s="208" t="s">
        <v>63</v>
      </c>
      <c r="E56" s="208" t="s">
        <v>74</v>
      </c>
      <c r="F56" s="208" t="s">
        <v>326</v>
      </c>
      <c r="G56" s="243" t="s">
        <v>209</v>
      </c>
      <c r="H56" s="11"/>
      <c r="I56" s="11"/>
      <c r="J56" s="11"/>
      <c r="K56" s="11"/>
      <c r="L56" s="64" t="s">
        <v>22</v>
      </c>
      <c r="M56" s="64">
        <v>2</v>
      </c>
      <c r="N56" s="99">
        <v>719900</v>
      </c>
      <c r="O56" s="72">
        <f t="shared" si="11"/>
        <v>1439800</v>
      </c>
      <c r="P56" s="43"/>
    </row>
    <row r="57" spans="1:16" s="9" customFormat="1" ht="15" customHeight="1">
      <c r="A57" s="206">
        <f t="shared" si="12"/>
        <v>50</v>
      </c>
      <c r="B57" s="288"/>
      <c r="C57" s="217">
        <v>10</v>
      </c>
      <c r="D57" s="208" t="s">
        <v>64</v>
      </c>
      <c r="E57" s="208" t="s">
        <v>75</v>
      </c>
      <c r="F57" s="208" t="s">
        <v>378</v>
      </c>
      <c r="G57" s="234" t="s">
        <v>210</v>
      </c>
      <c r="H57" s="11"/>
      <c r="I57" s="11"/>
      <c r="J57" s="11"/>
      <c r="K57" s="11"/>
      <c r="L57" s="64" t="s">
        <v>22</v>
      </c>
      <c r="M57" s="64">
        <v>2</v>
      </c>
      <c r="N57" s="99">
        <v>887800</v>
      </c>
      <c r="O57" s="72">
        <f t="shared" si="11"/>
        <v>1775600</v>
      </c>
      <c r="P57" s="43"/>
    </row>
    <row r="58" spans="1:16" s="9" customFormat="1" ht="15" customHeight="1">
      <c r="A58" s="206">
        <f t="shared" si="12"/>
        <v>51</v>
      </c>
      <c r="B58" s="288"/>
      <c r="C58" s="241">
        <v>11</v>
      </c>
      <c r="D58" s="208" t="s">
        <v>65</v>
      </c>
      <c r="E58" s="208" t="s">
        <v>76</v>
      </c>
      <c r="F58" s="208" t="s">
        <v>379</v>
      </c>
      <c r="G58" s="243" t="s">
        <v>211</v>
      </c>
      <c r="H58" s="11"/>
      <c r="I58" s="11"/>
      <c r="J58" s="11"/>
      <c r="K58" s="11"/>
      <c r="L58" s="64" t="s">
        <v>22</v>
      </c>
      <c r="M58" s="64">
        <v>2</v>
      </c>
      <c r="N58" s="99">
        <v>4090550</v>
      </c>
      <c r="O58" s="72">
        <f t="shared" si="11"/>
        <v>8181100</v>
      </c>
      <c r="P58" s="43"/>
    </row>
    <row r="59" spans="1:16" s="9" customFormat="1" ht="15" customHeight="1">
      <c r="A59" s="206">
        <f t="shared" si="12"/>
        <v>52</v>
      </c>
      <c r="B59" s="288"/>
      <c r="C59" s="217">
        <v>12</v>
      </c>
      <c r="D59" s="208" t="s">
        <v>42</v>
      </c>
      <c r="E59" s="208" t="s">
        <v>304</v>
      </c>
      <c r="F59" s="227" t="s">
        <v>370</v>
      </c>
      <c r="G59" s="234" t="s">
        <v>212</v>
      </c>
      <c r="H59" s="11"/>
      <c r="I59" s="11"/>
      <c r="J59" s="11"/>
      <c r="K59" s="11"/>
      <c r="L59" s="144" t="s">
        <v>22</v>
      </c>
      <c r="M59" s="144">
        <v>1</v>
      </c>
      <c r="N59" s="99">
        <v>3450000</v>
      </c>
      <c r="O59" s="72">
        <f t="shared" ref="O59:O66" si="13">M59*N59</f>
        <v>3450000</v>
      </c>
      <c r="P59" s="43"/>
    </row>
    <row r="60" spans="1:16" s="9" customFormat="1" ht="15" customHeight="1">
      <c r="A60" s="206">
        <f t="shared" ref="A60:A69" si="14">A59+1</f>
        <v>53</v>
      </c>
      <c r="B60" s="288"/>
      <c r="C60" s="241">
        <v>13</v>
      </c>
      <c r="D60" s="208" t="s">
        <v>66</v>
      </c>
      <c r="E60" s="208" t="s">
        <v>77</v>
      </c>
      <c r="F60" s="208" t="s">
        <v>380</v>
      </c>
      <c r="G60" s="243" t="s">
        <v>213</v>
      </c>
      <c r="H60" s="11"/>
      <c r="I60" s="11"/>
      <c r="J60" s="11"/>
      <c r="K60" s="11"/>
      <c r="L60" s="144" t="s">
        <v>344</v>
      </c>
      <c r="M60" s="144">
        <v>6</v>
      </c>
      <c r="N60" s="99">
        <v>5500000</v>
      </c>
      <c r="O60" s="72">
        <f t="shared" si="13"/>
        <v>33000000</v>
      </c>
      <c r="P60" s="43"/>
    </row>
    <row r="61" spans="1:16" s="9" customFormat="1" ht="15" customHeight="1">
      <c r="A61" s="206">
        <f t="shared" si="14"/>
        <v>54</v>
      </c>
      <c r="B61" s="288"/>
      <c r="C61" s="217">
        <v>14</v>
      </c>
      <c r="D61" s="208" t="s">
        <v>310</v>
      </c>
      <c r="E61" s="209" t="s">
        <v>311</v>
      </c>
      <c r="F61" s="208" t="s">
        <v>381</v>
      </c>
      <c r="G61" s="234" t="s">
        <v>214</v>
      </c>
      <c r="H61" s="11"/>
      <c r="I61" s="11"/>
      <c r="J61" s="11"/>
      <c r="K61" s="11"/>
      <c r="L61" s="144" t="s">
        <v>22</v>
      </c>
      <c r="M61" s="144">
        <v>6</v>
      </c>
      <c r="N61" s="99">
        <v>759000</v>
      </c>
      <c r="O61" s="72">
        <f t="shared" si="13"/>
        <v>4554000</v>
      </c>
      <c r="P61" s="43"/>
    </row>
    <row r="62" spans="1:16" s="9" customFormat="1" ht="15" customHeight="1">
      <c r="A62" s="206">
        <f t="shared" si="14"/>
        <v>55</v>
      </c>
      <c r="B62" s="288"/>
      <c r="C62" s="241">
        <v>15</v>
      </c>
      <c r="D62" s="208" t="s">
        <v>312</v>
      </c>
      <c r="E62" s="209" t="s">
        <v>313</v>
      </c>
      <c r="F62" s="208" t="s">
        <v>383</v>
      </c>
      <c r="G62" s="243" t="s">
        <v>215</v>
      </c>
      <c r="H62" s="11"/>
      <c r="I62" s="11"/>
      <c r="J62" s="11"/>
      <c r="K62" s="11"/>
      <c r="L62" s="144" t="s">
        <v>22</v>
      </c>
      <c r="M62" s="144">
        <v>6</v>
      </c>
      <c r="N62" s="99">
        <v>759000</v>
      </c>
      <c r="O62" s="72">
        <f t="shared" si="13"/>
        <v>4554000</v>
      </c>
      <c r="P62" s="43"/>
    </row>
    <row r="63" spans="1:16" s="9" customFormat="1" ht="15" customHeight="1">
      <c r="A63" s="206">
        <f t="shared" si="14"/>
        <v>56</v>
      </c>
      <c r="B63" s="288"/>
      <c r="C63" s="217">
        <v>16</v>
      </c>
      <c r="D63" s="208" t="s">
        <v>67</v>
      </c>
      <c r="E63" s="209" t="s">
        <v>314</v>
      </c>
      <c r="F63" s="208" t="s">
        <v>382</v>
      </c>
      <c r="G63" s="234" t="s">
        <v>216</v>
      </c>
      <c r="H63" s="11"/>
      <c r="I63" s="11"/>
      <c r="J63" s="11"/>
      <c r="K63" s="11"/>
      <c r="L63" s="144" t="s">
        <v>344</v>
      </c>
      <c r="M63" s="144">
        <v>6</v>
      </c>
      <c r="N63" s="99">
        <v>3450000</v>
      </c>
      <c r="O63" s="72">
        <f t="shared" si="13"/>
        <v>20700000</v>
      </c>
      <c r="P63" s="43"/>
    </row>
    <row r="64" spans="1:16" s="9" customFormat="1" ht="15" customHeight="1">
      <c r="A64" s="206">
        <f t="shared" si="14"/>
        <v>57</v>
      </c>
      <c r="B64" s="288"/>
      <c r="C64" s="241">
        <v>17</v>
      </c>
      <c r="D64" s="208" t="s">
        <v>70</v>
      </c>
      <c r="E64" s="209" t="s">
        <v>315</v>
      </c>
      <c r="F64" s="208" t="s">
        <v>384</v>
      </c>
      <c r="G64" s="243" t="s">
        <v>217</v>
      </c>
      <c r="H64" s="11"/>
      <c r="I64" s="11"/>
      <c r="J64" s="11"/>
      <c r="K64" s="11"/>
      <c r="L64" s="144" t="s">
        <v>344</v>
      </c>
      <c r="M64" s="144">
        <v>6</v>
      </c>
      <c r="N64" s="99">
        <v>2750000</v>
      </c>
      <c r="O64" s="72">
        <f t="shared" si="13"/>
        <v>16500000</v>
      </c>
      <c r="P64" s="43"/>
    </row>
    <row r="65" spans="1:17" s="9" customFormat="1" ht="15" customHeight="1">
      <c r="A65" s="206">
        <f t="shared" si="14"/>
        <v>58</v>
      </c>
      <c r="B65" s="288"/>
      <c r="C65" s="217">
        <v>18</v>
      </c>
      <c r="D65" s="208" t="s">
        <v>43</v>
      </c>
      <c r="E65" s="209" t="s">
        <v>49</v>
      </c>
      <c r="F65" s="220" t="s">
        <v>316</v>
      </c>
      <c r="G65" s="234" t="s">
        <v>218</v>
      </c>
      <c r="H65" s="11"/>
      <c r="I65" s="11"/>
      <c r="J65" s="11"/>
      <c r="K65" s="11"/>
      <c r="L65" s="144" t="s">
        <v>344</v>
      </c>
      <c r="M65" s="144">
        <v>16</v>
      </c>
      <c r="N65" s="99">
        <v>115000</v>
      </c>
      <c r="O65" s="72">
        <f t="shared" si="13"/>
        <v>1840000</v>
      </c>
      <c r="P65" s="43"/>
    </row>
    <row r="66" spans="1:17" s="9" customFormat="1" ht="15" customHeight="1">
      <c r="A66" s="206">
        <f t="shared" si="14"/>
        <v>59</v>
      </c>
      <c r="B66" s="288"/>
      <c r="C66" s="241">
        <v>19</v>
      </c>
      <c r="D66" s="235" t="s">
        <v>25</v>
      </c>
      <c r="E66" s="235" t="s">
        <v>24</v>
      </c>
      <c r="F66" s="235" t="s">
        <v>143</v>
      </c>
      <c r="G66" s="243" t="s">
        <v>219</v>
      </c>
      <c r="H66" s="155"/>
      <c r="I66" s="155"/>
      <c r="J66" s="155"/>
      <c r="K66" s="155"/>
      <c r="L66" s="156" t="s">
        <v>344</v>
      </c>
      <c r="M66" s="156">
        <v>1</v>
      </c>
      <c r="N66" s="192">
        <v>1200000</v>
      </c>
      <c r="O66" s="72">
        <f t="shared" si="13"/>
        <v>1200000</v>
      </c>
      <c r="P66" s="43"/>
    </row>
    <row r="67" spans="1:17" s="9" customFormat="1" ht="15" customHeight="1">
      <c r="A67" s="206">
        <f t="shared" si="14"/>
        <v>60</v>
      </c>
      <c r="B67" s="288"/>
      <c r="C67" s="217">
        <v>20</v>
      </c>
      <c r="D67" s="223" t="s">
        <v>317</v>
      </c>
      <c r="E67" s="223" t="s">
        <v>165</v>
      </c>
      <c r="F67" s="224" t="s">
        <v>318</v>
      </c>
      <c r="G67" s="234" t="s">
        <v>220</v>
      </c>
      <c r="H67" s="185"/>
      <c r="I67" s="136"/>
      <c r="J67" s="136"/>
      <c r="K67" s="136"/>
      <c r="L67" s="138" t="s">
        <v>22</v>
      </c>
      <c r="M67" s="138">
        <v>1</v>
      </c>
      <c r="N67" s="141">
        <v>150000</v>
      </c>
      <c r="O67" s="78">
        <f>M67*N67</f>
        <v>150000</v>
      </c>
      <c r="P67" s="43"/>
    </row>
    <row r="68" spans="1:17" s="9" customFormat="1" ht="15" customHeight="1">
      <c r="A68" s="206">
        <f t="shared" si="14"/>
        <v>61</v>
      </c>
      <c r="B68" s="288"/>
      <c r="C68" s="241">
        <v>21</v>
      </c>
      <c r="D68" s="211" t="s">
        <v>141</v>
      </c>
      <c r="E68" s="211" t="s">
        <v>166</v>
      </c>
      <c r="F68" s="222" t="s">
        <v>319</v>
      </c>
      <c r="G68" s="243" t="s">
        <v>221</v>
      </c>
      <c r="H68" s="153"/>
      <c r="I68" s="153"/>
      <c r="J68" s="153"/>
      <c r="K68" s="153"/>
      <c r="L68" s="154" t="s">
        <v>344</v>
      </c>
      <c r="M68" s="154">
        <v>1</v>
      </c>
      <c r="N68" s="188">
        <v>1500000</v>
      </c>
      <c r="O68" s="150">
        <f>M68*N68</f>
        <v>1500000</v>
      </c>
      <c r="P68" s="43"/>
    </row>
    <row r="69" spans="1:17" s="9" customFormat="1" ht="15" customHeight="1" thickBot="1">
      <c r="A69" s="206">
        <f t="shared" si="14"/>
        <v>62</v>
      </c>
      <c r="B69" s="288"/>
      <c r="C69" s="217">
        <v>22</v>
      </c>
      <c r="D69" s="244" t="s">
        <v>148</v>
      </c>
      <c r="E69" s="245" t="s">
        <v>320</v>
      </c>
      <c r="F69" s="246" t="s">
        <v>321</v>
      </c>
      <c r="G69" s="234" t="s">
        <v>222</v>
      </c>
      <c r="H69" s="155"/>
      <c r="I69" s="155"/>
      <c r="J69" s="155"/>
      <c r="K69" s="155"/>
      <c r="L69" s="194" t="s">
        <v>22</v>
      </c>
      <c r="M69" s="156">
        <v>2</v>
      </c>
      <c r="N69" s="192">
        <v>300000</v>
      </c>
      <c r="O69" s="72">
        <f>M69*N69</f>
        <v>600000</v>
      </c>
      <c r="P69" s="43"/>
    </row>
    <row r="70" spans="1:17" s="9" customFormat="1" ht="15" customHeight="1" thickBot="1">
      <c r="A70" s="206">
        <f>A69+1</f>
        <v>63</v>
      </c>
      <c r="B70" s="289"/>
      <c r="C70" s="241">
        <v>23</v>
      </c>
      <c r="D70" s="212" t="s">
        <v>257</v>
      </c>
      <c r="E70" s="247" t="s">
        <v>258</v>
      </c>
      <c r="F70" s="202" t="s">
        <v>259</v>
      </c>
      <c r="G70" s="248" t="s">
        <v>223</v>
      </c>
      <c r="H70" s="177"/>
      <c r="I70" s="177"/>
      <c r="J70" s="177"/>
      <c r="K70" s="177"/>
      <c r="L70" s="178" t="s">
        <v>21</v>
      </c>
      <c r="M70" s="179">
        <v>1</v>
      </c>
      <c r="N70" s="180">
        <v>2000000</v>
      </c>
      <c r="O70" s="181">
        <f>M70*N70</f>
        <v>2000000</v>
      </c>
      <c r="P70" s="43"/>
    </row>
    <row r="71" spans="1:17" s="9" customFormat="1" ht="15" customHeight="1" thickBot="1">
      <c r="A71" s="280" t="s">
        <v>10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2"/>
      <c r="M71" s="65">
        <f>SUM(M48:M70)</f>
        <v>140</v>
      </c>
      <c r="N71" s="73"/>
      <c r="O71" s="74">
        <f>SUM(O48:O70)</f>
        <v>148004200</v>
      </c>
      <c r="P71" s="44"/>
      <c r="Q71" s="103"/>
    </row>
    <row r="72" spans="1:17" s="9" customFormat="1" ht="15" customHeight="1">
      <c r="A72" s="203">
        <f>A70+1</f>
        <v>64</v>
      </c>
      <c r="B72" s="288" t="s">
        <v>351</v>
      </c>
      <c r="C72" s="213">
        <v>1</v>
      </c>
      <c r="D72" s="214" t="s">
        <v>50</v>
      </c>
      <c r="E72" s="238" t="s">
        <v>327</v>
      </c>
      <c r="F72" s="238" t="s">
        <v>162</v>
      </c>
      <c r="G72" s="219" t="s">
        <v>224</v>
      </c>
      <c r="H72" s="105"/>
      <c r="I72" s="105"/>
      <c r="J72" s="105"/>
      <c r="K72" s="105"/>
      <c r="L72" s="147" t="s">
        <v>105</v>
      </c>
      <c r="M72" s="63">
        <v>16</v>
      </c>
      <c r="N72" s="189">
        <v>287500</v>
      </c>
      <c r="O72" s="72">
        <f>M72*N72</f>
        <v>4600000</v>
      </c>
      <c r="P72" s="43"/>
    </row>
    <row r="73" spans="1:17" s="9" customFormat="1" ht="15" customHeight="1">
      <c r="A73" s="206">
        <f>A72+1</f>
        <v>65</v>
      </c>
      <c r="B73" s="288"/>
      <c r="C73" s="217">
        <v>2</v>
      </c>
      <c r="D73" s="208" t="s">
        <v>51</v>
      </c>
      <c r="E73" s="208" t="s">
        <v>29</v>
      </c>
      <c r="F73" s="208" t="s">
        <v>160</v>
      </c>
      <c r="G73" s="249" t="s">
        <v>225</v>
      </c>
      <c r="H73" s="11"/>
      <c r="I73" s="11"/>
      <c r="J73" s="11"/>
      <c r="K73" s="11"/>
      <c r="L73" s="64" t="s">
        <v>22</v>
      </c>
      <c r="M73" s="64">
        <v>32</v>
      </c>
      <c r="N73" s="99">
        <v>50000</v>
      </c>
      <c r="O73" s="72">
        <f t="shared" ref="O73:O80" si="15">M73*N73</f>
        <v>1600000</v>
      </c>
      <c r="P73" s="43"/>
    </row>
    <row r="74" spans="1:17" s="9" customFormat="1" ht="15" customHeight="1">
      <c r="A74" s="206">
        <f t="shared" ref="A74:A97" si="16">A73+1</f>
        <v>66</v>
      </c>
      <c r="B74" s="288"/>
      <c r="C74" s="213">
        <v>3</v>
      </c>
      <c r="D74" s="196" t="s">
        <v>138</v>
      </c>
      <c r="E74" s="196" t="s">
        <v>266</v>
      </c>
      <c r="F74" s="240" t="s">
        <v>161</v>
      </c>
      <c r="G74" s="219" t="s">
        <v>226</v>
      </c>
      <c r="H74" s="122"/>
      <c r="I74" s="122"/>
      <c r="J74" s="122"/>
      <c r="K74" s="122"/>
      <c r="L74" s="123" t="s">
        <v>21</v>
      </c>
      <c r="M74" s="123">
        <v>1</v>
      </c>
      <c r="N74" s="142">
        <v>350000</v>
      </c>
      <c r="O74" s="72">
        <f t="shared" si="15"/>
        <v>350000</v>
      </c>
      <c r="P74" s="43"/>
    </row>
    <row r="75" spans="1:17" s="9" customFormat="1" ht="15" customHeight="1">
      <c r="A75" s="206">
        <f t="shared" si="16"/>
        <v>67</v>
      </c>
      <c r="B75" s="288"/>
      <c r="C75" s="217">
        <v>4</v>
      </c>
      <c r="D75" s="208" t="s">
        <v>53</v>
      </c>
      <c r="E75" s="208" t="s">
        <v>47</v>
      </c>
      <c r="F75" s="199" t="s">
        <v>155</v>
      </c>
      <c r="G75" s="249" t="s">
        <v>227</v>
      </c>
      <c r="H75" s="11"/>
      <c r="I75" s="11"/>
      <c r="J75" s="11"/>
      <c r="K75" s="11"/>
      <c r="L75" s="64" t="s">
        <v>22</v>
      </c>
      <c r="M75" s="64">
        <v>20</v>
      </c>
      <c r="N75" s="99">
        <v>354200</v>
      </c>
      <c r="O75" s="72">
        <f t="shared" si="15"/>
        <v>7084000</v>
      </c>
      <c r="P75" s="43"/>
    </row>
    <row r="76" spans="1:17" s="9" customFormat="1" ht="15" customHeight="1">
      <c r="A76" s="206">
        <f t="shared" si="16"/>
        <v>68</v>
      </c>
      <c r="B76" s="288"/>
      <c r="C76" s="213">
        <v>5</v>
      </c>
      <c r="D76" s="208" t="s">
        <v>328</v>
      </c>
      <c r="E76" s="208" t="s">
        <v>329</v>
      </c>
      <c r="F76" s="208" t="s">
        <v>362</v>
      </c>
      <c r="G76" s="219" t="s">
        <v>228</v>
      </c>
      <c r="H76" s="11"/>
      <c r="I76" s="11"/>
      <c r="J76" s="11"/>
      <c r="K76" s="11"/>
      <c r="L76" s="64" t="s">
        <v>22</v>
      </c>
      <c r="M76" s="64">
        <v>16</v>
      </c>
      <c r="N76" s="99">
        <v>575000</v>
      </c>
      <c r="O76" s="72">
        <f t="shared" si="15"/>
        <v>9200000</v>
      </c>
      <c r="P76" s="43"/>
    </row>
    <row r="77" spans="1:17" s="9" customFormat="1" ht="15" customHeight="1">
      <c r="A77" s="206">
        <f t="shared" si="16"/>
        <v>69</v>
      </c>
      <c r="B77" s="288"/>
      <c r="C77" s="217">
        <v>6</v>
      </c>
      <c r="D77" s="208" t="s">
        <v>55</v>
      </c>
      <c r="E77" s="208" t="s">
        <v>330</v>
      </c>
      <c r="F77" s="208" t="s">
        <v>364</v>
      </c>
      <c r="G77" s="249" t="s">
        <v>229</v>
      </c>
      <c r="H77" s="11"/>
      <c r="I77" s="11"/>
      <c r="J77" s="11"/>
      <c r="K77" s="11"/>
      <c r="L77" s="64" t="s">
        <v>22</v>
      </c>
      <c r="M77" s="64">
        <v>16</v>
      </c>
      <c r="N77" s="99">
        <v>150000</v>
      </c>
      <c r="O77" s="72">
        <f t="shared" si="15"/>
        <v>2400000</v>
      </c>
      <c r="P77" s="43"/>
    </row>
    <row r="78" spans="1:17" s="9" customFormat="1" ht="15" customHeight="1">
      <c r="A78" s="206">
        <f t="shared" si="16"/>
        <v>70</v>
      </c>
      <c r="B78" s="288"/>
      <c r="C78" s="213">
        <v>7</v>
      </c>
      <c r="D78" s="208" t="s">
        <v>89</v>
      </c>
      <c r="E78" s="208" t="s">
        <v>79</v>
      </c>
      <c r="F78" s="240" t="s">
        <v>385</v>
      </c>
      <c r="G78" s="219" t="s">
        <v>230</v>
      </c>
      <c r="H78" s="11"/>
      <c r="I78" s="11"/>
      <c r="J78" s="11"/>
      <c r="K78" s="11"/>
      <c r="L78" s="64" t="s">
        <v>21</v>
      </c>
      <c r="M78" s="64">
        <v>16</v>
      </c>
      <c r="N78" s="99">
        <v>690000</v>
      </c>
      <c r="O78" s="72">
        <f t="shared" si="15"/>
        <v>11040000</v>
      </c>
      <c r="P78" s="43"/>
    </row>
    <row r="79" spans="1:17" s="9" customFormat="1" ht="15" customHeight="1">
      <c r="A79" s="206">
        <f t="shared" si="16"/>
        <v>71</v>
      </c>
      <c r="B79" s="288"/>
      <c r="C79" s="217">
        <v>8</v>
      </c>
      <c r="D79" s="208" t="s">
        <v>90</v>
      </c>
      <c r="E79" s="208" t="s">
        <v>116</v>
      </c>
      <c r="F79" s="208" t="s">
        <v>386</v>
      </c>
      <c r="G79" s="249" t="s">
        <v>231</v>
      </c>
      <c r="H79" s="11"/>
      <c r="I79" s="11"/>
      <c r="J79" s="11"/>
      <c r="K79" s="11"/>
      <c r="L79" s="64" t="s">
        <v>344</v>
      </c>
      <c r="M79" s="64">
        <v>6</v>
      </c>
      <c r="N79" s="99">
        <v>7040000</v>
      </c>
      <c r="O79" s="72">
        <f t="shared" si="15"/>
        <v>42240000</v>
      </c>
      <c r="P79" s="43"/>
    </row>
    <row r="80" spans="1:17" s="9" customFormat="1" ht="15" customHeight="1">
      <c r="A80" s="206">
        <f t="shared" si="16"/>
        <v>72</v>
      </c>
      <c r="B80" s="288"/>
      <c r="C80" s="213">
        <v>9</v>
      </c>
      <c r="D80" s="208" t="s">
        <v>91</v>
      </c>
      <c r="E80" s="208" t="s">
        <v>331</v>
      </c>
      <c r="F80" s="208" t="s">
        <v>387</v>
      </c>
      <c r="G80" s="219" t="s">
        <v>232</v>
      </c>
      <c r="H80" s="11"/>
      <c r="I80" s="11"/>
      <c r="J80" s="11"/>
      <c r="K80" s="11"/>
      <c r="L80" s="64" t="s">
        <v>344</v>
      </c>
      <c r="M80" s="64">
        <v>6</v>
      </c>
      <c r="N80" s="99">
        <v>1100000</v>
      </c>
      <c r="O80" s="72">
        <f t="shared" si="15"/>
        <v>6600000</v>
      </c>
      <c r="P80" s="43"/>
    </row>
    <row r="81" spans="1:16" s="9" customFormat="1" ht="15" customHeight="1">
      <c r="A81" s="206">
        <f t="shared" si="16"/>
        <v>73</v>
      </c>
      <c r="B81" s="288"/>
      <c r="C81" s="217">
        <v>10</v>
      </c>
      <c r="D81" s="208" t="s">
        <v>52</v>
      </c>
      <c r="E81" s="208" t="s">
        <v>46</v>
      </c>
      <c r="F81" s="209" t="s">
        <v>361</v>
      </c>
      <c r="G81" s="249" t="s">
        <v>233</v>
      </c>
      <c r="H81" s="11"/>
      <c r="I81" s="11"/>
      <c r="J81" s="11"/>
      <c r="K81" s="11"/>
      <c r="L81" s="64" t="s">
        <v>22</v>
      </c>
      <c r="M81" s="64">
        <v>20</v>
      </c>
      <c r="N81" s="99">
        <v>120000</v>
      </c>
      <c r="O81" s="72">
        <f t="shared" ref="O81:O93" si="17">M81*N81</f>
        <v>2400000</v>
      </c>
      <c r="P81" s="43"/>
    </row>
    <row r="82" spans="1:16" s="9" customFormat="1" ht="15" customHeight="1">
      <c r="A82" s="206">
        <f t="shared" si="16"/>
        <v>74</v>
      </c>
      <c r="B82" s="288"/>
      <c r="C82" s="213">
        <v>11</v>
      </c>
      <c r="D82" s="208" t="s">
        <v>286</v>
      </c>
      <c r="E82" s="208" t="s">
        <v>287</v>
      </c>
      <c r="F82" s="208" t="s">
        <v>388</v>
      </c>
      <c r="G82" s="219" t="s">
        <v>234</v>
      </c>
      <c r="H82" s="11"/>
      <c r="I82" s="11"/>
      <c r="J82" s="11"/>
      <c r="K82" s="11"/>
      <c r="L82" s="64" t="s">
        <v>22</v>
      </c>
      <c r="M82" s="64">
        <v>16</v>
      </c>
      <c r="N82" s="99">
        <v>575000</v>
      </c>
      <c r="O82" s="72">
        <f t="shared" si="17"/>
        <v>9200000</v>
      </c>
      <c r="P82" s="43"/>
    </row>
    <row r="83" spans="1:16" s="9" customFormat="1" ht="15" customHeight="1">
      <c r="A83" s="206">
        <f t="shared" si="16"/>
        <v>75</v>
      </c>
      <c r="B83" s="288"/>
      <c r="C83" s="217">
        <v>12</v>
      </c>
      <c r="D83" s="208" t="s">
        <v>93</v>
      </c>
      <c r="E83" s="208" t="s">
        <v>117</v>
      </c>
      <c r="F83" s="208" t="s">
        <v>389</v>
      </c>
      <c r="G83" s="249" t="s">
        <v>235</v>
      </c>
      <c r="H83" s="11"/>
      <c r="I83" s="11"/>
      <c r="J83" s="11"/>
      <c r="K83" s="11"/>
      <c r="L83" s="64" t="s">
        <v>22</v>
      </c>
      <c r="M83" s="64">
        <v>6</v>
      </c>
      <c r="N83" s="99">
        <v>1500000</v>
      </c>
      <c r="O83" s="72">
        <f t="shared" si="17"/>
        <v>9000000</v>
      </c>
      <c r="P83" s="43"/>
    </row>
    <row r="84" spans="1:16" s="9" customFormat="1" ht="15" customHeight="1">
      <c r="A84" s="206">
        <f t="shared" si="16"/>
        <v>76</v>
      </c>
      <c r="B84" s="288"/>
      <c r="C84" s="213">
        <v>13</v>
      </c>
      <c r="D84" s="208" t="s">
        <v>94</v>
      </c>
      <c r="E84" s="208" t="s">
        <v>81</v>
      </c>
      <c r="F84" s="250" t="s">
        <v>390</v>
      </c>
      <c r="G84" s="219" t="s">
        <v>236</v>
      </c>
      <c r="H84" s="11"/>
      <c r="I84" s="11"/>
      <c r="J84" s="11"/>
      <c r="K84" s="11"/>
      <c r="L84" s="64" t="s">
        <v>22</v>
      </c>
      <c r="M84" s="64">
        <v>4</v>
      </c>
      <c r="N84" s="99">
        <v>885500</v>
      </c>
      <c r="O84" s="72">
        <f t="shared" si="17"/>
        <v>3542000</v>
      </c>
      <c r="P84" s="43"/>
    </row>
    <row r="85" spans="1:16" s="9" customFormat="1" ht="15" customHeight="1">
      <c r="A85" s="206">
        <f t="shared" si="16"/>
        <v>77</v>
      </c>
      <c r="B85" s="288"/>
      <c r="C85" s="217">
        <v>14</v>
      </c>
      <c r="D85" s="208" t="s">
        <v>95</v>
      </c>
      <c r="E85" s="208" t="s">
        <v>82</v>
      </c>
      <c r="F85" s="208" t="s">
        <v>118</v>
      </c>
      <c r="G85" s="249" t="s">
        <v>237</v>
      </c>
      <c r="H85" s="11"/>
      <c r="I85" s="11"/>
      <c r="J85" s="11"/>
      <c r="K85" s="11"/>
      <c r="L85" s="64" t="s">
        <v>22</v>
      </c>
      <c r="M85" s="64">
        <v>4</v>
      </c>
      <c r="N85" s="99">
        <v>556600</v>
      </c>
      <c r="O85" s="72">
        <f t="shared" si="17"/>
        <v>2226400</v>
      </c>
      <c r="P85" s="43"/>
    </row>
    <row r="86" spans="1:16" s="9" customFormat="1" ht="15" customHeight="1">
      <c r="A86" s="206">
        <f t="shared" si="16"/>
        <v>78</v>
      </c>
      <c r="B86" s="288"/>
      <c r="C86" s="213">
        <v>15</v>
      </c>
      <c r="D86" s="208" t="s">
        <v>96</v>
      </c>
      <c r="E86" s="208" t="s">
        <v>83</v>
      </c>
      <c r="F86" s="208" t="s">
        <v>119</v>
      </c>
      <c r="G86" s="219" t="s">
        <v>238</v>
      </c>
      <c r="H86" s="11"/>
      <c r="I86" s="11"/>
      <c r="J86" s="11"/>
      <c r="K86" s="11"/>
      <c r="L86" s="64" t="s">
        <v>22</v>
      </c>
      <c r="M86" s="64">
        <v>4</v>
      </c>
      <c r="N86" s="99">
        <v>619850</v>
      </c>
      <c r="O86" s="72">
        <f t="shared" si="17"/>
        <v>2479400</v>
      </c>
      <c r="P86" s="43"/>
    </row>
    <row r="87" spans="1:16" s="9" customFormat="1" ht="15" customHeight="1">
      <c r="A87" s="206">
        <f t="shared" si="16"/>
        <v>79</v>
      </c>
      <c r="B87" s="288"/>
      <c r="C87" s="217">
        <v>16</v>
      </c>
      <c r="D87" s="208" t="s">
        <v>97</v>
      </c>
      <c r="E87" s="208" t="s">
        <v>84</v>
      </c>
      <c r="F87" s="208" t="s">
        <v>391</v>
      </c>
      <c r="G87" s="249" t="s">
        <v>239</v>
      </c>
      <c r="H87" s="11"/>
      <c r="I87" s="11"/>
      <c r="J87" s="11"/>
      <c r="K87" s="11"/>
      <c r="L87" s="64" t="s">
        <v>22</v>
      </c>
      <c r="M87" s="64">
        <v>4</v>
      </c>
      <c r="N87" s="99">
        <v>670450</v>
      </c>
      <c r="O87" s="72">
        <f t="shared" si="17"/>
        <v>2681800</v>
      </c>
      <c r="P87" s="43"/>
    </row>
    <row r="88" spans="1:16" s="9" customFormat="1" ht="15" customHeight="1">
      <c r="A88" s="206">
        <f t="shared" si="16"/>
        <v>80</v>
      </c>
      <c r="B88" s="288"/>
      <c r="C88" s="213">
        <v>17</v>
      </c>
      <c r="D88" s="208" t="s">
        <v>98</v>
      </c>
      <c r="E88" s="208" t="s">
        <v>85</v>
      </c>
      <c r="F88" s="208" t="s">
        <v>102</v>
      </c>
      <c r="G88" s="219" t="s">
        <v>240</v>
      </c>
      <c r="H88" s="11"/>
      <c r="I88" s="11"/>
      <c r="J88" s="11"/>
      <c r="K88" s="11"/>
      <c r="L88" s="64" t="s">
        <v>22</v>
      </c>
      <c r="M88" s="64">
        <v>6</v>
      </c>
      <c r="N88" s="99">
        <v>82800</v>
      </c>
      <c r="O88" s="72">
        <f t="shared" si="17"/>
        <v>496800</v>
      </c>
      <c r="P88" s="43"/>
    </row>
    <row r="89" spans="1:16" s="9" customFormat="1" ht="15" customHeight="1">
      <c r="A89" s="206">
        <f t="shared" si="16"/>
        <v>81</v>
      </c>
      <c r="B89" s="288"/>
      <c r="C89" s="217">
        <v>18</v>
      </c>
      <c r="D89" s="208" t="s">
        <v>99</v>
      </c>
      <c r="E89" s="208" t="s">
        <v>86</v>
      </c>
      <c r="F89" s="208" t="s">
        <v>103</v>
      </c>
      <c r="G89" s="249" t="s">
        <v>241</v>
      </c>
      <c r="H89" s="11"/>
      <c r="I89" s="11"/>
      <c r="J89" s="11"/>
      <c r="K89" s="11"/>
      <c r="L89" s="64" t="s">
        <v>22</v>
      </c>
      <c r="M89" s="64">
        <v>6</v>
      </c>
      <c r="N89" s="99">
        <v>82800</v>
      </c>
      <c r="O89" s="72">
        <f t="shared" si="17"/>
        <v>496800</v>
      </c>
      <c r="P89" s="43"/>
    </row>
    <row r="90" spans="1:16" s="9" customFormat="1" ht="15" customHeight="1">
      <c r="A90" s="206">
        <f t="shared" si="16"/>
        <v>82</v>
      </c>
      <c r="B90" s="288"/>
      <c r="C90" s="213">
        <v>19</v>
      </c>
      <c r="D90" s="208" t="s">
        <v>100</v>
      </c>
      <c r="E90" s="208" t="s">
        <v>87</v>
      </c>
      <c r="F90" s="208" t="s">
        <v>104</v>
      </c>
      <c r="G90" s="219" t="s">
        <v>242</v>
      </c>
      <c r="H90" s="11"/>
      <c r="I90" s="11"/>
      <c r="J90" s="11"/>
      <c r="K90" s="11"/>
      <c r="L90" s="64" t="s">
        <v>22</v>
      </c>
      <c r="M90" s="64">
        <v>6</v>
      </c>
      <c r="N90" s="99">
        <v>82800</v>
      </c>
      <c r="O90" s="72">
        <f t="shared" si="17"/>
        <v>496800</v>
      </c>
      <c r="P90" s="43"/>
    </row>
    <row r="91" spans="1:16" s="9" customFormat="1" ht="15" customHeight="1">
      <c r="A91" s="206">
        <f t="shared" si="16"/>
        <v>83</v>
      </c>
      <c r="B91" s="288"/>
      <c r="C91" s="217">
        <v>20</v>
      </c>
      <c r="D91" s="208" t="s">
        <v>101</v>
      </c>
      <c r="E91" s="208" t="s">
        <v>88</v>
      </c>
      <c r="F91" s="208" t="s">
        <v>392</v>
      </c>
      <c r="G91" s="249" t="s">
        <v>243</v>
      </c>
      <c r="H91" s="11"/>
      <c r="I91" s="11"/>
      <c r="J91" s="11"/>
      <c r="K91" s="11"/>
      <c r="L91" s="64" t="s">
        <v>22</v>
      </c>
      <c r="M91" s="64">
        <v>1</v>
      </c>
      <c r="N91" s="99">
        <v>1518000</v>
      </c>
      <c r="O91" s="72">
        <f t="shared" si="17"/>
        <v>1518000</v>
      </c>
      <c r="P91" s="43"/>
    </row>
    <row r="92" spans="1:16" s="9" customFormat="1" ht="15" customHeight="1">
      <c r="A92" s="206">
        <f t="shared" si="16"/>
        <v>84</v>
      </c>
      <c r="B92" s="288"/>
      <c r="C92" s="213">
        <v>21</v>
      </c>
      <c r="D92" s="208" t="s">
        <v>43</v>
      </c>
      <c r="E92" s="208" t="s">
        <v>49</v>
      </c>
      <c r="F92" s="220" t="s">
        <v>156</v>
      </c>
      <c r="G92" s="219" t="s">
        <v>244</v>
      </c>
      <c r="H92" s="11"/>
      <c r="I92" s="11"/>
      <c r="J92" s="11"/>
      <c r="K92" s="11"/>
      <c r="L92" s="64" t="s">
        <v>344</v>
      </c>
      <c r="M92" s="64">
        <v>32</v>
      </c>
      <c r="N92" s="99">
        <v>115000</v>
      </c>
      <c r="O92" s="72">
        <f t="shared" si="17"/>
        <v>3680000</v>
      </c>
      <c r="P92" s="43"/>
    </row>
    <row r="93" spans="1:16" s="9" customFormat="1" ht="15" customHeight="1">
      <c r="A93" s="206">
        <f>A92+1</f>
        <v>85</v>
      </c>
      <c r="B93" s="288"/>
      <c r="C93" s="217">
        <v>22</v>
      </c>
      <c r="D93" s="235" t="s">
        <v>25</v>
      </c>
      <c r="E93" s="235" t="s">
        <v>24</v>
      </c>
      <c r="F93" s="235" t="s">
        <v>143</v>
      </c>
      <c r="G93" s="249" t="s">
        <v>245</v>
      </c>
      <c r="H93" s="155"/>
      <c r="I93" s="155"/>
      <c r="J93" s="155"/>
      <c r="K93" s="155"/>
      <c r="L93" s="156" t="s">
        <v>21</v>
      </c>
      <c r="M93" s="156">
        <v>1</v>
      </c>
      <c r="N93" s="192">
        <v>1200000</v>
      </c>
      <c r="O93" s="72">
        <f t="shared" si="17"/>
        <v>1200000</v>
      </c>
      <c r="P93" s="43"/>
    </row>
    <row r="94" spans="1:16" s="9" customFormat="1" ht="15" customHeight="1">
      <c r="A94" s="206">
        <f t="shared" si="16"/>
        <v>86</v>
      </c>
      <c r="B94" s="288"/>
      <c r="C94" s="213">
        <v>23</v>
      </c>
      <c r="D94" s="223" t="s">
        <v>288</v>
      </c>
      <c r="E94" s="223" t="s">
        <v>289</v>
      </c>
      <c r="F94" s="224" t="s">
        <v>158</v>
      </c>
      <c r="G94" s="219" t="s">
        <v>246</v>
      </c>
      <c r="H94" s="136"/>
      <c r="I94" s="136"/>
      <c r="J94" s="136"/>
      <c r="K94" s="136"/>
      <c r="L94" s="138" t="s">
        <v>22</v>
      </c>
      <c r="M94" s="138">
        <v>1</v>
      </c>
      <c r="N94" s="141">
        <v>150000</v>
      </c>
      <c r="O94" s="78">
        <f>M94*N94</f>
        <v>150000</v>
      </c>
      <c r="P94" s="43"/>
    </row>
    <row r="95" spans="1:16" s="9" customFormat="1" ht="15" customHeight="1">
      <c r="A95" s="206">
        <f t="shared" si="16"/>
        <v>87</v>
      </c>
      <c r="B95" s="288"/>
      <c r="C95" s="217">
        <v>24</v>
      </c>
      <c r="D95" s="196" t="s">
        <v>141</v>
      </c>
      <c r="E95" s="196" t="s">
        <v>269</v>
      </c>
      <c r="F95" s="222" t="s">
        <v>157</v>
      </c>
      <c r="G95" s="249" t="s">
        <v>247</v>
      </c>
      <c r="H95" s="137"/>
      <c r="I95" s="137"/>
      <c r="J95" s="137"/>
      <c r="K95" s="137"/>
      <c r="L95" s="139" t="s">
        <v>344</v>
      </c>
      <c r="M95" s="139">
        <v>1</v>
      </c>
      <c r="N95" s="142">
        <v>1500000</v>
      </c>
      <c r="O95" s="72">
        <f>M95*N95</f>
        <v>1500000</v>
      </c>
      <c r="P95" s="43"/>
    </row>
    <row r="96" spans="1:16" s="9" customFormat="1" ht="15" customHeight="1">
      <c r="A96" s="206">
        <f t="shared" si="16"/>
        <v>88</v>
      </c>
      <c r="B96" s="288"/>
      <c r="C96" s="213">
        <v>25</v>
      </c>
      <c r="D96" s="208" t="s">
        <v>42</v>
      </c>
      <c r="E96" s="208" t="s">
        <v>309</v>
      </c>
      <c r="F96" s="227" t="s">
        <v>370</v>
      </c>
      <c r="G96" s="219" t="s">
        <v>248</v>
      </c>
      <c r="H96" s="11"/>
      <c r="I96" s="11"/>
      <c r="J96" s="11"/>
      <c r="K96" s="11"/>
      <c r="L96" s="64" t="s">
        <v>22</v>
      </c>
      <c r="M96" s="64">
        <v>1</v>
      </c>
      <c r="N96" s="99">
        <v>3450000</v>
      </c>
      <c r="O96" s="72">
        <f>M96*N96</f>
        <v>3450000</v>
      </c>
      <c r="P96" s="43"/>
    </row>
    <row r="97" spans="1:17" s="9" customFormat="1" ht="15" customHeight="1" thickBot="1">
      <c r="A97" s="206">
        <f t="shared" si="16"/>
        <v>89</v>
      </c>
      <c r="B97" s="289"/>
      <c r="C97" s="217">
        <v>26</v>
      </c>
      <c r="D97" s="212" t="s">
        <v>270</v>
      </c>
      <c r="E97" s="212" t="s">
        <v>271</v>
      </c>
      <c r="F97" s="202" t="s">
        <v>154</v>
      </c>
      <c r="G97" s="219" t="s">
        <v>249</v>
      </c>
      <c r="H97" s="162"/>
      <c r="I97" s="162"/>
      <c r="J97" s="162"/>
      <c r="K97" s="162"/>
      <c r="L97" s="140" t="s">
        <v>346</v>
      </c>
      <c r="M97" s="167">
        <v>1</v>
      </c>
      <c r="N97" s="168">
        <v>2000000</v>
      </c>
      <c r="O97" s="163">
        <f>M97*N97</f>
        <v>2000000</v>
      </c>
      <c r="P97" s="43"/>
    </row>
    <row r="98" spans="1:17" s="9" customFormat="1" ht="15" customHeight="1" thickBot="1">
      <c r="A98" s="280" t="s">
        <v>10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2"/>
      <c r="M98" s="66">
        <f>SUM(M72:M97)</f>
        <v>243</v>
      </c>
      <c r="N98" s="75"/>
      <c r="O98" s="74">
        <f>SUM(O72:O97)</f>
        <v>131632000</v>
      </c>
      <c r="P98" s="44"/>
      <c r="Q98" s="103"/>
    </row>
    <row r="99" spans="1:17" s="9" customFormat="1" ht="15" customHeight="1">
      <c r="A99" s="203">
        <f>A97+1</f>
        <v>90</v>
      </c>
      <c r="B99" s="290" t="s">
        <v>352</v>
      </c>
      <c r="C99" s="213">
        <v>1</v>
      </c>
      <c r="D99" s="223" t="s">
        <v>137</v>
      </c>
      <c r="E99" s="223" t="s">
        <v>32</v>
      </c>
      <c r="F99" s="223" t="s">
        <v>142</v>
      </c>
      <c r="G99" s="251" t="s">
        <v>332</v>
      </c>
      <c r="H99" s="130"/>
      <c r="I99" s="130"/>
      <c r="J99" s="130"/>
      <c r="K99" s="130"/>
      <c r="L99" s="131" t="s">
        <v>21</v>
      </c>
      <c r="M99" s="131">
        <v>90</v>
      </c>
      <c r="N99" s="141">
        <v>130000</v>
      </c>
      <c r="O99" s="78">
        <f>M99*N99</f>
        <v>11700000</v>
      </c>
      <c r="P99" s="104"/>
    </row>
    <row r="100" spans="1:17" s="9" customFormat="1" ht="15" customHeight="1">
      <c r="A100" s="206">
        <f>A99+1</f>
        <v>91</v>
      </c>
      <c r="B100" s="291"/>
      <c r="C100" s="217">
        <v>2</v>
      </c>
      <c r="D100" s="196" t="s">
        <v>31</v>
      </c>
      <c r="E100" s="196" t="s">
        <v>30</v>
      </c>
      <c r="F100" s="196" t="s">
        <v>333</v>
      </c>
      <c r="G100" s="205" t="s">
        <v>334</v>
      </c>
      <c r="H100" s="108"/>
      <c r="I100" s="108"/>
      <c r="J100" s="108"/>
      <c r="K100" s="108"/>
      <c r="L100" s="139" t="s">
        <v>346</v>
      </c>
      <c r="M100" s="109">
        <v>3</v>
      </c>
      <c r="N100" s="142">
        <v>300000</v>
      </c>
      <c r="O100" s="72">
        <f t="shared" ref="O100:O104" si="18">M100*N100</f>
        <v>900000</v>
      </c>
      <c r="P100" s="43"/>
    </row>
    <row r="101" spans="1:17" s="9" customFormat="1" ht="15" customHeight="1">
      <c r="A101" s="206">
        <f t="shared" ref="A101:A105" si="19">A100+1</f>
        <v>92</v>
      </c>
      <c r="B101" s="291"/>
      <c r="C101" s="213">
        <v>3</v>
      </c>
      <c r="D101" s="196" t="s">
        <v>36</v>
      </c>
      <c r="E101" s="196" t="s">
        <v>140</v>
      </c>
      <c r="F101" s="196" t="s">
        <v>335</v>
      </c>
      <c r="G101" s="251" t="s">
        <v>250</v>
      </c>
      <c r="H101" s="110"/>
      <c r="I101" s="110"/>
      <c r="J101" s="110"/>
      <c r="K101" s="110"/>
      <c r="L101" s="111" t="s">
        <v>22</v>
      </c>
      <c r="M101" s="111">
        <v>3</v>
      </c>
      <c r="N101" s="142">
        <v>200000</v>
      </c>
      <c r="O101" s="72">
        <f t="shared" si="18"/>
        <v>600000</v>
      </c>
      <c r="P101" s="43"/>
    </row>
    <row r="102" spans="1:17" s="9" customFormat="1" ht="15" customHeight="1">
      <c r="A102" s="206">
        <f t="shared" si="19"/>
        <v>93</v>
      </c>
      <c r="B102" s="291"/>
      <c r="C102" s="217">
        <v>4</v>
      </c>
      <c r="D102" s="235" t="s">
        <v>25</v>
      </c>
      <c r="E102" s="235" t="s">
        <v>24</v>
      </c>
      <c r="F102" s="235" t="s">
        <v>143</v>
      </c>
      <c r="G102" s="205" t="s">
        <v>251</v>
      </c>
      <c r="H102" s="155"/>
      <c r="I102" s="155"/>
      <c r="J102" s="155"/>
      <c r="K102" s="155"/>
      <c r="L102" s="156" t="s">
        <v>21</v>
      </c>
      <c r="M102" s="156">
        <v>3</v>
      </c>
      <c r="N102" s="192">
        <v>1200000</v>
      </c>
      <c r="O102" s="72">
        <f t="shared" si="18"/>
        <v>3600000</v>
      </c>
      <c r="P102" s="43"/>
    </row>
    <row r="103" spans="1:17" s="9" customFormat="1" ht="15" customHeight="1">
      <c r="A103" s="206">
        <f t="shared" si="19"/>
        <v>94</v>
      </c>
      <c r="B103" s="291"/>
      <c r="C103" s="213">
        <v>5</v>
      </c>
      <c r="D103" s="223" t="s">
        <v>317</v>
      </c>
      <c r="E103" s="223" t="s">
        <v>165</v>
      </c>
      <c r="F103" s="224" t="s">
        <v>318</v>
      </c>
      <c r="G103" s="251" t="s">
        <v>252</v>
      </c>
      <c r="H103" s="136"/>
      <c r="I103" s="136"/>
      <c r="J103" s="136"/>
      <c r="K103" s="136"/>
      <c r="L103" s="138" t="s">
        <v>22</v>
      </c>
      <c r="M103" s="138">
        <v>3</v>
      </c>
      <c r="N103" s="141">
        <v>150000</v>
      </c>
      <c r="O103" s="78">
        <f>M103*N103</f>
        <v>450000</v>
      </c>
      <c r="P103" s="43"/>
    </row>
    <row r="104" spans="1:17" s="9" customFormat="1" ht="15" customHeight="1">
      <c r="A104" s="206">
        <f t="shared" si="19"/>
        <v>95</v>
      </c>
      <c r="B104" s="291"/>
      <c r="C104" s="217">
        <v>6</v>
      </c>
      <c r="D104" s="211" t="s">
        <v>141</v>
      </c>
      <c r="E104" s="211" t="s">
        <v>166</v>
      </c>
      <c r="F104" s="222" t="s">
        <v>319</v>
      </c>
      <c r="G104" s="205" t="s">
        <v>253</v>
      </c>
      <c r="H104" s="153"/>
      <c r="I104" s="153"/>
      <c r="J104" s="153"/>
      <c r="K104" s="153"/>
      <c r="L104" s="154" t="s">
        <v>344</v>
      </c>
      <c r="M104" s="154">
        <v>3</v>
      </c>
      <c r="N104" s="188">
        <v>1500000</v>
      </c>
      <c r="O104" s="150">
        <f t="shared" si="18"/>
        <v>4500000</v>
      </c>
      <c r="P104" s="170"/>
    </row>
    <row r="105" spans="1:17" s="9" customFormat="1" ht="15" customHeight="1" thickBot="1">
      <c r="A105" s="206">
        <f t="shared" si="19"/>
        <v>96</v>
      </c>
      <c r="B105" s="292"/>
      <c r="C105" s="213">
        <v>7</v>
      </c>
      <c r="D105" s="212" t="s">
        <v>257</v>
      </c>
      <c r="E105" s="212" t="s">
        <v>258</v>
      </c>
      <c r="F105" s="202" t="s">
        <v>259</v>
      </c>
      <c r="G105" s="251" t="s">
        <v>254</v>
      </c>
      <c r="H105" s="162"/>
      <c r="I105" s="162"/>
      <c r="J105" s="162"/>
      <c r="K105" s="162"/>
      <c r="L105" s="140" t="s">
        <v>346</v>
      </c>
      <c r="M105" s="167">
        <v>3</v>
      </c>
      <c r="N105" s="168">
        <v>2000000</v>
      </c>
      <c r="O105" s="163">
        <f>M105*N105</f>
        <v>6000000</v>
      </c>
      <c r="P105" s="171"/>
    </row>
    <row r="106" spans="1:17" s="9" customFormat="1" ht="15" customHeight="1" thickBot="1">
      <c r="A106" s="280" t="s">
        <v>10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2"/>
      <c r="M106" s="66">
        <f>SUM(M99:M105)</f>
        <v>108</v>
      </c>
      <c r="N106" s="75"/>
      <c r="O106" s="74">
        <f>SUM(O99:O105)</f>
        <v>27750000</v>
      </c>
      <c r="P106" s="44"/>
      <c r="Q106" s="103"/>
    </row>
    <row r="107" spans="1:17" s="9" customFormat="1" ht="15" customHeight="1">
      <c r="A107" s="203">
        <f>A105+1</f>
        <v>97</v>
      </c>
      <c r="B107" s="287" t="s">
        <v>353</v>
      </c>
      <c r="C107" s="210">
        <v>1</v>
      </c>
      <c r="D107" s="252" t="s">
        <v>23</v>
      </c>
      <c r="E107" s="252" t="s">
        <v>144</v>
      </c>
      <c r="F107" s="253" t="s">
        <v>336</v>
      </c>
      <c r="G107" s="254" t="s">
        <v>337</v>
      </c>
      <c r="H107" s="145"/>
      <c r="I107" s="145"/>
      <c r="J107" s="145"/>
      <c r="K107" s="172"/>
      <c r="L107" s="176" t="s">
        <v>22</v>
      </c>
      <c r="M107" s="169">
        <v>2</v>
      </c>
      <c r="N107" s="146">
        <v>200000</v>
      </c>
      <c r="O107" s="182">
        <f>M107*N107</f>
        <v>400000</v>
      </c>
      <c r="P107" s="104"/>
    </row>
    <row r="108" spans="1:17" s="9" customFormat="1" ht="15" customHeight="1">
      <c r="A108" s="203">
        <f>A107+1</f>
        <v>98</v>
      </c>
      <c r="B108" s="288"/>
      <c r="C108" s="226">
        <v>2</v>
      </c>
      <c r="D108" s="196" t="s">
        <v>338</v>
      </c>
      <c r="E108" s="237" t="s">
        <v>339</v>
      </c>
      <c r="F108" s="186" t="s">
        <v>340</v>
      </c>
      <c r="G108" s="205" t="s">
        <v>341</v>
      </c>
      <c r="H108" s="137"/>
      <c r="I108" s="137"/>
      <c r="J108" s="137"/>
      <c r="K108" s="133"/>
      <c r="L108" s="139" t="s">
        <v>22</v>
      </c>
      <c r="M108" s="174">
        <v>6</v>
      </c>
      <c r="N108" s="142">
        <v>100000</v>
      </c>
      <c r="O108" s="183">
        <f>M108*N108</f>
        <v>600000</v>
      </c>
      <c r="P108" s="104"/>
    </row>
    <row r="109" spans="1:17" s="9" customFormat="1" ht="15" customHeight="1">
      <c r="A109" s="203">
        <f t="shared" ref="A109:A110" si="20">A108+1</f>
        <v>99</v>
      </c>
      <c r="B109" s="288"/>
      <c r="C109" s="210">
        <v>3</v>
      </c>
      <c r="D109" s="255" t="s">
        <v>148</v>
      </c>
      <c r="E109" s="237" t="s">
        <v>342</v>
      </c>
      <c r="F109" s="246" t="s">
        <v>343</v>
      </c>
      <c r="G109" s="254" t="s">
        <v>255</v>
      </c>
      <c r="H109" s="137"/>
      <c r="I109" s="137"/>
      <c r="J109" s="137"/>
      <c r="K109" s="133"/>
      <c r="L109" s="139" t="s">
        <v>22</v>
      </c>
      <c r="M109" s="174">
        <v>4</v>
      </c>
      <c r="N109" s="142">
        <v>300000</v>
      </c>
      <c r="O109" s="183">
        <f t="shared" ref="O109" si="21">M109*N109</f>
        <v>1200000</v>
      </c>
      <c r="P109" s="104"/>
    </row>
    <row r="110" spans="1:17" s="9" customFormat="1" ht="15" customHeight="1" thickBot="1">
      <c r="A110" s="203">
        <f t="shared" si="20"/>
        <v>100</v>
      </c>
      <c r="B110" s="289"/>
      <c r="C110" s="226">
        <v>4</v>
      </c>
      <c r="D110" s="238" t="s">
        <v>37</v>
      </c>
      <c r="E110" s="256" t="s">
        <v>44</v>
      </c>
      <c r="F110" s="257" t="s">
        <v>354</v>
      </c>
      <c r="G110" s="205" t="s">
        <v>256</v>
      </c>
      <c r="H110" s="105"/>
      <c r="I110" s="105"/>
      <c r="J110" s="105"/>
      <c r="K110" s="173"/>
      <c r="L110" s="167" t="s">
        <v>21</v>
      </c>
      <c r="M110" s="175">
        <v>1</v>
      </c>
      <c r="N110" s="78">
        <v>36903600</v>
      </c>
      <c r="O110" s="184">
        <f>M110*N110</f>
        <v>36903600</v>
      </c>
      <c r="P110" s="43"/>
    </row>
    <row r="111" spans="1:17" s="9" customFormat="1" ht="15" customHeight="1" thickBot="1">
      <c r="A111" s="280" t="s">
        <v>10</v>
      </c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2"/>
      <c r="M111" s="66">
        <f>SUM(M107:M110)</f>
        <v>13</v>
      </c>
      <c r="N111" s="75"/>
      <c r="O111" s="74">
        <f>SUM(O107:O110)</f>
        <v>39103600</v>
      </c>
      <c r="P111" s="44"/>
      <c r="Q111" s="103"/>
    </row>
    <row r="112" spans="1:17" s="2" customFormat="1" ht="15" customHeight="1" thickBot="1">
      <c r="A112" s="283" t="s">
        <v>11</v>
      </c>
      <c r="B112" s="284"/>
      <c r="C112" s="284"/>
      <c r="D112" s="284"/>
      <c r="E112" s="284"/>
      <c r="F112" s="284"/>
      <c r="G112" s="284"/>
      <c r="H112" s="284"/>
      <c r="I112" s="284"/>
      <c r="J112" s="284"/>
      <c r="K112" s="284"/>
      <c r="L112" s="285"/>
      <c r="M112" s="67">
        <f>SUM(M15,M35,M47,M71,M98,M106,M111)</f>
        <v>851</v>
      </c>
      <c r="N112" s="76"/>
      <c r="O112" s="77">
        <f>SUM(O111,O106,O98,O71,O47,O35,O15)</f>
        <v>600000000</v>
      </c>
      <c r="P112" s="68"/>
      <c r="Q112" s="103"/>
    </row>
    <row r="113" spans="6:7" ht="18.75" customHeight="1">
      <c r="G113" s="3"/>
    </row>
    <row r="115" spans="6:7" ht="18.75" customHeight="1">
      <c r="F115" s="107"/>
      <c r="G115" s="107"/>
    </row>
    <row r="116" spans="6:7" ht="18.75" customHeight="1">
      <c r="F116" s="107"/>
      <c r="G116" s="107"/>
    </row>
    <row r="117" spans="6:7" ht="18.75" customHeight="1">
      <c r="F117" s="107"/>
      <c r="G117" s="107"/>
    </row>
    <row r="118" spans="6:7" ht="18.75" customHeight="1">
      <c r="F118" s="107"/>
      <c r="G118" s="107"/>
    </row>
    <row r="119" spans="6:7" ht="18.75" customHeight="1">
      <c r="F119" s="107"/>
      <c r="G119" s="107"/>
    </row>
    <row r="120" spans="6:7" ht="18.75" customHeight="1">
      <c r="F120" s="107"/>
      <c r="G120" s="107"/>
    </row>
    <row r="121" spans="6:7" ht="18.75" customHeight="1">
      <c r="F121" s="107"/>
      <c r="G121" s="107"/>
    </row>
    <row r="122" spans="6:7" ht="18.75" customHeight="1">
      <c r="F122" s="107"/>
      <c r="G122" s="107"/>
    </row>
    <row r="123" spans="6:7" ht="18.75" customHeight="1">
      <c r="F123" s="107"/>
      <c r="G123" s="107"/>
    </row>
    <row r="124" spans="6:7" ht="18.75" customHeight="1">
      <c r="F124" s="107"/>
      <c r="G124" s="107"/>
    </row>
    <row r="125" spans="6:7" ht="18.75" customHeight="1">
      <c r="F125" s="107"/>
      <c r="G125" s="107"/>
    </row>
    <row r="126" spans="6:7" ht="18.75" customHeight="1">
      <c r="F126" s="107"/>
      <c r="G126" s="107"/>
    </row>
    <row r="127" spans="6:7" ht="18.75" customHeight="1">
      <c r="F127" s="107"/>
      <c r="G127" s="107"/>
    </row>
    <row r="128" spans="6:7" ht="18.75" customHeight="1">
      <c r="F128" s="107"/>
      <c r="G128" s="107"/>
    </row>
    <row r="129" spans="6:7" ht="18.75" customHeight="1">
      <c r="F129" s="107"/>
      <c r="G129" s="107"/>
    </row>
    <row r="130" spans="6:7" ht="18.75" customHeight="1">
      <c r="F130" s="107"/>
      <c r="G130" s="107"/>
    </row>
    <row r="131" spans="6:7" ht="18.75" customHeight="1">
      <c r="F131" s="107"/>
      <c r="G131" s="107"/>
    </row>
    <row r="132" spans="6:7" ht="18.75" customHeight="1">
      <c r="F132" s="107"/>
      <c r="G132" s="107"/>
    </row>
    <row r="133" spans="6:7" ht="18.75" customHeight="1">
      <c r="F133" s="107"/>
      <c r="G133" s="107"/>
    </row>
    <row r="134" spans="6:7" ht="18.75" customHeight="1">
      <c r="F134" s="107"/>
      <c r="G134" s="107"/>
    </row>
    <row r="135" spans="6:7" ht="18.75" customHeight="1">
      <c r="F135" s="107"/>
      <c r="G135" s="107"/>
    </row>
    <row r="136" spans="6:7" ht="18.75" customHeight="1">
      <c r="F136" s="107"/>
      <c r="G136" s="107"/>
    </row>
    <row r="137" spans="6:7" ht="18.75" customHeight="1">
      <c r="F137" s="107"/>
      <c r="G137" s="107"/>
    </row>
    <row r="138" spans="6:7" ht="18.75" customHeight="1">
      <c r="F138" s="107"/>
      <c r="G138" s="107"/>
    </row>
    <row r="139" spans="6:7" ht="18.75" customHeight="1">
      <c r="F139" s="107"/>
      <c r="G139" s="107"/>
    </row>
    <row r="140" spans="6:7" ht="18.75" customHeight="1">
      <c r="F140" s="107"/>
      <c r="G140" s="107"/>
    </row>
    <row r="141" spans="6:7" ht="18.75" customHeight="1">
      <c r="F141" s="107"/>
      <c r="G141" s="107"/>
    </row>
    <row r="142" spans="6:7" ht="18.75" customHeight="1">
      <c r="F142" s="107"/>
      <c r="G142" s="107"/>
    </row>
    <row r="143" spans="6:7" ht="18.75" customHeight="1">
      <c r="F143" s="107"/>
      <c r="G143" s="107"/>
    </row>
    <row r="144" spans="6:7" ht="18.75" customHeight="1">
      <c r="F144" s="107"/>
      <c r="G144" s="107"/>
    </row>
    <row r="145" spans="6:7" ht="18.75" customHeight="1">
      <c r="F145" s="107"/>
      <c r="G145" s="107"/>
    </row>
    <row r="146" spans="6:7" ht="18.75" customHeight="1">
      <c r="F146" s="107"/>
      <c r="G146" s="107"/>
    </row>
    <row r="147" spans="6:7" ht="18.75" customHeight="1">
      <c r="F147" s="107"/>
      <c r="G147" s="107"/>
    </row>
    <row r="148" spans="6:7" ht="18.75" customHeight="1">
      <c r="F148" s="107"/>
      <c r="G148" s="107"/>
    </row>
    <row r="149" spans="6:7" ht="18.75" customHeight="1">
      <c r="F149" s="107"/>
      <c r="G149" s="107"/>
    </row>
    <row r="150" spans="6:7" ht="18.75" customHeight="1">
      <c r="F150" s="107"/>
      <c r="G150" s="107"/>
    </row>
    <row r="151" spans="6:7" ht="18.75" customHeight="1">
      <c r="F151" s="107"/>
      <c r="G151" s="107"/>
    </row>
    <row r="152" spans="6:7" ht="18.75" customHeight="1">
      <c r="F152" s="107"/>
      <c r="G152" s="107"/>
    </row>
    <row r="153" spans="6:7" ht="18.75" customHeight="1">
      <c r="F153" s="107"/>
      <c r="G153" s="107"/>
    </row>
    <row r="154" spans="6:7" ht="18.75" customHeight="1">
      <c r="F154" s="107"/>
      <c r="G154" s="107"/>
    </row>
    <row r="155" spans="6:7" ht="18.75" customHeight="1">
      <c r="F155" s="107"/>
      <c r="G155" s="107"/>
    </row>
    <row r="156" spans="6:7" ht="18.75" customHeight="1">
      <c r="F156" s="107"/>
      <c r="G156" s="107"/>
    </row>
    <row r="157" spans="6:7" ht="18.75" customHeight="1">
      <c r="F157" s="107"/>
      <c r="G157" s="107"/>
    </row>
    <row r="158" spans="6:7" ht="18.75" customHeight="1">
      <c r="F158" s="107"/>
      <c r="G158" s="107"/>
    </row>
    <row r="159" spans="6:7" ht="18.75" customHeight="1">
      <c r="F159" s="107"/>
      <c r="G159" s="107"/>
    </row>
    <row r="160" spans="6:7" ht="18.75" customHeight="1">
      <c r="F160" s="107"/>
      <c r="G160" s="107"/>
    </row>
    <row r="161" spans="6:7" ht="18.75" customHeight="1">
      <c r="F161" s="107"/>
      <c r="G161" s="107"/>
    </row>
    <row r="162" spans="6:7" ht="18.75" customHeight="1">
      <c r="F162" s="107"/>
      <c r="G162" s="107"/>
    </row>
    <row r="163" spans="6:7" ht="18.75" customHeight="1">
      <c r="F163" s="107"/>
      <c r="G163" s="107"/>
    </row>
    <row r="164" spans="6:7" ht="18.75" customHeight="1">
      <c r="F164" s="107"/>
      <c r="G164" s="107"/>
    </row>
    <row r="165" spans="6:7" ht="18.75" customHeight="1">
      <c r="F165" s="107"/>
      <c r="G165" s="107"/>
    </row>
    <row r="166" spans="6:7" ht="18.75" customHeight="1">
      <c r="F166" s="107"/>
      <c r="G166" s="107"/>
    </row>
    <row r="167" spans="6:7" ht="18.75" customHeight="1">
      <c r="F167" s="107"/>
      <c r="G167" s="107"/>
    </row>
    <row r="168" spans="6:7" ht="18.75" customHeight="1">
      <c r="F168" s="107"/>
      <c r="G168" s="107"/>
    </row>
    <row r="169" spans="6:7" ht="18.75" customHeight="1">
      <c r="F169" s="107"/>
      <c r="G169" s="107"/>
    </row>
    <row r="170" spans="6:7" ht="18.75" customHeight="1">
      <c r="F170" s="107"/>
      <c r="G170" s="107"/>
    </row>
    <row r="171" spans="6:7" ht="18.75" customHeight="1">
      <c r="F171" s="107"/>
      <c r="G171" s="107"/>
    </row>
    <row r="172" spans="6:7" ht="18.75" customHeight="1">
      <c r="F172" s="107"/>
      <c r="G172" s="107"/>
    </row>
    <row r="173" spans="6:7" ht="18.75" customHeight="1">
      <c r="F173" s="107"/>
      <c r="G173" s="107"/>
    </row>
    <row r="174" spans="6:7" ht="18.75" customHeight="1">
      <c r="F174" s="107"/>
      <c r="G174" s="107"/>
    </row>
    <row r="175" spans="6:7" ht="18.75" customHeight="1">
      <c r="F175" s="107"/>
      <c r="G175" s="107"/>
    </row>
    <row r="176" spans="6:7" ht="18.75" customHeight="1">
      <c r="F176" s="107"/>
      <c r="G176" s="107"/>
    </row>
    <row r="177" spans="6:7" ht="18.75" customHeight="1">
      <c r="F177" s="107"/>
      <c r="G177" s="107"/>
    </row>
    <row r="178" spans="6:7" ht="18.75" customHeight="1">
      <c r="F178" s="107"/>
      <c r="G178" s="107"/>
    </row>
    <row r="179" spans="6:7" ht="18.75" customHeight="1">
      <c r="F179" s="107"/>
      <c r="G179" s="107"/>
    </row>
    <row r="180" spans="6:7" ht="18.75" customHeight="1">
      <c r="F180" s="107"/>
      <c r="G180" s="107"/>
    </row>
    <row r="181" spans="6:7" ht="18.75" customHeight="1">
      <c r="F181" s="107"/>
      <c r="G181" s="107"/>
    </row>
    <row r="182" spans="6:7" ht="18.75" customHeight="1">
      <c r="F182" s="107"/>
      <c r="G182" s="107"/>
    </row>
    <row r="183" spans="6:7" ht="18.75" customHeight="1">
      <c r="F183" s="107"/>
      <c r="G183" s="107"/>
    </row>
    <row r="184" spans="6:7" ht="18.75" customHeight="1">
      <c r="F184" s="107"/>
      <c r="G184" s="107"/>
    </row>
    <row r="185" spans="6:7" ht="18.75" customHeight="1">
      <c r="F185" s="107"/>
      <c r="G185" s="107"/>
    </row>
    <row r="186" spans="6:7" ht="18.75" customHeight="1">
      <c r="F186" s="107"/>
      <c r="G186" s="107"/>
    </row>
    <row r="187" spans="6:7" ht="18.75" customHeight="1">
      <c r="F187" s="107"/>
      <c r="G187" s="107"/>
    </row>
    <row r="188" spans="6:7" ht="18.75" customHeight="1">
      <c r="F188" s="107"/>
      <c r="G188" s="107"/>
    </row>
    <row r="189" spans="6:7" ht="18.75" customHeight="1">
      <c r="F189" s="107"/>
      <c r="G189" s="107"/>
    </row>
    <row r="190" spans="6:7" ht="18.75" customHeight="1">
      <c r="F190" s="107"/>
      <c r="G190" s="107"/>
    </row>
    <row r="191" spans="6:7" ht="18.75" customHeight="1">
      <c r="F191" s="107"/>
      <c r="G191" s="107"/>
    </row>
    <row r="192" spans="6:7" ht="18.75" customHeight="1">
      <c r="F192" s="107"/>
      <c r="G192" s="107"/>
    </row>
    <row r="193" spans="6:7" ht="18.75" customHeight="1">
      <c r="F193" s="107"/>
      <c r="G193" s="107"/>
    </row>
    <row r="194" spans="6:7" ht="18.75" customHeight="1">
      <c r="F194" s="107"/>
      <c r="G194" s="107"/>
    </row>
    <row r="195" spans="6:7" ht="18.75" customHeight="1">
      <c r="F195" s="107"/>
      <c r="G195" s="107"/>
    </row>
    <row r="196" spans="6:7" ht="18.75" customHeight="1">
      <c r="F196" s="107"/>
      <c r="G196" s="107"/>
    </row>
    <row r="197" spans="6:7" ht="18.75" customHeight="1">
      <c r="F197" s="107"/>
      <c r="G197" s="107"/>
    </row>
    <row r="198" spans="6:7" ht="18.75" customHeight="1">
      <c r="F198" s="107"/>
      <c r="G198" s="107"/>
    </row>
    <row r="199" spans="6:7" ht="18.75" customHeight="1">
      <c r="F199" s="107"/>
      <c r="G199" s="107"/>
    </row>
    <row r="200" spans="6:7" ht="18.75" customHeight="1">
      <c r="F200" s="107"/>
      <c r="G200" s="107"/>
    </row>
    <row r="201" spans="6:7" ht="18.75" customHeight="1">
      <c r="F201" s="107"/>
      <c r="G201" s="107"/>
    </row>
    <row r="202" spans="6:7" ht="18.75" customHeight="1">
      <c r="F202" s="107"/>
      <c r="G202" s="107"/>
    </row>
    <row r="203" spans="6:7" ht="18.75" customHeight="1">
      <c r="F203" s="107"/>
      <c r="G203" s="107"/>
    </row>
    <row r="204" spans="6:7" ht="18.75" customHeight="1">
      <c r="F204" s="107"/>
      <c r="G204" s="107"/>
    </row>
    <row r="205" spans="6:7" ht="18.75" customHeight="1">
      <c r="F205" s="107"/>
      <c r="G205" s="107"/>
    </row>
    <row r="206" spans="6:7" ht="18.75" customHeight="1">
      <c r="F206" s="107"/>
      <c r="G206" s="107"/>
    </row>
    <row r="207" spans="6:7" ht="18.75" customHeight="1">
      <c r="F207" s="107"/>
      <c r="G207" s="107"/>
    </row>
    <row r="208" spans="6:7" ht="18.75" customHeight="1">
      <c r="F208" s="107"/>
      <c r="G208" s="107"/>
    </row>
    <row r="209" spans="6:7" ht="18.75" customHeight="1">
      <c r="F209" s="107"/>
      <c r="G209" s="107"/>
    </row>
    <row r="210" spans="6:7" ht="18.75" customHeight="1">
      <c r="F210" s="107"/>
      <c r="G210" s="107"/>
    </row>
    <row r="211" spans="6:7" ht="18.75" customHeight="1">
      <c r="F211" s="107"/>
      <c r="G211" s="107"/>
    </row>
    <row r="212" spans="6:7" ht="18.75" customHeight="1">
      <c r="F212" s="107"/>
      <c r="G212" s="107"/>
    </row>
    <row r="213" spans="6:7" ht="18.75" customHeight="1">
      <c r="F213" s="107"/>
      <c r="G213" s="107"/>
    </row>
    <row r="214" spans="6:7" ht="18.75" customHeight="1">
      <c r="F214" s="107"/>
      <c r="G214" s="107"/>
    </row>
    <row r="215" spans="6:7" ht="18.75" customHeight="1">
      <c r="F215" s="107"/>
      <c r="G215" s="107"/>
    </row>
    <row r="216" spans="6:7" ht="18.75" customHeight="1">
      <c r="F216" s="107"/>
      <c r="G216" s="107"/>
    </row>
    <row r="217" spans="6:7" ht="18.75" customHeight="1">
      <c r="F217" s="107"/>
      <c r="G217" s="107"/>
    </row>
    <row r="218" spans="6:7" ht="18.75" customHeight="1">
      <c r="F218" s="107"/>
      <c r="G218" s="107"/>
    </row>
    <row r="219" spans="6:7" ht="18.75" customHeight="1">
      <c r="F219" s="107"/>
      <c r="G219" s="107"/>
    </row>
    <row r="220" spans="6:7" ht="18.75" customHeight="1">
      <c r="F220" s="107"/>
      <c r="G220" s="107"/>
    </row>
    <row r="221" spans="6:7" ht="18.75" customHeight="1">
      <c r="F221" s="107"/>
      <c r="G221" s="107"/>
    </row>
    <row r="222" spans="6:7" ht="18.75" customHeight="1">
      <c r="F222" s="107"/>
      <c r="G222" s="107"/>
    </row>
    <row r="223" spans="6:7" ht="18.75" customHeight="1">
      <c r="F223" s="107"/>
      <c r="G223" s="107"/>
    </row>
    <row r="224" spans="6:7" ht="18.75" customHeight="1">
      <c r="F224" s="107"/>
      <c r="G224" s="107"/>
    </row>
    <row r="225" spans="6:7" ht="18.75" customHeight="1">
      <c r="F225" s="107"/>
      <c r="G225" s="107"/>
    </row>
    <row r="226" spans="6:7" ht="18.75" customHeight="1">
      <c r="F226" s="107"/>
      <c r="G226" s="107"/>
    </row>
    <row r="227" spans="6:7" ht="18.75" customHeight="1">
      <c r="F227" s="107"/>
      <c r="G227" s="107"/>
    </row>
    <row r="228" spans="6:7" ht="18.75" customHeight="1">
      <c r="F228" s="107"/>
      <c r="G228" s="107"/>
    </row>
    <row r="229" spans="6:7" ht="18.75" customHeight="1">
      <c r="F229" s="107"/>
      <c r="G229" s="107"/>
    </row>
    <row r="230" spans="6:7" ht="18.75" customHeight="1">
      <c r="F230" s="107"/>
      <c r="G230" s="107"/>
    </row>
    <row r="231" spans="6:7" ht="18.75" customHeight="1">
      <c r="F231" s="107"/>
      <c r="G231" s="107"/>
    </row>
    <row r="232" spans="6:7" ht="18.75" customHeight="1">
      <c r="F232" s="107"/>
      <c r="G232" s="107"/>
    </row>
    <row r="233" spans="6:7" ht="18.75" customHeight="1">
      <c r="F233" s="107"/>
      <c r="G233" s="107"/>
    </row>
    <row r="234" spans="6:7" ht="18.75" customHeight="1">
      <c r="F234" s="107"/>
      <c r="G234" s="107"/>
    </row>
    <row r="235" spans="6:7" ht="18.75" customHeight="1">
      <c r="F235" s="107"/>
      <c r="G235" s="107"/>
    </row>
    <row r="236" spans="6:7" ht="18.75" customHeight="1">
      <c r="F236" s="107"/>
      <c r="G236" s="107"/>
    </row>
    <row r="237" spans="6:7" ht="18.75" customHeight="1">
      <c r="F237" s="107"/>
      <c r="G237" s="107"/>
    </row>
    <row r="238" spans="6:7" ht="18.75" customHeight="1">
      <c r="F238" s="107"/>
      <c r="G238" s="107"/>
    </row>
    <row r="239" spans="6:7" ht="18.75" customHeight="1">
      <c r="F239" s="107"/>
      <c r="G239" s="107"/>
    </row>
    <row r="240" spans="6:7" ht="18.75" customHeight="1">
      <c r="F240" s="107"/>
      <c r="G240" s="107"/>
    </row>
    <row r="241" spans="6:7" ht="18.75" customHeight="1">
      <c r="F241" s="107"/>
      <c r="G241" s="107"/>
    </row>
    <row r="242" spans="6:7" ht="18.75" customHeight="1">
      <c r="F242" s="107"/>
      <c r="G242" s="107"/>
    </row>
    <row r="243" spans="6:7" ht="18.75" customHeight="1">
      <c r="F243" s="107"/>
      <c r="G243" s="107"/>
    </row>
    <row r="244" spans="6:7" ht="18.75" customHeight="1">
      <c r="F244" s="107"/>
      <c r="G244" s="107"/>
    </row>
    <row r="245" spans="6:7" ht="18.75" customHeight="1">
      <c r="F245" s="107"/>
      <c r="G245" s="107"/>
    </row>
    <row r="246" spans="6:7" ht="18.75" customHeight="1">
      <c r="F246" s="107"/>
      <c r="G246" s="107"/>
    </row>
    <row r="247" spans="6:7" ht="18.75" customHeight="1">
      <c r="F247" s="107"/>
      <c r="G247" s="107"/>
    </row>
    <row r="248" spans="6:7" ht="18.75" customHeight="1">
      <c r="F248" s="107"/>
      <c r="G248" s="107"/>
    </row>
    <row r="249" spans="6:7" ht="18.75" customHeight="1">
      <c r="F249" s="107"/>
      <c r="G249" s="107"/>
    </row>
    <row r="250" spans="6:7" ht="18.75" customHeight="1">
      <c r="F250" s="107"/>
      <c r="G250" s="107"/>
    </row>
    <row r="251" spans="6:7" ht="18.75" customHeight="1">
      <c r="F251" s="107"/>
      <c r="G251" s="107"/>
    </row>
    <row r="252" spans="6:7" ht="18.75" customHeight="1">
      <c r="F252" s="107"/>
      <c r="G252" s="107"/>
    </row>
    <row r="253" spans="6:7" ht="18.75" customHeight="1">
      <c r="F253" s="107"/>
      <c r="G253" s="107"/>
    </row>
    <row r="254" spans="6:7" ht="18.75" customHeight="1">
      <c r="F254" s="107"/>
      <c r="G254" s="107"/>
    </row>
    <row r="255" spans="6:7" ht="18.75" customHeight="1">
      <c r="F255" s="107"/>
      <c r="G255" s="107"/>
    </row>
    <row r="256" spans="6:7" ht="18.75" customHeight="1">
      <c r="F256" s="107"/>
      <c r="G256" s="107"/>
    </row>
    <row r="257" spans="6:7" ht="18.75" customHeight="1">
      <c r="F257" s="107"/>
      <c r="G257" s="107"/>
    </row>
    <row r="258" spans="6:7" ht="18.75" customHeight="1">
      <c r="F258" s="107"/>
      <c r="G258" s="107"/>
    </row>
    <row r="259" spans="6:7" ht="18.75" customHeight="1">
      <c r="F259" s="107"/>
      <c r="G259" s="107"/>
    </row>
    <row r="260" spans="6:7" ht="18.75" customHeight="1">
      <c r="F260" s="107"/>
      <c r="G260" s="107"/>
    </row>
    <row r="261" spans="6:7" ht="18.75" customHeight="1">
      <c r="F261" s="107"/>
      <c r="G261" s="107"/>
    </row>
    <row r="262" spans="6:7" ht="18.75" customHeight="1">
      <c r="F262" s="107"/>
      <c r="G262" s="107"/>
    </row>
    <row r="263" spans="6:7" ht="18.75" customHeight="1">
      <c r="F263" s="107"/>
      <c r="G263" s="107"/>
    </row>
    <row r="264" spans="6:7" ht="18.75" customHeight="1">
      <c r="F264" s="107"/>
      <c r="G264" s="107"/>
    </row>
    <row r="265" spans="6:7" ht="18.75" customHeight="1">
      <c r="F265" s="107"/>
      <c r="G265" s="107"/>
    </row>
    <row r="266" spans="6:7" ht="18.75" customHeight="1">
      <c r="F266" s="107"/>
      <c r="G266" s="107"/>
    </row>
    <row r="267" spans="6:7" ht="18.75" customHeight="1">
      <c r="F267" s="107"/>
      <c r="G267" s="107"/>
    </row>
    <row r="268" spans="6:7" ht="18.75" customHeight="1">
      <c r="F268" s="107"/>
      <c r="G268" s="107"/>
    </row>
    <row r="269" spans="6:7" ht="18.75" customHeight="1">
      <c r="F269" s="107"/>
      <c r="G269" s="107"/>
    </row>
    <row r="270" spans="6:7" ht="18.75" customHeight="1">
      <c r="F270" s="107"/>
      <c r="G270" s="107"/>
    </row>
    <row r="271" spans="6:7" ht="18.75" customHeight="1">
      <c r="F271" s="107"/>
      <c r="G271" s="107"/>
    </row>
    <row r="272" spans="6:7" ht="18.75" customHeight="1">
      <c r="F272" s="107"/>
      <c r="G272" s="107"/>
    </row>
    <row r="273" spans="6:7" ht="18.75" customHeight="1">
      <c r="F273" s="107"/>
      <c r="G273" s="107"/>
    </row>
    <row r="274" spans="6:7" ht="18.75" customHeight="1">
      <c r="F274" s="107"/>
      <c r="G274" s="107"/>
    </row>
    <row r="275" spans="6:7" ht="18.75" customHeight="1">
      <c r="F275" s="107"/>
      <c r="G275" s="107"/>
    </row>
    <row r="276" spans="6:7" ht="18.75" customHeight="1">
      <c r="F276" s="107"/>
      <c r="G276" s="107"/>
    </row>
    <row r="277" spans="6:7" ht="18.75" customHeight="1">
      <c r="F277" s="107"/>
      <c r="G277" s="107"/>
    </row>
    <row r="278" spans="6:7" ht="18.75" customHeight="1">
      <c r="F278" s="107"/>
      <c r="G278" s="107"/>
    </row>
    <row r="279" spans="6:7" ht="18.75" customHeight="1">
      <c r="F279" s="107"/>
      <c r="G279" s="107"/>
    </row>
    <row r="280" spans="6:7" ht="18.75" customHeight="1">
      <c r="F280" s="107"/>
      <c r="G280" s="107"/>
    </row>
    <row r="281" spans="6:7" ht="18.75" customHeight="1">
      <c r="F281" s="107"/>
      <c r="G281" s="107"/>
    </row>
    <row r="282" spans="6:7" ht="18.75" customHeight="1">
      <c r="F282" s="107"/>
      <c r="G282" s="107"/>
    </row>
    <row r="283" spans="6:7" ht="18.75" customHeight="1">
      <c r="F283" s="107"/>
      <c r="G283" s="107"/>
    </row>
    <row r="284" spans="6:7" ht="18.75" customHeight="1">
      <c r="F284" s="107"/>
      <c r="G284" s="107"/>
    </row>
    <row r="285" spans="6:7" ht="18.75" customHeight="1">
      <c r="F285" s="107"/>
      <c r="G285" s="107"/>
    </row>
    <row r="286" spans="6:7" ht="18.75" customHeight="1">
      <c r="F286" s="107"/>
      <c r="G286" s="107"/>
    </row>
    <row r="287" spans="6:7" ht="18.75" customHeight="1">
      <c r="F287" s="107"/>
      <c r="G287" s="107"/>
    </row>
    <row r="288" spans="6:7" ht="18.75" customHeight="1">
      <c r="F288" s="107"/>
      <c r="G288" s="107"/>
    </row>
    <row r="289" spans="6:7" ht="18.75" customHeight="1">
      <c r="F289" s="107"/>
      <c r="G289" s="107"/>
    </row>
    <row r="290" spans="6:7" ht="18.75" customHeight="1">
      <c r="F290" s="107"/>
      <c r="G290" s="107"/>
    </row>
    <row r="291" spans="6:7" ht="18.75" customHeight="1">
      <c r="F291" s="107"/>
      <c r="G291" s="107"/>
    </row>
    <row r="292" spans="6:7" ht="18.75" customHeight="1">
      <c r="F292" s="107"/>
      <c r="G292" s="107"/>
    </row>
    <row r="293" spans="6:7" ht="18.75" customHeight="1">
      <c r="F293" s="107"/>
      <c r="G293" s="107"/>
    </row>
    <row r="294" spans="6:7" ht="18.75" customHeight="1">
      <c r="F294" s="107"/>
      <c r="G294" s="107"/>
    </row>
    <row r="295" spans="6:7" ht="18.75" customHeight="1">
      <c r="F295" s="107"/>
      <c r="G295" s="107"/>
    </row>
    <row r="296" spans="6:7" ht="18.75" customHeight="1">
      <c r="F296" s="107"/>
      <c r="G296" s="107"/>
    </row>
    <row r="297" spans="6:7" ht="18.75" customHeight="1">
      <c r="F297" s="107"/>
      <c r="G297" s="107"/>
    </row>
    <row r="298" spans="6:7" ht="18.75" customHeight="1">
      <c r="F298" s="107"/>
      <c r="G298" s="107"/>
    </row>
    <row r="299" spans="6:7" ht="18.75" customHeight="1">
      <c r="F299" s="107"/>
      <c r="G299" s="107"/>
    </row>
    <row r="300" spans="6:7" ht="18.75" customHeight="1">
      <c r="F300" s="107"/>
      <c r="G300" s="107"/>
    </row>
    <row r="301" spans="6:7" ht="18.75" customHeight="1">
      <c r="F301" s="107"/>
      <c r="G301" s="107"/>
    </row>
    <row r="302" spans="6:7" ht="18.75" customHeight="1">
      <c r="F302" s="107"/>
      <c r="G302" s="107"/>
    </row>
    <row r="303" spans="6:7" ht="18.75" customHeight="1">
      <c r="F303" s="107"/>
      <c r="G303" s="107"/>
    </row>
    <row r="304" spans="6:7" ht="18.75" customHeight="1">
      <c r="F304" s="107"/>
      <c r="G304" s="107"/>
    </row>
    <row r="305" spans="6:7" ht="18.75" customHeight="1">
      <c r="F305" s="107"/>
      <c r="G305" s="107"/>
    </row>
    <row r="306" spans="6:7" ht="18.75" customHeight="1">
      <c r="F306" s="107"/>
      <c r="G306" s="107"/>
    </row>
    <row r="307" spans="6:7" ht="18.75" customHeight="1">
      <c r="F307" s="107"/>
      <c r="G307" s="107"/>
    </row>
    <row r="308" spans="6:7" ht="18.75" customHeight="1">
      <c r="F308" s="107"/>
      <c r="G308" s="107"/>
    </row>
    <row r="309" spans="6:7" ht="18.75" customHeight="1">
      <c r="F309" s="107"/>
      <c r="G309" s="107"/>
    </row>
    <row r="310" spans="6:7" ht="18.75" customHeight="1">
      <c r="F310" s="107"/>
      <c r="G310" s="107"/>
    </row>
    <row r="311" spans="6:7" ht="18.75" customHeight="1">
      <c r="F311" s="107"/>
      <c r="G311" s="107"/>
    </row>
    <row r="312" spans="6:7" ht="18.75" customHeight="1">
      <c r="F312" s="107"/>
      <c r="G312" s="107"/>
    </row>
    <row r="313" spans="6:7" ht="18.75" customHeight="1">
      <c r="F313" s="107"/>
      <c r="G313" s="107"/>
    </row>
    <row r="314" spans="6:7" ht="18.75" customHeight="1">
      <c r="F314" s="107"/>
      <c r="G314" s="107"/>
    </row>
    <row r="315" spans="6:7" ht="18.75" customHeight="1">
      <c r="F315" s="107"/>
      <c r="G315" s="107"/>
    </row>
    <row r="316" spans="6:7" ht="18.75" customHeight="1">
      <c r="F316" s="107"/>
      <c r="G316" s="107"/>
    </row>
    <row r="317" spans="6:7" ht="18.75" customHeight="1">
      <c r="F317" s="107"/>
      <c r="G317" s="107"/>
    </row>
    <row r="318" spans="6:7" ht="18.75" customHeight="1">
      <c r="F318" s="107"/>
      <c r="G318" s="107"/>
    </row>
    <row r="319" spans="6:7" ht="18.75" customHeight="1">
      <c r="F319" s="107"/>
      <c r="G319" s="107"/>
    </row>
    <row r="320" spans="6:7" ht="18.75" customHeight="1">
      <c r="F320" s="107"/>
      <c r="G320" s="107"/>
    </row>
    <row r="321" spans="6:7" ht="18.75" customHeight="1">
      <c r="F321" s="107"/>
      <c r="G321" s="107"/>
    </row>
    <row r="322" spans="6:7" ht="18.75" customHeight="1">
      <c r="F322" s="107"/>
      <c r="G322" s="107"/>
    </row>
    <row r="323" spans="6:7" ht="18.75" customHeight="1">
      <c r="F323" s="107"/>
      <c r="G323" s="107"/>
    </row>
    <row r="324" spans="6:7" ht="18.75" customHeight="1">
      <c r="F324" s="107"/>
      <c r="G324" s="107"/>
    </row>
    <row r="325" spans="6:7" ht="18.75" customHeight="1">
      <c r="F325" s="107"/>
      <c r="G325" s="107"/>
    </row>
    <row r="326" spans="6:7" ht="18.75" customHeight="1">
      <c r="F326" s="107"/>
      <c r="G326" s="107"/>
    </row>
    <row r="327" spans="6:7" ht="18.75" customHeight="1">
      <c r="F327" s="107"/>
      <c r="G327" s="107"/>
    </row>
    <row r="328" spans="6:7" ht="18.75" customHeight="1">
      <c r="F328" s="107"/>
      <c r="G328" s="107"/>
    </row>
    <row r="329" spans="6:7" ht="18.75" customHeight="1">
      <c r="F329" s="107"/>
      <c r="G329" s="107"/>
    </row>
    <row r="330" spans="6:7" ht="18.75" customHeight="1">
      <c r="F330" s="107"/>
      <c r="G330" s="107"/>
    </row>
    <row r="331" spans="6:7" ht="18.75" customHeight="1">
      <c r="F331" s="107"/>
      <c r="G331" s="107"/>
    </row>
    <row r="332" spans="6:7" ht="18.75" customHeight="1">
      <c r="F332" s="107"/>
      <c r="G332" s="107"/>
    </row>
    <row r="333" spans="6:7" ht="18.75" customHeight="1">
      <c r="F333" s="107"/>
      <c r="G333" s="107"/>
    </row>
    <row r="334" spans="6:7" ht="18.75" customHeight="1">
      <c r="F334" s="107"/>
      <c r="G334" s="107"/>
    </row>
    <row r="335" spans="6:7" ht="18.75" customHeight="1">
      <c r="F335" s="107"/>
      <c r="G335" s="107"/>
    </row>
    <row r="336" spans="6:7" ht="18.75" customHeight="1">
      <c r="F336" s="107"/>
      <c r="G336" s="107"/>
    </row>
    <row r="337" spans="6:7" ht="18.75" customHeight="1">
      <c r="F337" s="107"/>
      <c r="G337" s="107"/>
    </row>
    <row r="338" spans="6:7" ht="18.75" customHeight="1">
      <c r="F338" s="107"/>
      <c r="G338" s="107"/>
    </row>
    <row r="339" spans="6:7" ht="18.75" customHeight="1">
      <c r="F339" s="107"/>
      <c r="G339" s="107"/>
    </row>
    <row r="340" spans="6:7" ht="18.75" customHeight="1">
      <c r="F340" s="107"/>
      <c r="G340" s="107"/>
    </row>
    <row r="341" spans="6:7" ht="18.75" customHeight="1">
      <c r="F341" s="107"/>
      <c r="G341" s="107"/>
    </row>
    <row r="342" spans="6:7" ht="18.75" customHeight="1">
      <c r="F342" s="107"/>
      <c r="G342" s="107"/>
    </row>
    <row r="343" spans="6:7" ht="18.75" customHeight="1">
      <c r="F343" s="107"/>
      <c r="G343" s="107"/>
    </row>
    <row r="344" spans="6:7" ht="18.75" customHeight="1">
      <c r="F344" s="107"/>
      <c r="G344" s="107"/>
    </row>
    <row r="345" spans="6:7" ht="18.75" customHeight="1">
      <c r="F345" s="107"/>
      <c r="G345" s="107"/>
    </row>
    <row r="346" spans="6:7" ht="18.75" customHeight="1">
      <c r="F346" s="107"/>
      <c r="G346" s="107"/>
    </row>
    <row r="347" spans="6:7" ht="18.75" customHeight="1">
      <c r="F347" s="107"/>
      <c r="G347" s="107"/>
    </row>
    <row r="348" spans="6:7" ht="18.75" customHeight="1">
      <c r="F348" s="107"/>
      <c r="G348" s="107"/>
    </row>
    <row r="349" spans="6:7" ht="18.75" customHeight="1">
      <c r="F349" s="107"/>
      <c r="G349" s="107"/>
    </row>
    <row r="350" spans="6:7" ht="18.75" customHeight="1">
      <c r="F350" s="107"/>
      <c r="G350" s="107"/>
    </row>
    <row r="351" spans="6:7" ht="18.75" customHeight="1">
      <c r="F351" s="107"/>
      <c r="G351" s="107"/>
    </row>
    <row r="352" spans="6:7" ht="18.75" customHeight="1">
      <c r="F352" s="107"/>
      <c r="G352" s="107"/>
    </row>
    <row r="353" spans="6:7" ht="18.75" customHeight="1">
      <c r="F353" s="107"/>
      <c r="G353" s="107"/>
    </row>
    <row r="354" spans="6:7" ht="18.75" customHeight="1">
      <c r="F354" s="107"/>
      <c r="G354" s="107"/>
    </row>
    <row r="355" spans="6:7" ht="18.75" customHeight="1">
      <c r="F355" s="107"/>
      <c r="G355" s="107"/>
    </row>
    <row r="356" spans="6:7" ht="18.75" customHeight="1">
      <c r="F356" s="107"/>
      <c r="G356" s="107"/>
    </row>
    <row r="357" spans="6:7" ht="18.75" customHeight="1">
      <c r="F357" s="107"/>
      <c r="G357" s="107"/>
    </row>
    <row r="358" spans="6:7" ht="18.75" customHeight="1">
      <c r="F358" s="107"/>
      <c r="G358" s="107"/>
    </row>
    <row r="359" spans="6:7" ht="18.75" customHeight="1">
      <c r="F359" s="107"/>
      <c r="G359" s="107"/>
    </row>
    <row r="360" spans="6:7" ht="18.75" customHeight="1">
      <c r="F360" s="107"/>
      <c r="G360" s="107"/>
    </row>
    <row r="361" spans="6:7" ht="18.75" customHeight="1">
      <c r="F361" s="107"/>
      <c r="G361" s="107"/>
    </row>
    <row r="362" spans="6:7" ht="18.75" customHeight="1">
      <c r="F362" s="107"/>
      <c r="G362" s="107"/>
    </row>
    <row r="363" spans="6:7" ht="18.75" customHeight="1">
      <c r="F363" s="107"/>
      <c r="G363" s="107"/>
    </row>
    <row r="364" spans="6:7" ht="18.75" customHeight="1">
      <c r="F364" s="107"/>
      <c r="G364" s="107"/>
    </row>
    <row r="365" spans="6:7" ht="18.75" customHeight="1">
      <c r="F365" s="107"/>
      <c r="G365" s="107"/>
    </row>
    <row r="366" spans="6:7" ht="18.75" customHeight="1">
      <c r="F366" s="107"/>
      <c r="G366" s="107"/>
    </row>
    <row r="367" spans="6:7" ht="18.75" customHeight="1">
      <c r="F367" s="107"/>
      <c r="G367" s="107"/>
    </row>
    <row r="368" spans="6:7" ht="18.75" customHeight="1">
      <c r="F368" s="107"/>
      <c r="G368" s="107"/>
    </row>
    <row r="369" spans="6:7" ht="18.75" customHeight="1">
      <c r="F369" s="107"/>
      <c r="G369" s="107"/>
    </row>
    <row r="370" spans="6:7" ht="18.75" customHeight="1">
      <c r="F370" s="107"/>
      <c r="G370" s="107"/>
    </row>
    <row r="371" spans="6:7" ht="18.75" customHeight="1">
      <c r="F371" s="107"/>
      <c r="G371" s="107"/>
    </row>
    <row r="372" spans="6:7" ht="18.75" customHeight="1">
      <c r="F372" s="107"/>
      <c r="G372" s="107"/>
    </row>
    <row r="373" spans="6:7" ht="18.75" customHeight="1">
      <c r="F373" s="107"/>
      <c r="G373" s="107"/>
    </row>
    <row r="374" spans="6:7" ht="18.75" customHeight="1">
      <c r="F374" s="107"/>
      <c r="G374" s="107"/>
    </row>
    <row r="375" spans="6:7" ht="18.75" customHeight="1">
      <c r="F375" s="107"/>
      <c r="G375" s="107"/>
    </row>
    <row r="376" spans="6:7" ht="18.75" customHeight="1">
      <c r="F376" s="107"/>
      <c r="G376" s="107"/>
    </row>
    <row r="377" spans="6:7" ht="18.75" customHeight="1">
      <c r="F377" s="107"/>
      <c r="G377" s="107"/>
    </row>
    <row r="378" spans="6:7" ht="18.75" customHeight="1">
      <c r="F378" s="107"/>
      <c r="G378" s="107"/>
    </row>
    <row r="379" spans="6:7" ht="18.75" customHeight="1">
      <c r="F379" s="107"/>
      <c r="G379" s="107"/>
    </row>
    <row r="380" spans="6:7" ht="18.75" customHeight="1">
      <c r="F380" s="107"/>
      <c r="G380" s="107"/>
    </row>
    <row r="381" spans="6:7" ht="18.75" customHeight="1">
      <c r="F381" s="107"/>
      <c r="G381" s="107"/>
    </row>
    <row r="382" spans="6:7" ht="18.75" customHeight="1">
      <c r="F382" s="107"/>
      <c r="G382" s="107"/>
    </row>
    <row r="383" spans="6:7" ht="18.75" customHeight="1">
      <c r="F383" s="107"/>
      <c r="G383" s="107"/>
    </row>
    <row r="384" spans="6:7" ht="18.75" customHeight="1">
      <c r="F384" s="107"/>
      <c r="G384" s="107"/>
    </row>
    <row r="385" spans="6:7" ht="18.75" customHeight="1">
      <c r="F385" s="107"/>
      <c r="G385" s="107"/>
    </row>
    <row r="386" spans="6:7" ht="18.75" customHeight="1">
      <c r="F386" s="107"/>
      <c r="G386" s="107"/>
    </row>
    <row r="387" spans="6:7" ht="18.75" customHeight="1">
      <c r="F387" s="107"/>
      <c r="G387" s="107"/>
    </row>
    <row r="388" spans="6:7" ht="18.75" customHeight="1">
      <c r="F388" s="107"/>
      <c r="G388" s="107"/>
    </row>
    <row r="389" spans="6:7" ht="18.75" customHeight="1">
      <c r="F389" s="107"/>
      <c r="G389" s="107"/>
    </row>
    <row r="390" spans="6:7" ht="18.75" customHeight="1">
      <c r="F390" s="107"/>
      <c r="G390" s="107"/>
    </row>
    <row r="391" spans="6:7" ht="18.75" customHeight="1">
      <c r="F391" s="107"/>
      <c r="G391" s="107"/>
    </row>
    <row r="392" spans="6:7" ht="18.75" customHeight="1">
      <c r="F392" s="107"/>
      <c r="G392" s="107"/>
    </row>
    <row r="393" spans="6:7" ht="18.75" customHeight="1">
      <c r="F393" s="107"/>
      <c r="G393" s="107"/>
    </row>
    <row r="394" spans="6:7" ht="18.75" customHeight="1">
      <c r="F394" s="107"/>
      <c r="G394" s="107"/>
    </row>
    <row r="395" spans="6:7" ht="18.75" customHeight="1">
      <c r="F395" s="107"/>
      <c r="G395" s="107"/>
    </row>
    <row r="396" spans="6:7" ht="18.75" customHeight="1">
      <c r="F396" s="107"/>
      <c r="G396" s="107"/>
    </row>
    <row r="397" spans="6:7" ht="18.75" customHeight="1">
      <c r="F397" s="107"/>
      <c r="G397" s="107"/>
    </row>
    <row r="398" spans="6:7" ht="18.75" customHeight="1">
      <c r="F398" s="107"/>
      <c r="G398" s="107"/>
    </row>
    <row r="399" spans="6:7" ht="18.75" customHeight="1">
      <c r="F399" s="107"/>
      <c r="G399" s="107"/>
    </row>
    <row r="400" spans="6:7" ht="18.75" customHeight="1">
      <c r="F400" s="107"/>
      <c r="G400" s="107"/>
    </row>
    <row r="401" spans="6:7" ht="18.75" customHeight="1">
      <c r="F401" s="107"/>
      <c r="G401" s="107"/>
    </row>
    <row r="402" spans="6:7" ht="18.75" customHeight="1">
      <c r="F402" s="107"/>
      <c r="G402" s="107"/>
    </row>
    <row r="403" spans="6:7" ht="18.75" customHeight="1">
      <c r="F403" s="107"/>
      <c r="G403" s="107"/>
    </row>
    <row r="404" spans="6:7" ht="18.75" customHeight="1">
      <c r="F404" s="107"/>
      <c r="G404" s="107"/>
    </row>
    <row r="405" spans="6:7" ht="18.75" customHeight="1">
      <c r="F405" s="107"/>
      <c r="G405" s="107"/>
    </row>
    <row r="406" spans="6:7" ht="18.75" customHeight="1">
      <c r="F406" s="107"/>
      <c r="G406" s="107"/>
    </row>
    <row r="407" spans="6:7" ht="18.75" customHeight="1">
      <c r="F407" s="107"/>
      <c r="G407" s="107"/>
    </row>
    <row r="408" spans="6:7" ht="18.75" customHeight="1">
      <c r="F408" s="107"/>
      <c r="G408" s="107"/>
    </row>
    <row r="409" spans="6:7" ht="18.75" customHeight="1">
      <c r="F409" s="107"/>
      <c r="G409" s="107"/>
    </row>
    <row r="410" spans="6:7" ht="18.75" customHeight="1">
      <c r="F410" s="107"/>
      <c r="G410" s="107"/>
    </row>
    <row r="411" spans="6:7" ht="18.75" customHeight="1">
      <c r="F411" s="107"/>
      <c r="G411" s="107"/>
    </row>
    <row r="412" spans="6:7" ht="18.75" customHeight="1">
      <c r="F412" s="107"/>
      <c r="G412" s="107"/>
    </row>
    <row r="413" spans="6:7" ht="18.75" customHeight="1">
      <c r="F413" s="107"/>
      <c r="G413" s="107"/>
    </row>
    <row r="414" spans="6:7" ht="18.75" customHeight="1">
      <c r="F414" s="107"/>
      <c r="G414" s="107"/>
    </row>
    <row r="415" spans="6:7" ht="18.75" customHeight="1">
      <c r="F415" s="107"/>
      <c r="G415" s="107"/>
    </row>
    <row r="416" spans="6:7" ht="18.75" customHeight="1">
      <c r="F416" s="107"/>
      <c r="G416" s="107"/>
    </row>
    <row r="417" spans="6:7" ht="18.75" customHeight="1">
      <c r="F417" s="107"/>
      <c r="G417" s="107"/>
    </row>
    <row r="418" spans="6:7" ht="18.75" customHeight="1">
      <c r="F418" s="107"/>
      <c r="G418" s="107"/>
    </row>
    <row r="419" spans="6:7" ht="18.75" customHeight="1">
      <c r="F419" s="107"/>
      <c r="G419" s="107"/>
    </row>
    <row r="420" spans="6:7" ht="18.75" customHeight="1">
      <c r="F420" s="107"/>
      <c r="G420" s="107"/>
    </row>
    <row r="421" spans="6:7" ht="18.75" customHeight="1">
      <c r="F421" s="107"/>
      <c r="G421" s="107"/>
    </row>
    <row r="422" spans="6:7" ht="18.75" customHeight="1">
      <c r="F422" s="107"/>
      <c r="G422" s="107"/>
    </row>
    <row r="423" spans="6:7" ht="18.75" customHeight="1">
      <c r="F423" s="107"/>
      <c r="G423" s="107"/>
    </row>
    <row r="424" spans="6:7" ht="18.75" customHeight="1">
      <c r="F424" s="107"/>
      <c r="G424" s="107"/>
    </row>
    <row r="425" spans="6:7" ht="18.75" customHeight="1">
      <c r="F425" s="107"/>
      <c r="G425" s="107"/>
    </row>
    <row r="426" spans="6:7" ht="18.75" customHeight="1">
      <c r="F426" s="107"/>
      <c r="G426" s="107"/>
    </row>
    <row r="427" spans="6:7" ht="18.75" customHeight="1">
      <c r="F427" s="107"/>
      <c r="G427" s="107"/>
    </row>
    <row r="428" spans="6:7" ht="18.75" customHeight="1">
      <c r="F428" s="107"/>
      <c r="G428" s="107"/>
    </row>
    <row r="429" spans="6:7" ht="18.75" customHeight="1">
      <c r="F429" s="107"/>
      <c r="G429" s="107"/>
    </row>
    <row r="430" spans="6:7" ht="18.75" customHeight="1">
      <c r="F430" s="107"/>
      <c r="G430" s="107"/>
    </row>
    <row r="431" spans="6:7" ht="18.75" customHeight="1">
      <c r="F431" s="107"/>
      <c r="G431" s="107"/>
    </row>
    <row r="432" spans="6:7" ht="18.75" customHeight="1">
      <c r="F432" s="107"/>
      <c r="G432" s="107"/>
    </row>
    <row r="433" spans="6:7" ht="18.75" customHeight="1">
      <c r="F433" s="107"/>
      <c r="G433" s="107"/>
    </row>
    <row r="434" spans="6:7" ht="18.75" customHeight="1">
      <c r="F434" s="107"/>
      <c r="G434" s="107"/>
    </row>
    <row r="435" spans="6:7" ht="18.75" customHeight="1">
      <c r="F435" s="107"/>
      <c r="G435" s="107"/>
    </row>
    <row r="436" spans="6:7" ht="18.75" customHeight="1">
      <c r="F436" s="107"/>
      <c r="G436" s="107"/>
    </row>
    <row r="437" spans="6:7" ht="18.75" customHeight="1">
      <c r="F437" s="107"/>
      <c r="G437" s="107"/>
    </row>
    <row r="438" spans="6:7" ht="18.75" customHeight="1">
      <c r="F438" s="107"/>
      <c r="G438" s="107"/>
    </row>
    <row r="439" spans="6:7" ht="18.75" customHeight="1">
      <c r="F439" s="107"/>
      <c r="G439" s="107"/>
    </row>
    <row r="440" spans="6:7" ht="18.75" customHeight="1">
      <c r="F440" s="107"/>
      <c r="G440" s="107"/>
    </row>
    <row r="441" spans="6:7" ht="18.75" customHeight="1">
      <c r="F441" s="107"/>
      <c r="G441" s="107"/>
    </row>
    <row r="442" spans="6:7" ht="18.75" customHeight="1">
      <c r="F442" s="107"/>
      <c r="G442" s="107"/>
    </row>
    <row r="443" spans="6:7" ht="18.75" customHeight="1">
      <c r="F443" s="107"/>
      <c r="G443" s="107"/>
    </row>
    <row r="444" spans="6:7" ht="18.75" customHeight="1">
      <c r="F444" s="107"/>
      <c r="G444" s="107"/>
    </row>
    <row r="445" spans="6:7" ht="18.75" customHeight="1">
      <c r="F445" s="107"/>
      <c r="G445" s="107"/>
    </row>
    <row r="446" spans="6:7" ht="18.75" customHeight="1">
      <c r="F446" s="107"/>
      <c r="G446" s="107"/>
    </row>
    <row r="447" spans="6:7" ht="18.75" customHeight="1">
      <c r="F447" s="107"/>
      <c r="G447" s="107"/>
    </row>
    <row r="448" spans="6:7" ht="18.75" customHeight="1">
      <c r="F448" s="107"/>
      <c r="G448" s="107"/>
    </row>
    <row r="449" spans="6:7" ht="18.75" customHeight="1">
      <c r="F449" s="107"/>
      <c r="G449" s="107"/>
    </row>
    <row r="450" spans="6:7" ht="18.75" customHeight="1">
      <c r="F450" s="107"/>
      <c r="G450" s="107"/>
    </row>
    <row r="451" spans="6:7" ht="18.75" customHeight="1">
      <c r="F451" s="107"/>
      <c r="G451" s="107"/>
    </row>
    <row r="452" spans="6:7" ht="18.75" customHeight="1">
      <c r="F452" s="107"/>
      <c r="G452" s="107"/>
    </row>
    <row r="453" spans="6:7" ht="18.75" customHeight="1">
      <c r="F453" s="107"/>
      <c r="G453" s="107"/>
    </row>
    <row r="454" spans="6:7" ht="18.75" customHeight="1">
      <c r="F454" s="107"/>
      <c r="G454" s="107"/>
    </row>
    <row r="455" spans="6:7" ht="18.75" customHeight="1">
      <c r="F455" s="107"/>
      <c r="G455" s="107"/>
    </row>
    <row r="456" spans="6:7" ht="18.75" customHeight="1">
      <c r="F456" s="107"/>
      <c r="G456" s="107"/>
    </row>
    <row r="457" spans="6:7" ht="18.75" customHeight="1">
      <c r="F457" s="107"/>
      <c r="G457" s="107"/>
    </row>
    <row r="458" spans="6:7" ht="18.75" customHeight="1">
      <c r="F458" s="107"/>
      <c r="G458" s="107"/>
    </row>
    <row r="459" spans="6:7" ht="18.75" customHeight="1">
      <c r="F459" s="107"/>
      <c r="G459" s="107"/>
    </row>
    <row r="460" spans="6:7" ht="18.75" customHeight="1">
      <c r="F460" s="107"/>
      <c r="G460" s="107"/>
    </row>
    <row r="461" spans="6:7" ht="18.75" customHeight="1">
      <c r="F461" s="107"/>
      <c r="G461" s="107"/>
    </row>
    <row r="462" spans="6:7" ht="18.75" customHeight="1">
      <c r="F462" s="107"/>
      <c r="G462" s="107"/>
    </row>
    <row r="463" spans="6:7" ht="18.75" customHeight="1">
      <c r="F463" s="107"/>
      <c r="G463" s="107"/>
    </row>
    <row r="464" spans="6:7" ht="18.75" customHeight="1">
      <c r="F464" s="107"/>
      <c r="G464" s="107"/>
    </row>
    <row r="465" spans="6:7" ht="18.75" customHeight="1">
      <c r="F465" s="107"/>
      <c r="G465" s="107"/>
    </row>
    <row r="466" spans="6:7" ht="18.75" customHeight="1">
      <c r="F466" s="107"/>
      <c r="G466" s="107"/>
    </row>
    <row r="467" spans="6:7" ht="18.75" customHeight="1">
      <c r="F467" s="107"/>
      <c r="G467" s="107"/>
    </row>
    <row r="468" spans="6:7" ht="18.75" customHeight="1">
      <c r="F468" s="107"/>
      <c r="G468" s="107"/>
    </row>
    <row r="469" spans="6:7" ht="18.75" customHeight="1">
      <c r="F469" s="107"/>
      <c r="G469" s="107"/>
    </row>
    <row r="470" spans="6:7" ht="18.75" customHeight="1">
      <c r="F470" s="107"/>
      <c r="G470" s="107"/>
    </row>
    <row r="471" spans="6:7" ht="18.75" customHeight="1">
      <c r="F471" s="107"/>
      <c r="G471" s="107"/>
    </row>
    <row r="472" spans="6:7" ht="18.75" customHeight="1">
      <c r="F472" s="107"/>
      <c r="G472" s="107"/>
    </row>
    <row r="473" spans="6:7" ht="18.75" customHeight="1">
      <c r="F473" s="107"/>
      <c r="G473" s="107"/>
    </row>
    <row r="474" spans="6:7" ht="18.75" customHeight="1">
      <c r="F474" s="107"/>
      <c r="G474" s="107"/>
    </row>
    <row r="475" spans="6:7" ht="18.75" customHeight="1">
      <c r="F475" s="107"/>
      <c r="G475" s="107"/>
    </row>
    <row r="476" spans="6:7" ht="18.75" customHeight="1">
      <c r="F476" s="107"/>
      <c r="G476" s="107"/>
    </row>
    <row r="477" spans="6:7" ht="18.75" customHeight="1">
      <c r="F477" s="107"/>
      <c r="G477" s="107"/>
    </row>
    <row r="478" spans="6:7" ht="18.75" customHeight="1">
      <c r="F478" s="107"/>
      <c r="G478" s="107"/>
    </row>
    <row r="479" spans="6:7" ht="18.75" customHeight="1">
      <c r="F479" s="107"/>
      <c r="G479" s="107"/>
    </row>
    <row r="480" spans="6:7" ht="18.75" customHeight="1">
      <c r="F480" s="107"/>
      <c r="G480" s="107"/>
    </row>
    <row r="481" spans="6:7" ht="18.75" customHeight="1">
      <c r="F481" s="107"/>
      <c r="G481" s="107"/>
    </row>
    <row r="482" spans="6:7" ht="18.75" customHeight="1">
      <c r="F482" s="107"/>
      <c r="G482" s="107"/>
    </row>
    <row r="483" spans="6:7" ht="18.75" customHeight="1">
      <c r="F483" s="107"/>
      <c r="G483" s="107"/>
    </row>
    <row r="484" spans="6:7" ht="18.75" customHeight="1">
      <c r="F484" s="107"/>
      <c r="G484" s="107"/>
    </row>
    <row r="485" spans="6:7" ht="18.75" customHeight="1">
      <c r="F485" s="107"/>
      <c r="G485" s="107"/>
    </row>
    <row r="486" spans="6:7" ht="18.75" customHeight="1">
      <c r="F486" s="107"/>
      <c r="G486" s="107"/>
    </row>
    <row r="487" spans="6:7" ht="18.75" customHeight="1">
      <c r="F487" s="107"/>
      <c r="G487" s="107"/>
    </row>
    <row r="488" spans="6:7" ht="18.75" customHeight="1">
      <c r="F488" s="107"/>
      <c r="G488" s="107"/>
    </row>
    <row r="489" spans="6:7" ht="18.75" customHeight="1">
      <c r="F489" s="107"/>
      <c r="G489" s="107"/>
    </row>
    <row r="490" spans="6:7" ht="18.75" customHeight="1">
      <c r="F490" s="107"/>
      <c r="G490" s="107"/>
    </row>
    <row r="491" spans="6:7" ht="18.75" customHeight="1">
      <c r="F491" s="107"/>
      <c r="G491" s="107"/>
    </row>
    <row r="492" spans="6:7" ht="18.75" customHeight="1">
      <c r="F492" s="107"/>
      <c r="G492" s="107"/>
    </row>
    <row r="493" spans="6:7" ht="18.75" customHeight="1">
      <c r="F493" s="107"/>
      <c r="G493" s="107"/>
    </row>
    <row r="494" spans="6:7" ht="18.75" customHeight="1">
      <c r="F494" s="107"/>
      <c r="G494" s="107"/>
    </row>
    <row r="495" spans="6:7" ht="18.75" customHeight="1">
      <c r="F495" s="107"/>
      <c r="G495" s="107"/>
    </row>
    <row r="496" spans="6:7" ht="18.75" customHeight="1">
      <c r="F496" s="107"/>
      <c r="G496" s="107"/>
    </row>
    <row r="497" spans="6:7" ht="18.75" customHeight="1">
      <c r="F497" s="107"/>
      <c r="G497" s="107"/>
    </row>
    <row r="498" spans="6:7" ht="18.75" customHeight="1">
      <c r="F498" s="107"/>
      <c r="G498" s="107"/>
    </row>
    <row r="499" spans="6:7" ht="18.75" customHeight="1">
      <c r="F499" s="107"/>
      <c r="G499" s="107"/>
    </row>
    <row r="500" spans="6:7" ht="18.75" customHeight="1">
      <c r="F500" s="107"/>
      <c r="G500" s="107"/>
    </row>
    <row r="501" spans="6:7" ht="18.75" customHeight="1">
      <c r="F501" s="107"/>
      <c r="G501" s="107"/>
    </row>
    <row r="502" spans="6:7" ht="18.75" customHeight="1">
      <c r="F502" s="107"/>
      <c r="G502" s="107"/>
    </row>
    <row r="503" spans="6:7" ht="18.75" customHeight="1">
      <c r="F503" s="107"/>
      <c r="G503" s="107"/>
    </row>
    <row r="504" spans="6:7" ht="18.75" customHeight="1">
      <c r="F504" s="107"/>
      <c r="G504" s="107"/>
    </row>
    <row r="505" spans="6:7" ht="18.75" customHeight="1">
      <c r="F505" s="107"/>
      <c r="G505" s="107"/>
    </row>
    <row r="506" spans="6:7" ht="18.75" customHeight="1">
      <c r="F506" s="107"/>
      <c r="G506" s="107"/>
    </row>
    <row r="507" spans="6:7" ht="18.75" customHeight="1">
      <c r="F507" s="107"/>
      <c r="G507" s="107"/>
    </row>
    <row r="508" spans="6:7" ht="18.75" customHeight="1">
      <c r="F508" s="107"/>
      <c r="G508" s="107"/>
    </row>
    <row r="509" spans="6:7" ht="18.75" customHeight="1">
      <c r="F509" s="107"/>
      <c r="G509" s="107"/>
    </row>
    <row r="510" spans="6:7" ht="18.75" customHeight="1">
      <c r="F510" s="107"/>
      <c r="G510" s="107"/>
    </row>
    <row r="511" spans="6:7" ht="18.75" customHeight="1">
      <c r="F511" s="107"/>
      <c r="G511" s="107"/>
    </row>
    <row r="512" spans="6:7" ht="18.75" customHeight="1">
      <c r="F512" s="107"/>
      <c r="G512" s="107"/>
    </row>
    <row r="513" spans="6:7" ht="18.75" customHeight="1">
      <c r="F513" s="107"/>
      <c r="G513" s="107"/>
    </row>
    <row r="514" spans="6:7" ht="18.75" customHeight="1">
      <c r="F514" s="107"/>
      <c r="G514" s="107"/>
    </row>
    <row r="515" spans="6:7" ht="18.75" customHeight="1">
      <c r="F515" s="107"/>
      <c r="G515" s="107"/>
    </row>
    <row r="516" spans="6:7" ht="18.75" customHeight="1">
      <c r="F516" s="107"/>
      <c r="G516" s="107"/>
    </row>
    <row r="517" spans="6:7" ht="18.75" customHeight="1">
      <c r="F517" s="107"/>
      <c r="G517" s="107"/>
    </row>
    <row r="518" spans="6:7" ht="18.75" customHeight="1">
      <c r="F518" s="107"/>
      <c r="G518" s="107"/>
    </row>
    <row r="519" spans="6:7" ht="18.75" customHeight="1">
      <c r="F519" s="107"/>
      <c r="G519" s="107"/>
    </row>
    <row r="520" spans="6:7" ht="18.75" customHeight="1">
      <c r="F520" s="107"/>
      <c r="G520" s="107"/>
    </row>
    <row r="521" spans="6:7" ht="18.75" customHeight="1">
      <c r="F521" s="107"/>
      <c r="G521" s="107"/>
    </row>
    <row r="522" spans="6:7" ht="18.75" customHeight="1">
      <c r="F522" s="107"/>
      <c r="G522" s="107"/>
    </row>
    <row r="523" spans="6:7" ht="18.75" customHeight="1">
      <c r="F523" s="107"/>
      <c r="G523" s="107"/>
    </row>
    <row r="524" spans="6:7" ht="18.75" customHeight="1">
      <c r="F524" s="107"/>
      <c r="G524" s="107"/>
    </row>
    <row r="525" spans="6:7" ht="18.75" customHeight="1">
      <c r="F525" s="107"/>
      <c r="G525" s="107"/>
    </row>
    <row r="526" spans="6:7" ht="18.75" customHeight="1">
      <c r="F526" s="107"/>
      <c r="G526" s="107"/>
    </row>
    <row r="527" spans="6:7" ht="18.75" customHeight="1">
      <c r="F527" s="107"/>
      <c r="G527" s="107"/>
    </row>
    <row r="528" spans="6:7" ht="18.75" customHeight="1">
      <c r="F528" s="107"/>
      <c r="G528" s="107"/>
    </row>
    <row r="529" spans="6:7" ht="18.75" customHeight="1">
      <c r="F529" s="107"/>
      <c r="G529" s="107"/>
    </row>
    <row r="530" spans="6:7" ht="18.75" customHeight="1">
      <c r="F530" s="107"/>
      <c r="G530" s="107"/>
    </row>
    <row r="531" spans="6:7" ht="18.75" customHeight="1">
      <c r="F531" s="107"/>
      <c r="G531" s="107"/>
    </row>
    <row r="532" spans="6:7" ht="18.75" customHeight="1">
      <c r="F532" s="107"/>
      <c r="G532" s="107"/>
    </row>
    <row r="533" spans="6:7" ht="18.75" customHeight="1">
      <c r="F533" s="107"/>
      <c r="G533" s="107"/>
    </row>
    <row r="534" spans="6:7" ht="18.75" customHeight="1">
      <c r="F534" s="107"/>
      <c r="G534" s="107"/>
    </row>
    <row r="535" spans="6:7" ht="18.75" customHeight="1">
      <c r="F535" s="107"/>
      <c r="G535" s="107"/>
    </row>
    <row r="536" spans="6:7" ht="18.75" customHeight="1">
      <c r="F536" s="107"/>
      <c r="G536" s="107"/>
    </row>
    <row r="537" spans="6:7" ht="18.75" customHeight="1">
      <c r="F537" s="107"/>
      <c r="G537" s="107"/>
    </row>
    <row r="538" spans="6:7" ht="18.75" customHeight="1">
      <c r="F538" s="107"/>
      <c r="G538" s="107"/>
    </row>
    <row r="539" spans="6:7" ht="18.75" customHeight="1">
      <c r="F539" s="107"/>
      <c r="G539" s="107"/>
    </row>
    <row r="540" spans="6:7" ht="18.75" customHeight="1">
      <c r="F540" s="107"/>
      <c r="G540" s="107"/>
    </row>
    <row r="541" spans="6:7" ht="18.75" customHeight="1">
      <c r="F541" s="107"/>
      <c r="G541" s="107"/>
    </row>
    <row r="542" spans="6:7" ht="18.75" customHeight="1">
      <c r="F542" s="107"/>
      <c r="G542" s="107"/>
    </row>
    <row r="543" spans="6:7" ht="18.75" customHeight="1">
      <c r="F543" s="107"/>
      <c r="G543" s="107"/>
    </row>
    <row r="544" spans="6:7" ht="18.75" customHeight="1">
      <c r="F544" s="107"/>
      <c r="G544" s="107"/>
    </row>
    <row r="545" spans="6:7" ht="18.75" customHeight="1">
      <c r="F545" s="107"/>
      <c r="G545" s="107"/>
    </row>
    <row r="546" spans="6:7" ht="18.75" customHeight="1">
      <c r="F546" s="107"/>
      <c r="G546" s="107"/>
    </row>
    <row r="547" spans="6:7" ht="18.75" customHeight="1">
      <c r="F547" s="107"/>
      <c r="G547" s="107"/>
    </row>
    <row r="548" spans="6:7" ht="18.75" customHeight="1">
      <c r="F548" s="107"/>
      <c r="G548" s="107"/>
    </row>
    <row r="549" spans="6:7" ht="18.75" customHeight="1">
      <c r="F549" s="107"/>
      <c r="G549" s="107"/>
    </row>
    <row r="550" spans="6:7" ht="18.75" customHeight="1">
      <c r="F550" s="107"/>
      <c r="G550" s="107"/>
    </row>
    <row r="551" spans="6:7" ht="18.75" customHeight="1">
      <c r="F551" s="107"/>
      <c r="G551" s="107"/>
    </row>
    <row r="552" spans="6:7" ht="18.75" customHeight="1">
      <c r="F552" s="107"/>
      <c r="G552" s="107"/>
    </row>
    <row r="553" spans="6:7" ht="18.75" customHeight="1">
      <c r="F553" s="107"/>
      <c r="G553" s="107"/>
    </row>
    <row r="554" spans="6:7" ht="18.75" customHeight="1">
      <c r="F554" s="107"/>
      <c r="G554" s="107"/>
    </row>
    <row r="555" spans="6:7" ht="18.75" customHeight="1">
      <c r="F555" s="107"/>
      <c r="G555" s="107"/>
    </row>
    <row r="556" spans="6:7" ht="18.75" customHeight="1">
      <c r="F556" s="107"/>
      <c r="G556" s="107"/>
    </row>
    <row r="557" spans="6:7" ht="18.75" customHeight="1">
      <c r="F557" s="107"/>
      <c r="G557" s="107"/>
    </row>
    <row r="558" spans="6:7" ht="18.75" customHeight="1">
      <c r="F558" s="107"/>
      <c r="G558" s="107"/>
    </row>
    <row r="559" spans="6:7" ht="18.75" customHeight="1">
      <c r="F559" s="107"/>
      <c r="G559" s="107"/>
    </row>
    <row r="560" spans="6:7" ht="18.75" customHeight="1">
      <c r="F560" s="107"/>
      <c r="G560" s="107"/>
    </row>
    <row r="561" spans="6:7" ht="18.75" customHeight="1">
      <c r="F561" s="107"/>
      <c r="G561" s="107"/>
    </row>
    <row r="562" spans="6:7" ht="18.75" customHeight="1">
      <c r="F562" s="107"/>
      <c r="G562" s="107"/>
    </row>
    <row r="563" spans="6:7" ht="18.75" customHeight="1">
      <c r="F563" s="107"/>
      <c r="G563" s="107"/>
    </row>
    <row r="564" spans="6:7" ht="18.75" customHeight="1">
      <c r="F564" s="107"/>
      <c r="G564" s="107"/>
    </row>
    <row r="565" spans="6:7" ht="18.75" customHeight="1">
      <c r="F565" s="107"/>
      <c r="G565" s="107"/>
    </row>
    <row r="566" spans="6:7" ht="18.75" customHeight="1">
      <c r="F566" s="107"/>
      <c r="G566" s="107"/>
    </row>
    <row r="567" spans="6:7" ht="18.75" customHeight="1">
      <c r="F567" s="107"/>
      <c r="G567" s="107"/>
    </row>
    <row r="568" spans="6:7" ht="18.75" customHeight="1">
      <c r="F568" s="107"/>
      <c r="G568" s="107"/>
    </row>
    <row r="569" spans="6:7" ht="18.75" customHeight="1">
      <c r="F569" s="107"/>
      <c r="G569" s="107"/>
    </row>
    <row r="570" spans="6:7" ht="18.75" customHeight="1">
      <c r="F570" s="107"/>
      <c r="G570" s="107"/>
    </row>
    <row r="571" spans="6:7" ht="18.75" customHeight="1">
      <c r="F571" s="107"/>
      <c r="G571" s="107"/>
    </row>
    <row r="572" spans="6:7" ht="18.75" customHeight="1">
      <c r="F572" s="107"/>
      <c r="G572" s="107"/>
    </row>
    <row r="573" spans="6:7" ht="18.75" customHeight="1">
      <c r="F573" s="107"/>
      <c r="G573" s="107"/>
    </row>
    <row r="574" spans="6:7" ht="18.75" customHeight="1">
      <c r="F574" s="107"/>
      <c r="G574" s="107"/>
    </row>
    <row r="575" spans="6:7" ht="18.75" customHeight="1">
      <c r="F575" s="107"/>
      <c r="G575" s="107"/>
    </row>
    <row r="576" spans="6:7" ht="18.75" customHeight="1">
      <c r="F576" s="107"/>
      <c r="G576" s="107"/>
    </row>
    <row r="577" spans="6:7" ht="18.75" customHeight="1">
      <c r="F577" s="107"/>
      <c r="G577" s="107"/>
    </row>
    <row r="578" spans="6:7" ht="18.75" customHeight="1">
      <c r="F578" s="107"/>
      <c r="G578" s="107"/>
    </row>
    <row r="579" spans="6:7" ht="18.75" customHeight="1">
      <c r="F579" s="107"/>
      <c r="G579" s="107"/>
    </row>
    <row r="580" spans="6:7" ht="18.75" customHeight="1">
      <c r="F580" s="107"/>
      <c r="G580" s="107"/>
    </row>
    <row r="581" spans="6:7" ht="18.75" customHeight="1">
      <c r="F581" s="107"/>
      <c r="G581" s="107"/>
    </row>
    <row r="582" spans="6:7" ht="18.75" customHeight="1">
      <c r="F582" s="107"/>
      <c r="G582" s="107"/>
    </row>
    <row r="583" spans="6:7" ht="18.75" customHeight="1">
      <c r="F583" s="107"/>
      <c r="G583" s="107"/>
    </row>
    <row r="584" spans="6:7" ht="18.75" customHeight="1">
      <c r="F584" s="107"/>
      <c r="G584" s="107"/>
    </row>
    <row r="585" spans="6:7" ht="18.75" customHeight="1">
      <c r="F585" s="107"/>
      <c r="G585" s="107"/>
    </row>
    <row r="586" spans="6:7" ht="18.75" customHeight="1">
      <c r="F586" s="107"/>
      <c r="G586" s="107"/>
    </row>
    <row r="587" spans="6:7" ht="18.75" customHeight="1">
      <c r="F587" s="107"/>
      <c r="G587" s="107"/>
    </row>
    <row r="588" spans="6:7" ht="18.75" customHeight="1">
      <c r="F588" s="107"/>
      <c r="G588" s="107"/>
    </row>
    <row r="589" spans="6:7" ht="18.75" customHeight="1">
      <c r="F589" s="107"/>
      <c r="G589" s="107"/>
    </row>
    <row r="590" spans="6:7" ht="18.75" customHeight="1">
      <c r="F590" s="107"/>
      <c r="G590" s="107"/>
    </row>
    <row r="591" spans="6:7" ht="18.75" customHeight="1">
      <c r="F591" s="107"/>
      <c r="G591" s="107"/>
    </row>
    <row r="592" spans="6:7" ht="18.75" customHeight="1">
      <c r="F592" s="107"/>
      <c r="G592" s="107"/>
    </row>
    <row r="593" spans="6:7" ht="18.75" customHeight="1">
      <c r="F593" s="107"/>
      <c r="G593" s="107"/>
    </row>
    <row r="594" spans="6:7" ht="18.75" customHeight="1">
      <c r="F594" s="107"/>
      <c r="G594" s="107"/>
    </row>
    <row r="595" spans="6:7" ht="18.75" customHeight="1">
      <c r="F595" s="107"/>
      <c r="G595" s="107"/>
    </row>
    <row r="596" spans="6:7" ht="18.75" customHeight="1">
      <c r="F596" s="107"/>
      <c r="G596" s="107"/>
    </row>
    <row r="597" spans="6:7" ht="18.75" customHeight="1">
      <c r="F597" s="107"/>
      <c r="G597" s="107"/>
    </row>
    <row r="598" spans="6:7" ht="18.75" customHeight="1">
      <c r="F598" s="107"/>
      <c r="G598" s="107"/>
    </row>
    <row r="599" spans="6:7" ht="18.75" customHeight="1">
      <c r="F599" s="107"/>
      <c r="G599" s="107"/>
    </row>
    <row r="600" spans="6:7" ht="18.75" customHeight="1">
      <c r="F600" s="107"/>
      <c r="G600" s="107"/>
    </row>
    <row r="601" spans="6:7" ht="18.75" customHeight="1">
      <c r="F601" s="107"/>
      <c r="G601" s="107"/>
    </row>
    <row r="602" spans="6:7" ht="18.75" customHeight="1">
      <c r="F602" s="107"/>
      <c r="G602" s="107"/>
    </row>
    <row r="603" spans="6:7" ht="18.75" customHeight="1">
      <c r="F603" s="107"/>
      <c r="G603" s="107"/>
    </row>
    <row r="604" spans="6:7" ht="18.75" customHeight="1">
      <c r="F604" s="107"/>
      <c r="G604" s="107"/>
    </row>
    <row r="605" spans="6:7" ht="18.75" customHeight="1">
      <c r="F605" s="107"/>
      <c r="G605" s="107"/>
    </row>
    <row r="606" spans="6:7" ht="18.75" customHeight="1">
      <c r="F606" s="107"/>
      <c r="G606" s="107"/>
    </row>
    <row r="607" spans="6:7" ht="18.75" customHeight="1">
      <c r="F607" s="107"/>
      <c r="G607" s="107"/>
    </row>
    <row r="608" spans="6:7" ht="18.75" customHeight="1">
      <c r="F608" s="107"/>
      <c r="G608" s="107"/>
    </row>
    <row r="609" spans="6:7" ht="18.75" customHeight="1">
      <c r="F609" s="107"/>
      <c r="G609" s="107"/>
    </row>
    <row r="610" spans="6:7" ht="18.75" customHeight="1">
      <c r="F610" s="107"/>
      <c r="G610" s="107"/>
    </row>
    <row r="611" spans="6:7" ht="18.75" customHeight="1">
      <c r="F611" s="107"/>
      <c r="G611" s="107"/>
    </row>
    <row r="612" spans="6:7" ht="18.75" customHeight="1">
      <c r="F612" s="107"/>
      <c r="G612" s="107"/>
    </row>
    <row r="613" spans="6:7" ht="18.75" customHeight="1">
      <c r="F613" s="107"/>
      <c r="G613" s="107"/>
    </row>
    <row r="614" spans="6:7" ht="18.75" customHeight="1">
      <c r="F614" s="107"/>
      <c r="G614" s="107"/>
    </row>
    <row r="615" spans="6:7" ht="18.75" customHeight="1">
      <c r="F615" s="107"/>
      <c r="G615" s="107"/>
    </row>
    <row r="616" spans="6:7" ht="18.75" customHeight="1">
      <c r="F616" s="107"/>
      <c r="G616" s="107"/>
    </row>
    <row r="617" spans="6:7" ht="18.75" customHeight="1">
      <c r="F617" s="107"/>
      <c r="G617" s="107"/>
    </row>
    <row r="618" spans="6:7" ht="18.75" customHeight="1">
      <c r="F618" s="107"/>
      <c r="G618" s="107"/>
    </row>
    <row r="619" spans="6:7" ht="18.75" customHeight="1">
      <c r="F619" s="107"/>
      <c r="G619" s="107"/>
    </row>
    <row r="620" spans="6:7" ht="18.75" customHeight="1">
      <c r="F620" s="107"/>
      <c r="G620" s="107"/>
    </row>
    <row r="621" spans="6:7" ht="18.75" customHeight="1">
      <c r="F621" s="107"/>
      <c r="G621" s="107"/>
    </row>
    <row r="622" spans="6:7" ht="18.75" customHeight="1">
      <c r="F622" s="107"/>
      <c r="G622" s="107"/>
    </row>
    <row r="623" spans="6:7" ht="18.75" customHeight="1">
      <c r="F623" s="107"/>
      <c r="G623" s="107"/>
    </row>
    <row r="624" spans="6:7" ht="18.75" customHeight="1">
      <c r="F624" s="107"/>
      <c r="G624" s="107"/>
    </row>
    <row r="625" spans="6:7" ht="18.75" customHeight="1">
      <c r="F625" s="107"/>
      <c r="G625" s="107"/>
    </row>
    <row r="626" spans="6:7" ht="18.75" customHeight="1">
      <c r="F626" s="107"/>
      <c r="G626" s="107"/>
    </row>
    <row r="627" spans="6:7" ht="18.75" customHeight="1">
      <c r="F627" s="107"/>
      <c r="G627" s="107"/>
    </row>
    <row r="628" spans="6:7" ht="18.75" customHeight="1">
      <c r="F628" s="107"/>
      <c r="G628" s="107"/>
    </row>
    <row r="629" spans="6:7" ht="18.75" customHeight="1">
      <c r="F629" s="107"/>
      <c r="G629" s="107"/>
    </row>
    <row r="630" spans="6:7" ht="18.75" customHeight="1">
      <c r="F630" s="107"/>
      <c r="G630" s="107"/>
    </row>
    <row r="631" spans="6:7" ht="18.75" customHeight="1">
      <c r="F631" s="107"/>
      <c r="G631" s="107"/>
    </row>
    <row r="632" spans="6:7" ht="18.75" customHeight="1">
      <c r="F632" s="107"/>
      <c r="G632" s="107"/>
    </row>
    <row r="633" spans="6:7" ht="18.75" customHeight="1">
      <c r="F633" s="107"/>
      <c r="G633" s="107"/>
    </row>
    <row r="634" spans="6:7" ht="18.75" customHeight="1">
      <c r="F634" s="107"/>
      <c r="G634" s="107"/>
    </row>
    <row r="635" spans="6:7" ht="18.75" customHeight="1">
      <c r="F635" s="107"/>
      <c r="G635" s="107"/>
    </row>
    <row r="636" spans="6:7" ht="18.75" customHeight="1">
      <c r="F636" s="107"/>
      <c r="G636" s="107"/>
    </row>
    <row r="637" spans="6:7" ht="18.75" customHeight="1">
      <c r="F637" s="107"/>
      <c r="G637" s="107"/>
    </row>
    <row r="638" spans="6:7" ht="18.75" customHeight="1">
      <c r="F638" s="107"/>
      <c r="G638" s="107"/>
    </row>
    <row r="639" spans="6:7" ht="18.75" customHeight="1">
      <c r="F639" s="107"/>
      <c r="G639" s="107"/>
    </row>
    <row r="640" spans="6:7" ht="18.75" customHeight="1">
      <c r="F640" s="107"/>
      <c r="G640" s="107"/>
    </row>
    <row r="641" spans="6:7" ht="18.75" customHeight="1">
      <c r="F641" s="107"/>
      <c r="G641" s="107"/>
    </row>
    <row r="642" spans="6:7" ht="18.75" customHeight="1">
      <c r="F642" s="107"/>
      <c r="G642" s="107"/>
    </row>
    <row r="643" spans="6:7" ht="18.75" customHeight="1">
      <c r="F643" s="107"/>
      <c r="G643" s="107"/>
    </row>
    <row r="644" spans="6:7" ht="18.75" customHeight="1">
      <c r="F644" s="107"/>
      <c r="G644" s="107"/>
    </row>
    <row r="645" spans="6:7" ht="18.75" customHeight="1">
      <c r="F645" s="107"/>
      <c r="G645" s="107"/>
    </row>
    <row r="646" spans="6:7" ht="18.75" customHeight="1">
      <c r="F646" s="107"/>
      <c r="G646" s="107"/>
    </row>
    <row r="647" spans="6:7" ht="18.75" customHeight="1">
      <c r="F647" s="107"/>
      <c r="G647" s="107"/>
    </row>
    <row r="648" spans="6:7" ht="18.75" customHeight="1">
      <c r="F648" s="107"/>
      <c r="G648" s="107"/>
    </row>
    <row r="649" spans="6:7" ht="18.75" customHeight="1">
      <c r="F649" s="107"/>
      <c r="G649" s="107"/>
    </row>
    <row r="650" spans="6:7" ht="18.75" customHeight="1">
      <c r="F650" s="107"/>
      <c r="G650" s="107"/>
    </row>
    <row r="651" spans="6:7" ht="18.75" customHeight="1">
      <c r="F651" s="107"/>
      <c r="G651" s="107"/>
    </row>
    <row r="652" spans="6:7" ht="18.75" customHeight="1">
      <c r="F652" s="107"/>
      <c r="G652" s="107"/>
    </row>
    <row r="653" spans="6:7" ht="18.75" customHeight="1">
      <c r="F653" s="107"/>
      <c r="G653" s="107"/>
    </row>
    <row r="654" spans="6:7" ht="18.75" customHeight="1">
      <c r="F654" s="107"/>
      <c r="G654" s="107"/>
    </row>
    <row r="655" spans="6:7" ht="18.75" customHeight="1">
      <c r="F655" s="107"/>
      <c r="G655" s="107"/>
    </row>
    <row r="656" spans="6:7" ht="18.75" customHeight="1">
      <c r="F656" s="107"/>
      <c r="G656" s="107"/>
    </row>
    <row r="657" spans="6:7" ht="18.75" customHeight="1">
      <c r="F657" s="107"/>
      <c r="G657" s="107"/>
    </row>
    <row r="658" spans="6:7" ht="18.75" customHeight="1">
      <c r="F658" s="107"/>
      <c r="G658" s="107"/>
    </row>
    <row r="659" spans="6:7" ht="18.75" customHeight="1">
      <c r="F659" s="107"/>
      <c r="G659" s="107"/>
    </row>
    <row r="660" spans="6:7" ht="18.75" customHeight="1">
      <c r="F660" s="107"/>
      <c r="G660" s="107"/>
    </row>
    <row r="661" spans="6:7" ht="18.75" customHeight="1">
      <c r="F661" s="107"/>
      <c r="G661" s="107"/>
    </row>
    <row r="662" spans="6:7" ht="18.75" customHeight="1">
      <c r="F662" s="107"/>
      <c r="G662" s="107"/>
    </row>
    <row r="663" spans="6:7" ht="18.75" customHeight="1">
      <c r="F663" s="107"/>
      <c r="G663" s="107"/>
    </row>
    <row r="664" spans="6:7" ht="18.75" customHeight="1">
      <c r="F664" s="107"/>
      <c r="G664" s="107"/>
    </row>
    <row r="665" spans="6:7" ht="18.75" customHeight="1">
      <c r="F665" s="107"/>
      <c r="G665" s="107"/>
    </row>
    <row r="666" spans="6:7" ht="18.75" customHeight="1">
      <c r="F666" s="107"/>
      <c r="G666" s="107"/>
    </row>
    <row r="667" spans="6:7" ht="18.75" customHeight="1">
      <c r="F667" s="107"/>
      <c r="G667" s="107"/>
    </row>
    <row r="668" spans="6:7" ht="18.75" customHeight="1">
      <c r="F668" s="107"/>
      <c r="G668" s="107"/>
    </row>
    <row r="669" spans="6:7" ht="18.75" customHeight="1">
      <c r="F669" s="107"/>
      <c r="G669" s="107"/>
    </row>
    <row r="670" spans="6:7" ht="18.75" customHeight="1">
      <c r="F670" s="107"/>
      <c r="G670" s="107"/>
    </row>
    <row r="671" spans="6:7" ht="18.75" customHeight="1">
      <c r="F671" s="107"/>
      <c r="G671" s="107"/>
    </row>
    <row r="672" spans="6:7" ht="18.75" customHeight="1">
      <c r="F672" s="107"/>
      <c r="G672" s="107"/>
    </row>
    <row r="673" spans="6:7" ht="18.75" customHeight="1">
      <c r="F673" s="107"/>
      <c r="G673" s="107"/>
    </row>
    <row r="674" spans="6:7" ht="18.75" customHeight="1">
      <c r="F674" s="107"/>
      <c r="G674" s="107"/>
    </row>
    <row r="675" spans="6:7" ht="18.75" customHeight="1">
      <c r="F675" s="107"/>
      <c r="G675" s="107"/>
    </row>
    <row r="676" spans="6:7" ht="18.75" customHeight="1">
      <c r="F676" s="107"/>
      <c r="G676" s="107"/>
    </row>
    <row r="677" spans="6:7" ht="18.75" customHeight="1">
      <c r="F677" s="107"/>
      <c r="G677" s="107"/>
    </row>
    <row r="678" spans="6:7" ht="18.75" customHeight="1">
      <c r="F678" s="107"/>
      <c r="G678" s="107"/>
    </row>
    <row r="679" spans="6:7" ht="18.75" customHeight="1">
      <c r="F679" s="107"/>
      <c r="G679" s="107"/>
    </row>
    <row r="680" spans="6:7" ht="18.75" customHeight="1">
      <c r="F680" s="107"/>
      <c r="G680" s="107"/>
    </row>
    <row r="681" spans="6:7" ht="18.75" customHeight="1">
      <c r="F681" s="107"/>
      <c r="G681" s="107"/>
    </row>
    <row r="682" spans="6:7" ht="18.75" customHeight="1">
      <c r="F682" s="107"/>
      <c r="G682" s="107"/>
    </row>
    <row r="683" spans="6:7" ht="18.75" customHeight="1">
      <c r="F683" s="107"/>
      <c r="G683" s="107"/>
    </row>
    <row r="684" spans="6:7" ht="18.75" customHeight="1">
      <c r="F684" s="107"/>
      <c r="G684" s="107"/>
    </row>
    <row r="685" spans="6:7" ht="18.75" customHeight="1">
      <c r="F685" s="107"/>
      <c r="G685" s="107"/>
    </row>
    <row r="686" spans="6:7" ht="18.75" customHeight="1">
      <c r="F686" s="107"/>
      <c r="G686" s="107"/>
    </row>
    <row r="687" spans="6:7" ht="18.75" customHeight="1">
      <c r="F687" s="107"/>
      <c r="G687" s="107"/>
    </row>
    <row r="688" spans="6:7" ht="18.75" customHeight="1">
      <c r="F688" s="107"/>
      <c r="G688" s="107"/>
    </row>
    <row r="689" spans="6:7" ht="18.75" customHeight="1">
      <c r="F689" s="107"/>
      <c r="G689" s="107"/>
    </row>
    <row r="690" spans="6:7" ht="18.75" customHeight="1">
      <c r="F690" s="107"/>
      <c r="G690" s="107"/>
    </row>
    <row r="691" spans="6:7" ht="18.75" customHeight="1">
      <c r="F691" s="107"/>
      <c r="G691" s="107"/>
    </row>
    <row r="692" spans="6:7" ht="18.75" customHeight="1">
      <c r="F692" s="107"/>
      <c r="G692" s="107"/>
    </row>
    <row r="693" spans="6:7" ht="18.75" customHeight="1">
      <c r="F693" s="107"/>
      <c r="G693" s="107"/>
    </row>
    <row r="694" spans="6:7" ht="18.75" customHeight="1">
      <c r="F694" s="107"/>
      <c r="G694" s="107"/>
    </row>
    <row r="695" spans="6:7" ht="18.75" customHeight="1">
      <c r="F695" s="107"/>
      <c r="G695" s="107"/>
    </row>
    <row r="696" spans="6:7" ht="18.75" customHeight="1">
      <c r="F696" s="107"/>
      <c r="G696" s="107"/>
    </row>
    <row r="697" spans="6:7" ht="18.75" customHeight="1">
      <c r="F697" s="107"/>
      <c r="G697" s="107"/>
    </row>
    <row r="698" spans="6:7" ht="18.75" customHeight="1">
      <c r="F698" s="107"/>
      <c r="G698" s="107"/>
    </row>
    <row r="699" spans="6:7" ht="18.75" customHeight="1">
      <c r="F699" s="107"/>
      <c r="G699" s="107"/>
    </row>
    <row r="700" spans="6:7" ht="18.75" customHeight="1">
      <c r="F700" s="107"/>
      <c r="G700" s="107"/>
    </row>
    <row r="701" spans="6:7" ht="18.75" customHeight="1">
      <c r="F701" s="107"/>
      <c r="G701" s="107"/>
    </row>
    <row r="702" spans="6:7" ht="18.75" customHeight="1">
      <c r="F702" s="107"/>
      <c r="G702" s="107"/>
    </row>
    <row r="703" spans="6:7" ht="18.75" customHeight="1">
      <c r="F703" s="107"/>
      <c r="G703" s="107"/>
    </row>
    <row r="704" spans="6:7" ht="18.75" customHeight="1">
      <c r="F704" s="107"/>
      <c r="G704" s="107"/>
    </row>
    <row r="705" spans="6:7" ht="18.75" customHeight="1">
      <c r="F705" s="107"/>
      <c r="G705" s="107"/>
    </row>
    <row r="706" spans="6:7" ht="18.75" customHeight="1">
      <c r="F706" s="107"/>
      <c r="G706" s="107"/>
    </row>
    <row r="707" spans="6:7" ht="18.75" customHeight="1">
      <c r="F707" s="107"/>
      <c r="G707" s="107"/>
    </row>
    <row r="708" spans="6:7" ht="18.75" customHeight="1">
      <c r="F708" s="107"/>
      <c r="G708" s="107"/>
    </row>
    <row r="709" spans="6:7" ht="18.75" customHeight="1">
      <c r="F709" s="107"/>
      <c r="G709" s="107"/>
    </row>
    <row r="710" spans="6:7" ht="18.75" customHeight="1">
      <c r="F710" s="107"/>
      <c r="G710" s="107"/>
    </row>
    <row r="711" spans="6:7" ht="18.75" customHeight="1">
      <c r="F711" s="107"/>
      <c r="G711" s="107"/>
    </row>
    <row r="712" spans="6:7" ht="18.75" customHeight="1">
      <c r="F712" s="107"/>
      <c r="G712" s="107"/>
    </row>
    <row r="713" spans="6:7" ht="18.75" customHeight="1">
      <c r="F713" s="107"/>
      <c r="G713" s="107"/>
    </row>
    <row r="714" spans="6:7" ht="18.75" customHeight="1">
      <c r="F714" s="107"/>
      <c r="G714" s="107"/>
    </row>
    <row r="715" spans="6:7" ht="18.75" customHeight="1">
      <c r="F715" s="107"/>
      <c r="G715" s="107"/>
    </row>
    <row r="716" spans="6:7" ht="18.75" customHeight="1">
      <c r="F716" s="107"/>
      <c r="G716" s="107"/>
    </row>
    <row r="717" spans="6:7" ht="18.75" customHeight="1">
      <c r="F717" s="107"/>
      <c r="G717" s="107"/>
    </row>
    <row r="718" spans="6:7" ht="18.75" customHeight="1">
      <c r="F718" s="107"/>
      <c r="G718" s="107"/>
    </row>
    <row r="719" spans="6:7" ht="18.75" customHeight="1">
      <c r="F719" s="107"/>
      <c r="G719" s="107"/>
    </row>
    <row r="720" spans="6:7" ht="18.75" customHeight="1">
      <c r="F720" s="107"/>
      <c r="G720" s="107"/>
    </row>
    <row r="721" spans="6:7" ht="18.75" customHeight="1">
      <c r="F721" s="107"/>
      <c r="G721" s="107"/>
    </row>
    <row r="722" spans="6:7" ht="18.75" customHeight="1">
      <c r="F722" s="107"/>
      <c r="G722" s="107"/>
    </row>
    <row r="723" spans="6:7" ht="18.75" customHeight="1">
      <c r="F723" s="107"/>
      <c r="G723" s="107"/>
    </row>
    <row r="724" spans="6:7" ht="18.75" customHeight="1">
      <c r="F724" s="107"/>
      <c r="G724" s="107"/>
    </row>
    <row r="725" spans="6:7" ht="18.75" customHeight="1">
      <c r="F725" s="107"/>
      <c r="G725" s="107"/>
    </row>
    <row r="726" spans="6:7" ht="18.75" customHeight="1">
      <c r="F726" s="107"/>
      <c r="G726" s="107"/>
    </row>
    <row r="727" spans="6:7" ht="18.75" customHeight="1">
      <c r="F727" s="107"/>
      <c r="G727" s="107"/>
    </row>
    <row r="728" spans="6:7" ht="18.75" customHeight="1">
      <c r="F728" s="107"/>
      <c r="G728" s="107"/>
    </row>
    <row r="729" spans="6:7" ht="18.75" customHeight="1">
      <c r="F729" s="107"/>
      <c r="G729" s="107"/>
    </row>
    <row r="730" spans="6:7" ht="18.75" customHeight="1">
      <c r="F730" s="107"/>
      <c r="G730" s="107"/>
    </row>
    <row r="731" spans="6:7" ht="18.75" customHeight="1">
      <c r="F731" s="107"/>
      <c r="G731" s="107"/>
    </row>
    <row r="732" spans="6:7" ht="18.75" customHeight="1">
      <c r="F732" s="107"/>
      <c r="G732" s="107"/>
    </row>
    <row r="733" spans="6:7" ht="18.75" customHeight="1">
      <c r="F733" s="107"/>
      <c r="G733" s="107"/>
    </row>
    <row r="734" spans="6:7" ht="18.75" customHeight="1">
      <c r="F734" s="107"/>
      <c r="G734" s="107"/>
    </row>
    <row r="735" spans="6:7" ht="18.75" customHeight="1">
      <c r="F735" s="107"/>
      <c r="G735" s="107"/>
    </row>
    <row r="736" spans="6:7" ht="18.75" customHeight="1">
      <c r="F736" s="107"/>
      <c r="G736" s="107"/>
    </row>
    <row r="737" spans="6:7" ht="18.75" customHeight="1">
      <c r="F737" s="107"/>
      <c r="G737" s="107"/>
    </row>
    <row r="738" spans="6:7" ht="18.75" customHeight="1">
      <c r="F738" s="107"/>
      <c r="G738" s="107"/>
    </row>
    <row r="739" spans="6:7" ht="18.75" customHeight="1">
      <c r="F739" s="107"/>
      <c r="G739" s="107"/>
    </row>
    <row r="740" spans="6:7" ht="18.75" customHeight="1">
      <c r="F740" s="107"/>
      <c r="G740" s="107"/>
    </row>
    <row r="741" spans="6:7" ht="18.75" customHeight="1">
      <c r="F741" s="107"/>
      <c r="G741" s="107"/>
    </row>
    <row r="742" spans="6:7" ht="18.75" customHeight="1">
      <c r="F742" s="107"/>
      <c r="G742" s="107"/>
    </row>
    <row r="743" spans="6:7" ht="18.75" customHeight="1">
      <c r="F743" s="107"/>
      <c r="G743" s="107"/>
    </row>
    <row r="744" spans="6:7" ht="18.75" customHeight="1">
      <c r="F744" s="107"/>
      <c r="G744" s="107"/>
    </row>
    <row r="745" spans="6:7" ht="18.75" customHeight="1">
      <c r="F745" s="107"/>
      <c r="G745" s="107"/>
    </row>
    <row r="746" spans="6:7" ht="18.75" customHeight="1">
      <c r="F746" s="107"/>
      <c r="G746" s="107"/>
    </row>
    <row r="747" spans="6:7" ht="18.75" customHeight="1">
      <c r="F747" s="107"/>
      <c r="G747" s="107"/>
    </row>
    <row r="748" spans="6:7" ht="18.75" customHeight="1">
      <c r="F748" s="107"/>
      <c r="G748" s="107"/>
    </row>
    <row r="749" spans="6:7" ht="18.75" customHeight="1">
      <c r="F749" s="107"/>
      <c r="G749" s="107"/>
    </row>
    <row r="750" spans="6:7" ht="18.75" customHeight="1">
      <c r="F750" s="107"/>
      <c r="G750" s="107"/>
    </row>
    <row r="751" spans="6:7" ht="18.75" customHeight="1">
      <c r="F751" s="107"/>
      <c r="G751" s="107"/>
    </row>
    <row r="752" spans="6:7" ht="18.75" customHeight="1">
      <c r="F752" s="107"/>
      <c r="G752" s="107"/>
    </row>
    <row r="753" spans="6:7" ht="18.75" customHeight="1">
      <c r="F753" s="107"/>
      <c r="G753" s="107"/>
    </row>
    <row r="754" spans="6:7" ht="18.75" customHeight="1">
      <c r="F754" s="107"/>
      <c r="G754" s="107"/>
    </row>
    <row r="755" spans="6:7" ht="18.75" customHeight="1">
      <c r="F755" s="107"/>
      <c r="G755" s="107"/>
    </row>
    <row r="756" spans="6:7" ht="18.75" customHeight="1">
      <c r="F756" s="107"/>
      <c r="G756" s="107"/>
    </row>
    <row r="757" spans="6:7" ht="18.75" customHeight="1">
      <c r="F757" s="107"/>
      <c r="G757" s="107"/>
    </row>
    <row r="758" spans="6:7" ht="18.75" customHeight="1">
      <c r="F758" s="107"/>
      <c r="G758" s="107"/>
    </row>
    <row r="759" spans="6:7" ht="18.75" customHeight="1">
      <c r="F759" s="107"/>
      <c r="G759" s="107"/>
    </row>
    <row r="760" spans="6:7" ht="18.75" customHeight="1">
      <c r="F760" s="107"/>
      <c r="G760" s="107"/>
    </row>
    <row r="761" spans="6:7" ht="18.75" customHeight="1">
      <c r="F761" s="107"/>
      <c r="G761" s="107"/>
    </row>
    <row r="762" spans="6:7" ht="18.75" customHeight="1">
      <c r="F762" s="107"/>
      <c r="G762" s="107"/>
    </row>
    <row r="763" spans="6:7" ht="18.75" customHeight="1">
      <c r="F763" s="107"/>
      <c r="G763" s="107"/>
    </row>
    <row r="764" spans="6:7" ht="18.75" customHeight="1">
      <c r="F764" s="107"/>
      <c r="G764" s="107"/>
    </row>
    <row r="765" spans="6:7" ht="18.75" customHeight="1">
      <c r="F765" s="107"/>
      <c r="G765" s="107"/>
    </row>
    <row r="766" spans="6:7" ht="18.75" customHeight="1">
      <c r="F766" s="107"/>
      <c r="G766" s="107"/>
    </row>
    <row r="767" spans="6:7" ht="18.75" customHeight="1">
      <c r="F767" s="107"/>
      <c r="G767" s="107"/>
    </row>
    <row r="768" spans="6:7" ht="18.75" customHeight="1">
      <c r="F768" s="107"/>
      <c r="G768" s="107"/>
    </row>
    <row r="769" spans="6:7" ht="18.75" customHeight="1">
      <c r="F769" s="107"/>
      <c r="G769" s="107"/>
    </row>
    <row r="770" spans="6:7" ht="18.75" customHeight="1">
      <c r="F770" s="107"/>
      <c r="G770" s="107"/>
    </row>
    <row r="771" spans="6:7" ht="18.75" customHeight="1">
      <c r="F771" s="107"/>
      <c r="G771" s="107"/>
    </row>
    <row r="772" spans="6:7" ht="18.75" customHeight="1">
      <c r="F772" s="107"/>
      <c r="G772" s="107"/>
    </row>
    <row r="773" spans="6:7" ht="18.75" customHeight="1">
      <c r="F773" s="107"/>
      <c r="G773" s="107"/>
    </row>
    <row r="774" spans="6:7" ht="18.75" customHeight="1">
      <c r="F774" s="107"/>
      <c r="G774" s="107"/>
    </row>
    <row r="775" spans="6:7" ht="18.75" customHeight="1">
      <c r="F775" s="107"/>
      <c r="G775" s="107"/>
    </row>
    <row r="776" spans="6:7" ht="18.75" customHeight="1">
      <c r="F776" s="107"/>
      <c r="G776" s="107"/>
    </row>
    <row r="777" spans="6:7" ht="18.75" customHeight="1">
      <c r="F777" s="107"/>
      <c r="G777" s="107"/>
    </row>
    <row r="778" spans="6:7" ht="18.75" customHeight="1">
      <c r="F778" s="107"/>
      <c r="G778" s="107"/>
    </row>
    <row r="779" spans="6:7" ht="18.75" customHeight="1">
      <c r="F779" s="107"/>
      <c r="G779" s="107"/>
    </row>
    <row r="780" spans="6:7" ht="18.75" customHeight="1">
      <c r="F780" s="107"/>
      <c r="G780" s="107"/>
    </row>
    <row r="781" spans="6:7" ht="18.75" customHeight="1">
      <c r="F781" s="107"/>
      <c r="G781" s="107"/>
    </row>
    <row r="782" spans="6:7" ht="18.75" customHeight="1">
      <c r="F782" s="107"/>
      <c r="G782" s="107"/>
    </row>
    <row r="783" spans="6:7" ht="18.75" customHeight="1">
      <c r="F783" s="107"/>
      <c r="G783" s="107"/>
    </row>
    <row r="784" spans="6:7" ht="18.75" customHeight="1">
      <c r="F784" s="107"/>
      <c r="G784" s="107"/>
    </row>
    <row r="785" spans="6:7" ht="18.75" customHeight="1">
      <c r="F785" s="107"/>
      <c r="G785" s="107"/>
    </row>
    <row r="786" spans="6:7" ht="18.75" customHeight="1">
      <c r="F786" s="107"/>
      <c r="G786" s="107"/>
    </row>
    <row r="787" spans="6:7" ht="18.75" customHeight="1">
      <c r="F787" s="107"/>
      <c r="G787" s="107"/>
    </row>
    <row r="788" spans="6:7" ht="18.75" customHeight="1">
      <c r="F788" s="107"/>
      <c r="G788" s="107"/>
    </row>
    <row r="789" spans="6:7" ht="18.75" customHeight="1">
      <c r="F789" s="107"/>
      <c r="G789" s="107"/>
    </row>
    <row r="790" spans="6:7" ht="18.75" customHeight="1">
      <c r="F790" s="107"/>
      <c r="G790" s="107"/>
    </row>
    <row r="791" spans="6:7" ht="18.75" customHeight="1">
      <c r="F791" s="107"/>
      <c r="G791" s="107"/>
    </row>
    <row r="792" spans="6:7" ht="18.75" customHeight="1">
      <c r="F792" s="107"/>
      <c r="G792" s="107"/>
    </row>
    <row r="793" spans="6:7" ht="18.75" customHeight="1">
      <c r="F793" s="107"/>
      <c r="G793" s="107"/>
    </row>
    <row r="794" spans="6:7" ht="18.75" customHeight="1">
      <c r="F794" s="107"/>
      <c r="G794" s="107"/>
    </row>
    <row r="795" spans="6:7" ht="18.75" customHeight="1">
      <c r="F795" s="107"/>
      <c r="G795" s="107"/>
    </row>
    <row r="796" spans="6:7" ht="18.75" customHeight="1">
      <c r="F796" s="107"/>
      <c r="G796" s="107"/>
    </row>
    <row r="797" spans="6:7" ht="18.75" customHeight="1">
      <c r="F797" s="107"/>
      <c r="G797" s="107"/>
    </row>
    <row r="798" spans="6:7" ht="18.75" customHeight="1">
      <c r="F798" s="107"/>
      <c r="G798" s="107"/>
    </row>
    <row r="799" spans="6:7" ht="18.75" customHeight="1">
      <c r="F799" s="107"/>
      <c r="G799" s="107"/>
    </row>
    <row r="800" spans="6:7" ht="18.75" customHeight="1">
      <c r="F800" s="107"/>
      <c r="G800" s="107"/>
    </row>
    <row r="801" spans="6:7" ht="18.75" customHeight="1">
      <c r="F801" s="107"/>
      <c r="G801" s="107"/>
    </row>
    <row r="802" spans="6:7" ht="18.75" customHeight="1">
      <c r="F802" s="107"/>
      <c r="G802" s="107"/>
    </row>
    <row r="803" spans="6:7" ht="18.75" customHeight="1">
      <c r="F803" s="107"/>
      <c r="G803" s="107"/>
    </row>
    <row r="804" spans="6:7" ht="18.75" customHeight="1">
      <c r="F804" s="107"/>
      <c r="G804" s="107"/>
    </row>
    <row r="805" spans="6:7" ht="18.75" customHeight="1">
      <c r="F805" s="107"/>
      <c r="G805" s="107"/>
    </row>
    <row r="806" spans="6:7" ht="18.75" customHeight="1">
      <c r="F806" s="107"/>
      <c r="G806" s="107"/>
    </row>
    <row r="807" spans="6:7" ht="18.75" customHeight="1">
      <c r="F807" s="107"/>
      <c r="G807" s="107"/>
    </row>
    <row r="808" spans="6:7" ht="18.75" customHeight="1">
      <c r="F808" s="107"/>
      <c r="G808" s="107"/>
    </row>
    <row r="809" spans="6:7" ht="18.75" customHeight="1">
      <c r="F809" s="107"/>
      <c r="G809" s="107"/>
    </row>
    <row r="810" spans="6:7" ht="18.75" customHeight="1">
      <c r="F810" s="107"/>
      <c r="G810" s="107"/>
    </row>
    <row r="811" spans="6:7" ht="18.75" customHeight="1">
      <c r="F811" s="107"/>
      <c r="G811" s="107"/>
    </row>
    <row r="812" spans="6:7" ht="18.75" customHeight="1">
      <c r="F812" s="107"/>
      <c r="G812" s="107"/>
    </row>
    <row r="813" spans="6:7" ht="18.75" customHeight="1">
      <c r="F813" s="107"/>
      <c r="G813" s="107"/>
    </row>
    <row r="814" spans="6:7" ht="18.75" customHeight="1">
      <c r="F814" s="107"/>
      <c r="G814" s="107"/>
    </row>
    <row r="815" spans="6:7" ht="18.75" customHeight="1">
      <c r="F815" s="107"/>
      <c r="G815" s="107"/>
    </row>
    <row r="816" spans="6:7" ht="18.75" customHeight="1">
      <c r="F816" s="107"/>
      <c r="G816" s="107"/>
    </row>
    <row r="817" spans="6:7" ht="18.75" customHeight="1">
      <c r="F817" s="107"/>
      <c r="G817" s="107"/>
    </row>
    <row r="818" spans="6:7" ht="18.75" customHeight="1">
      <c r="F818" s="107"/>
      <c r="G818" s="107"/>
    </row>
    <row r="819" spans="6:7" ht="18.75" customHeight="1">
      <c r="F819" s="107"/>
      <c r="G819" s="107"/>
    </row>
    <row r="820" spans="6:7" ht="18.75" customHeight="1">
      <c r="F820" s="107"/>
      <c r="G820" s="107"/>
    </row>
    <row r="821" spans="6:7" ht="18.75" customHeight="1">
      <c r="F821" s="107"/>
      <c r="G821" s="107"/>
    </row>
    <row r="822" spans="6:7" ht="18.75" customHeight="1">
      <c r="F822" s="107"/>
      <c r="G822" s="107"/>
    </row>
    <row r="823" spans="6:7" ht="18.75" customHeight="1">
      <c r="F823" s="107"/>
      <c r="G823" s="107"/>
    </row>
    <row r="824" spans="6:7" ht="18.75" customHeight="1">
      <c r="F824" s="107"/>
      <c r="G824" s="107"/>
    </row>
    <row r="825" spans="6:7" ht="18.75" customHeight="1">
      <c r="F825" s="107"/>
      <c r="G825" s="107"/>
    </row>
    <row r="826" spans="6:7" ht="18.75" customHeight="1">
      <c r="F826" s="107"/>
      <c r="G826" s="107"/>
    </row>
    <row r="827" spans="6:7" ht="18.75" customHeight="1">
      <c r="F827" s="107"/>
      <c r="G827" s="107"/>
    </row>
    <row r="828" spans="6:7" ht="18.75" customHeight="1">
      <c r="F828" s="107"/>
      <c r="G828" s="107"/>
    </row>
    <row r="829" spans="6:7" ht="18.75" customHeight="1">
      <c r="F829" s="107"/>
      <c r="G829" s="107"/>
    </row>
    <row r="830" spans="6:7" ht="18.75" customHeight="1">
      <c r="F830" s="107"/>
      <c r="G830" s="107"/>
    </row>
    <row r="831" spans="6:7" ht="18.75" customHeight="1">
      <c r="F831" s="107"/>
      <c r="G831" s="107"/>
    </row>
    <row r="832" spans="6:7" ht="18.75" customHeight="1">
      <c r="F832" s="107"/>
      <c r="G832" s="107"/>
    </row>
    <row r="833" spans="6:7" ht="18.75" customHeight="1">
      <c r="F833" s="107"/>
      <c r="G833" s="107"/>
    </row>
    <row r="834" spans="6:7" ht="18.75" customHeight="1">
      <c r="F834" s="107"/>
      <c r="G834" s="107"/>
    </row>
    <row r="835" spans="6:7" ht="18.75" customHeight="1">
      <c r="F835" s="107"/>
      <c r="G835" s="107"/>
    </row>
    <row r="836" spans="6:7" ht="18.75" customHeight="1">
      <c r="F836" s="107"/>
      <c r="G836" s="107"/>
    </row>
    <row r="837" spans="6:7" ht="18.75" customHeight="1">
      <c r="F837" s="107"/>
      <c r="G837" s="107"/>
    </row>
    <row r="838" spans="6:7" ht="18.75" customHeight="1">
      <c r="F838" s="107"/>
      <c r="G838" s="107"/>
    </row>
    <row r="839" spans="6:7" ht="18.75" customHeight="1">
      <c r="F839" s="107"/>
      <c r="G839" s="107"/>
    </row>
    <row r="840" spans="6:7" ht="18.75" customHeight="1">
      <c r="F840" s="107"/>
      <c r="G840" s="107"/>
    </row>
    <row r="841" spans="6:7" ht="18.75" customHeight="1">
      <c r="F841" s="107"/>
      <c r="G841" s="107"/>
    </row>
    <row r="842" spans="6:7" ht="18.75" customHeight="1">
      <c r="F842" s="107"/>
      <c r="G842" s="107"/>
    </row>
    <row r="843" spans="6:7" ht="18.75" customHeight="1">
      <c r="F843" s="107"/>
      <c r="G843" s="107"/>
    </row>
    <row r="844" spans="6:7" ht="18.75" customHeight="1">
      <c r="F844" s="107"/>
      <c r="G844" s="107"/>
    </row>
    <row r="845" spans="6:7" ht="18.75" customHeight="1">
      <c r="F845" s="107"/>
      <c r="G845" s="107"/>
    </row>
    <row r="846" spans="6:7" ht="18.75" customHeight="1">
      <c r="F846" s="107"/>
      <c r="G846" s="107"/>
    </row>
    <row r="847" spans="6:7" ht="18.75" customHeight="1">
      <c r="F847" s="107"/>
      <c r="G847" s="107"/>
    </row>
    <row r="848" spans="6:7" ht="18.75" customHeight="1">
      <c r="F848" s="107"/>
      <c r="G848" s="107"/>
    </row>
    <row r="849" spans="6:7" ht="18.75" customHeight="1">
      <c r="F849" s="107"/>
      <c r="G849" s="107"/>
    </row>
    <row r="850" spans="6:7" ht="18.75" customHeight="1">
      <c r="F850" s="107"/>
      <c r="G850" s="107"/>
    </row>
    <row r="851" spans="6:7" ht="18.75" customHeight="1">
      <c r="F851" s="107"/>
      <c r="G851" s="107"/>
    </row>
    <row r="852" spans="6:7" ht="18.75" customHeight="1">
      <c r="F852" s="107"/>
      <c r="G852" s="107"/>
    </row>
    <row r="853" spans="6:7" ht="18.75" customHeight="1">
      <c r="F853" s="107"/>
      <c r="G853" s="107"/>
    </row>
    <row r="854" spans="6:7" ht="18.75" customHeight="1">
      <c r="F854" s="107"/>
      <c r="G854" s="107"/>
    </row>
    <row r="855" spans="6:7" ht="18.75" customHeight="1">
      <c r="F855" s="107"/>
      <c r="G855" s="107"/>
    </row>
    <row r="856" spans="6:7" ht="18.75" customHeight="1">
      <c r="F856" s="107"/>
      <c r="G856" s="107"/>
    </row>
    <row r="857" spans="6:7" ht="18.75" customHeight="1">
      <c r="F857" s="107"/>
      <c r="G857" s="107"/>
    </row>
    <row r="858" spans="6:7" ht="18.75" customHeight="1">
      <c r="F858" s="107"/>
      <c r="G858" s="107"/>
    </row>
    <row r="859" spans="6:7" ht="18.75" customHeight="1">
      <c r="F859" s="107"/>
      <c r="G859" s="107"/>
    </row>
    <row r="860" spans="6:7" ht="18.75" customHeight="1">
      <c r="F860" s="107"/>
      <c r="G860" s="107"/>
    </row>
    <row r="861" spans="6:7" ht="18.75" customHeight="1">
      <c r="F861" s="107"/>
      <c r="G861" s="107"/>
    </row>
    <row r="862" spans="6:7" ht="18.75" customHeight="1">
      <c r="F862" s="107"/>
      <c r="G862" s="107"/>
    </row>
    <row r="863" spans="6:7" ht="18.75" customHeight="1">
      <c r="F863" s="107"/>
      <c r="G863" s="107"/>
    </row>
    <row r="864" spans="6:7" ht="18.75" customHeight="1">
      <c r="F864" s="107"/>
      <c r="G864" s="107"/>
    </row>
    <row r="865" spans="6:7" ht="18.75" customHeight="1">
      <c r="F865" s="107"/>
      <c r="G865" s="107"/>
    </row>
    <row r="866" spans="6:7" ht="18.75" customHeight="1">
      <c r="F866" s="107"/>
      <c r="G866" s="107"/>
    </row>
    <row r="867" spans="6:7" ht="18.75" customHeight="1">
      <c r="F867" s="107"/>
      <c r="G867" s="107"/>
    </row>
    <row r="868" spans="6:7" ht="18.75" customHeight="1">
      <c r="F868" s="107"/>
      <c r="G868" s="107"/>
    </row>
    <row r="869" spans="6:7" ht="18.75" customHeight="1">
      <c r="F869" s="107"/>
      <c r="G869" s="107"/>
    </row>
    <row r="870" spans="6:7" ht="18.75" customHeight="1">
      <c r="F870" s="107"/>
      <c r="G870" s="107"/>
    </row>
    <row r="871" spans="6:7" ht="18.75" customHeight="1">
      <c r="F871" s="107"/>
      <c r="G871" s="107"/>
    </row>
    <row r="872" spans="6:7" ht="18.75" customHeight="1">
      <c r="F872" s="107"/>
      <c r="G872" s="107"/>
    </row>
    <row r="873" spans="6:7" ht="18.75" customHeight="1">
      <c r="F873" s="107"/>
      <c r="G873" s="107"/>
    </row>
    <row r="874" spans="6:7" ht="18.75" customHeight="1">
      <c r="F874" s="107"/>
      <c r="G874" s="107"/>
    </row>
    <row r="875" spans="6:7" ht="18.75" customHeight="1">
      <c r="F875" s="107"/>
      <c r="G875" s="107"/>
    </row>
    <row r="876" spans="6:7" ht="18.75" customHeight="1">
      <c r="F876" s="107"/>
      <c r="G876" s="107"/>
    </row>
    <row r="877" spans="6:7" ht="18.75" customHeight="1">
      <c r="F877" s="107"/>
      <c r="G877" s="107"/>
    </row>
    <row r="878" spans="6:7" ht="18.75" customHeight="1">
      <c r="F878" s="107"/>
      <c r="G878" s="107"/>
    </row>
    <row r="879" spans="6:7" ht="18.75" customHeight="1">
      <c r="F879" s="107"/>
      <c r="G879" s="107"/>
    </row>
    <row r="880" spans="6:7" ht="18.75" customHeight="1">
      <c r="F880" s="107"/>
      <c r="G880" s="107"/>
    </row>
    <row r="881" spans="6:7" ht="18.75" customHeight="1">
      <c r="F881" s="107"/>
      <c r="G881" s="107"/>
    </row>
    <row r="882" spans="6:7" ht="18.75" customHeight="1">
      <c r="F882" s="107"/>
      <c r="G882" s="107"/>
    </row>
    <row r="883" spans="6:7" ht="18.75" customHeight="1">
      <c r="F883" s="107"/>
      <c r="G883" s="107"/>
    </row>
    <row r="884" spans="6:7" ht="18.75" customHeight="1">
      <c r="F884" s="107"/>
      <c r="G884" s="107"/>
    </row>
    <row r="885" spans="6:7" ht="18.75" customHeight="1">
      <c r="F885" s="107"/>
      <c r="G885" s="107"/>
    </row>
    <row r="886" spans="6:7" ht="18.75" customHeight="1">
      <c r="F886" s="107"/>
      <c r="G886" s="107"/>
    </row>
    <row r="887" spans="6:7" ht="18.75" customHeight="1">
      <c r="F887" s="107"/>
      <c r="G887" s="107"/>
    </row>
    <row r="888" spans="6:7" ht="18.75" customHeight="1">
      <c r="F888" s="107"/>
      <c r="G888" s="107"/>
    </row>
    <row r="889" spans="6:7" ht="18.75" customHeight="1">
      <c r="F889" s="107"/>
      <c r="G889" s="107"/>
    </row>
    <row r="890" spans="6:7" ht="18.75" customHeight="1">
      <c r="F890" s="107"/>
      <c r="G890" s="107"/>
    </row>
    <row r="891" spans="6:7" ht="18.75" customHeight="1">
      <c r="F891" s="107"/>
      <c r="G891" s="107"/>
    </row>
    <row r="892" spans="6:7" ht="18.75" customHeight="1">
      <c r="F892" s="107"/>
      <c r="G892" s="107"/>
    </row>
    <row r="893" spans="6:7" ht="18.75" customHeight="1">
      <c r="F893" s="107"/>
      <c r="G893" s="107"/>
    </row>
    <row r="894" spans="6:7" ht="18.75" customHeight="1">
      <c r="F894" s="107"/>
      <c r="G894" s="107"/>
    </row>
    <row r="895" spans="6:7" ht="18.75" customHeight="1">
      <c r="F895" s="107"/>
      <c r="G895" s="107"/>
    </row>
    <row r="896" spans="6:7" ht="18.75" customHeight="1">
      <c r="F896" s="107"/>
      <c r="G896" s="107"/>
    </row>
    <row r="897" spans="6:7" ht="18.75" customHeight="1">
      <c r="F897" s="107"/>
      <c r="G897" s="107"/>
    </row>
    <row r="898" spans="6:7" ht="18.75" customHeight="1">
      <c r="F898" s="107"/>
      <c r="G898" s="107"/>
    </row>
    <row r="899" spans="6:7" ht="18.75" customHeight="1">
      <c r="F899" s="107"/>
      <c r="G899" s="107"/>
    </row>
    <row r="900" spans="6:7" ht="18.75" customHeight="1">
      <c r="F900" s="107"/>
      <c r="G900" s="107"/>
    </row>
    <row r="901" spans="6:7" ht="18.75" customHeight="1">
      <c r="F901" s="107"/>
      <c r="G901" s="107"/>
    </row>
    <row r="902" spans="6:7" ht="18.75" customHeight="1">
      <c r="F902" s="107"/>
      <c r="G902" s="107"/>
    </row>
    <row r="903" spans="6:7" ht="18.75" customHeight="1">
      <c r="F903" s="107"/>
      <c r="G903" s="107"/>
    </row>
    <row r="904" spans="6:7" ht="18.75" customHeight="1">
      <c r="F904" s="107"/>
      <c r="G904" s="107"/>
    </row>
    <row r="905" spans="6:7" ht="18.75" customHeight="1">
      <c r="F905" s="107"/>
      <c r="G905" s="107"/>
    </row>
    <row r="906" spans="6:7" ht="18.75" customHeight="1">
      <c r="F906" s="107"/>
      <c r="G906" s="107"/>
    </row>
    <row r="907" spans="6:7" ht="18.75" customHeight="1">
      <c r="F907" s="107"/>
      <c r="G907" s="107"/>
    </row>
    <row r="908" spans="6:7" ht="18.75" customHeight="1">
      <c r="F908" s="107"/>
      <c r="G908" s="107"/>
    </row>
    <row r="909" spans="6:7" ht="18.75" customHeight="1">
      <c r="F909" s="107"/>
      <c r="G909" s="107"/>
    </row>
    <row r="910" spans="6:7" ht="18.75" customHeight="1">
      <c r="F910" s="107"/>
      <c r="G910" s="107"/>
    </row>
    <row r="911" spans="6:7" ht="18.75" customHeight="1">
      <c r="F911" s="107"/>
      <c r="G911" s="107"/>
    </row>
    <row r="912" spans="6:7" ht="18.75" customHeight="1">
      <c r="F912" s="107"/>
      <c r="G912" s="107"/>
    </row>
    <row r="913" spans="6:7" ht="18.75" customHeight="1">
      <c r="F913" s="107"/>
      <c r="G913" s="107"/>
    </row>
    <row r="914" spans="6:7" ht="18.75" customHeight="1">
      <c r="F914" s="107"/>
      <c r="G914" s="107"/>
    </row>
    <row r="915" spans="6:7" ht="18.75" customHeight="1">
      <c r="F915" s="107"/>
      <c r="G915" s="107"/>
    </row>
    <row r="916" spans="6:7" ht="18.75" customHeight="1">
      <c r="F916" s="107"/>
      <c r="G916" s="107"/>
    </row>
    <row r="917" spans="6:7" ht="18.75" customHeight="1">
      <c r="F917" s="107"/>
      <c r="G917" s="107"/>
    </row>
    <row r="918" spans="6:7" ht="18.75" customHeight="1">
      <c r="F918" s="107"/>
      <c r="G918" s="107"/>
    </row>
    <row r="919" spans="6:7" ht="18.75" customHeight="1">
      <c r="F919" s="107"/>
      <c r="G919" s="107"/>
    </row>
    <row r="920" spans="6:7" ht="18.75" customHeight="1">
      <c r="F920" s="107"/>
      <c r="G920" s="107"/>
    </row>
    <row r="921" spans="6:7" ht="18.75" customHeight="1">
      <c r="F921" s="107"/>
      <c r="G921" s="107"/>
    </row>
    <row r="922" spans="6:7" ht="18.75" customHeight="1">
      <c r="F922" s="107"/>
      <c r="G922" s="107"/>
    </row>
    <row r="923" spans="6:7" ht="18.75" customHeight="1">
      <c r="F923" s="107"/>
      <c r="G923" s="107"/>
    </row>
    <row r="924" spans="6:7" ht="18.75" customHeight="1">
      <c r="F924" s="107"/>
      <c r="G924" s="107"/>
    </row>
    <row r="925" spans="6:7" ht="18.75" customHeight="1">
      <c r="F925" s="107"/>
      <c r="G925" s="107"/>
    </row>
    <row r="926" spans="6:7" ht="18.75" customHeight="1">
      <c r="F926" s="107"/>
      <c r="G926" s="107"/>
    </row>
    <row r="927" spans="6:7" ht="18.75" customHeight="1">
      <c r="F927" s="107"/>
      <c r="G927" s="107"/>
    </row>
    <row r="928" spans="6:7" ht="18.75" customHeight="1">
      <c r="F928" s="107"/>
      <c r="G928" s="107"/>
    </row>
    <row r="929" spans="6:7" ht="18.75" customHeight="1">
      <c r="F929" s="107"/>
      <c r="G929" s="107"/>
    </row>
    <row r="930" spans="6:7" ht="18.75" customHeight="1">
      <c r="F930" s="107"/>
      <c r="G930" s="107"/>
    </row>
    <row r="931" spans="6:7" ht="18.75" customHeight="1">
      <c r="F931" s="107"/>
      <c r="G931" s="107"/>
    </row>
    <row r="932" spans="6:7" ht="18.75" customHeight="1">
      <c r="F932" s="107"/>
      <c r="G932" s="107"/>
    </row>
    <row r="933" spans="6:7" ht="18.75" customHeight="1">
      <c r="F933" s="107"/>
      <c r="G933" s="107"/>
    </row>
    <row r="934" spans="6:7" ht="18.75" customHeight="1">
      <c r="F934" s="107"/>
      <c r="G934" s="107"/>
    </row>
    <row r="935" spans="6:7" ht="18.75" customHeight="1">
      <c r="F935" s="107"/>
      <c r="G935" s="107"/>
    </row>
    <row r="936" spans="6:7" ht="18.75" customHeight="1">
      <c r="F936" s="107"/>
      <c r="G936" s="107"/>
    </row>
    <row r="937" spans="6:7" ht="18.75" customHeight="1">
      <c r="F937" s="107"/>
      <c r="G937" s="107"/>
    </row>
    <row r="938" spans="6:7" ht="18.75" customHeight="1">
      <c r="F938" s="107"/>
      <c r="G938" s="107"/>
    </row>
    <row r="939" spans="6:7" ht="18.75" customHeight="1">
      <c r="F939" s="107"/>
      <c r="G939" s="107"/>
    </row>
    <row r="940" spans="6:7" ht="18.75" customHeight="1">
      <c r="F940" s="107"/>
      <c r="G940" s="107"/>
    </row>
    <row r="941" spans="6:7" ht="18.75" customHeight="1">
      <c r="F941" s="107"/>
      <c r="G941" s="107"/>
    </row>
    <row r="942" spans="6:7" ht="18.75" customHeight="1">
      <c r="F942" s="107"/>
      <c r="G942" s="107"/>
    </row>
    <row r="943" spans="6:7" ht="18.75" customHeight="1">
      <c r="F943" s="107"/>
      <c r="G943" s="107"/>
    </row>
    <row r="944" spans="6:7" ht="18.75" customHeight="1">
      <c r="F944" s="107"/>
      <c r="G944" s="107"/>
    </row>
    <row r="945" spans="6:7" ht="18.75" customHeight="1">
      <c r="F945" s="107"/>
      <c r="G945" s="107"/>
    </row>
    <row r="946" spans="6:7" ht="18.75" customHeight="1">
      <c r="F946" s="107"/>
      <c r="G946" s="107"/>
    </row>
    <row r="947" spans="6:7" ht="18.75" customHeight="1">
      <c r="F947" s="107"/>
      <c r="G947" s="107"/>
    </row>
    <row r="948" spans="6:7" ht="18.75" customHeight="1">
      <c r="F948" s="107"/>
      <c r="G948" s="107"/>
    </row>
    <row r="949" spans="6:7" ht="18.75" customHeight="1">
      <c r="F949" s="107"/>
      <c r="G949" s="107"/>
    </row>
    <row r="950" spans="6:7" ht="18.75" customHeight="1">
      <c r="F950" s="107"/>
      <c r="G950" s="107"/>
    </row>
    <row r="951" spans="6:7" ht="18.75" customHeight="1">
      <c r="F951" s="107"/>
      <c r="G951" s="107"/>
    </row>
    <row r="952" spans="6:7" ht="18.75" customHeight="1">
      <c r="F952" s="107"/>
      <c r="G952" s="107"/>
    </row>
    <row r="953" spans="6:7" ht="18.75" customHeight="1">
      <c r="F953" s="107"/>
      <c r="G953" s="107"/>
    </row>
    <row r="954" spans="6:7" ht="18.75" customHeight="1">
      <c r="F954" s="107"/>
      <c r="G954" s="107"/>
    </row>
    <row r="955" spans="6:7" ht="18.75" customHeight="1">
      <c r="F955" s="107"/>
      <c r="G955" s="107"/>
    </row>
    <row r="956" spans="6:7" ht="18.75" customHeight="1">
      <c r="F956" s="107"/>
      <c r="G956" s="107"/>
    </row>
    <row r="957" spans="6:7" ht="18.75" customHeight="1">
      <c r="F957" s="107"/>
      <c r="G957" s="107"/>
    </row>
    <row r="958" spans="6:7" ht="18.75" customHeight="1">
      <c r="F958" s="107"/>
      <c r="G958" s="107"/>
    </row>
    <row r="959" spans="6:7" ht="18.75" customHeight="1">
      <c r="F959" s="107"/>
      <c r="G959" s="107"/>
    </row>
    <row r="960" spans="6:7" ht="18.75" customHeight="1">
      <c r="F960" s="107"/>
      <c r="G960" s="107"/>
    </row>
    <row r="961" spans="6:7" ht="18.75" customHeight="1">
      <c r="F961" s="107"/>
      <c r="G961" s="107"/>
    </row>
    <row r="962" spans="6:7" ht="18.75" customHeight="1">
      <c r="F962" s="107"/>
      <c r="G962" s="107"/>
    </row>
    <row r="963" spans="6:7" ht="18.75" customHeight="1">
      <c r="F963" s="107"/>
      <c r="G963" s="107"/>
    </row>
    <row r="964" spans="6:7" ht="18.75" customHeight="1">
      <c r="F964" s="107"/>
      <c r="G964" s="107"/>
    </row>
    <row r="965" spans="6:7" ht="18.75" customHeight="1">
      <c r="F965" s="107"/>
      <c r="G965" s="107"/>
    </row>
    <row r="966" spans="6:7" ht="18.75" customHeight="1">
      <c r="F966" s="107"/>
      <c r="G966" s="107"/>
    </row>
    <row r="967" spans="6:7" ht="18.75" customHeight="1">
      <c r="F967" s="107"/>
      <c r="G967" s="107"/>
    </row>
    <row r="968" spans="6:7" ht="18.75" customHeight="1">
      <c r="F968" s="107"/>
      <c r="G968" s="107"/>
    </row>
    <row r="969" spans="6:7" ht="18.75" customHeight="1">
      <c r="F969" s="107"/>
      <c r="G969" s="107"/>
    </row>
    <row r="970" spans="6:7" ht="18.75" customHeight="1">
      <c r="F970" s="107"/>
      <c r="G970" s="107"/>
    </row>
    <row r="971" spans="6:7" ht="18.75" customHeight="1">
      <c r="F971" s="107"/>
      <c r="G971" s="107"/>
    </row>
    <row r="972" spans="6:7" ht="18.75" customHeight="1">
      <c r="F972" s="107"/>
      <c r="G972" s="107"/>
    </row>
    <row r="973" spans="6:7" ht="18.75" customHeight="1">
      <c r="F973" s="107"/>
      <c r="G973" s="107"/>
    </row>
    <row r="974" spans="6:7" ht="18.75" customHeight="1">
      <c r="F974" s="107"/>
      <c r="G974" s="107"/>
    </row>
    <row r="975" spans="6:7" ht="18.75" customHeight="1">
      <c r="F975" s="107"/>
      <c r="G975" s="107"/>
    </row>
    <row r="976" spans="6:7" ht="18.75" customHeight="1">
      <c r="F976" s="107"/>
      <c r="G976" s="107"/>
    </row>
    <row r="977" spans="6:7" ht="18.75" customHeight="1">
      <c r="F977" s="107"/>
      <c r="G977" s="107"/>
    </row>
    <row r="978" spans="6:7" ht="18.75" customHeight="1">
      <c r="F978" s="107"/>
      <c r="G978" s="107"/>
    </row>
    <row r="979" spans="6:7" ht="18.75" customHeight="1">
      <c r="F979" s="107"/>
      <c r="G979" s="107"/>
    </row>
    <row r="980" spans="6:7" ht="18.75" customHeight="1">
      <c r="F980" s="107"/>
      <c r="G980" s="107"/>
    </row>
    <row r="981" spans="6:7" ht="18.75" customHeight="1">
      <c r="F981" s="107"/>
      <c r="G981" s="107"/>
    </row>
    <row r="982" spans="6:7" ht="18.75" customHeight="1">
      <c r="F982" s="107"/>
      <c r="G982" s="107"/>
    </row>
    <row r="983" spans="6:7" ht="18.75" customHeight="1">
      <c r="F983" s="107"/>
      <c r="G983" s="107"/>
    </row>
    <row r="984" spans="6:7" ht="18.75" customHeight="1">
      <c r="F984" s="107"/>
      <c r="G984" s="107"/>
    </row>
    <row r="985" spans="6:7" ht="18.75" customHeight="1">
      <c r="F985" s="107"/>
      <c r="G985" s="107"/>
    </row>
    <row r="986" spans="6:7" ht="18.75" customHeight="1">
      <c r="F986" s="107"/>
      <c r="G986" s="107"/>
    </row>
    <row r="987" spans="6:7" ht="18.75" customHeight="1">
      <c r="F987" s="107"/>
      <c r="G987" s="107"/>
    </row>
    <row r="988" spans="6:7" ht="18.75" customHeight="1">
      <c r="F988" s="107"/>
      <c r="G988" s="107"/>
    </row>
    <row r="989" spans="6:7" ht="18.75" customHeight="1">
      <c r="F989" s="107"/>
      <c r="G989" s="107"/>
    </row>
    <row r="990" spans="6:7" ht="18.75" customHeight="1">
      <c r="F990" s="107"/>
      <c r="G990" s="107"/>
    </row>
    <row r="991" spans="6:7" ht="18.75" customHeight="1">
      <c r="F991" s="107"/>
      <c r="G991" s="107"/>
    </row>
    <row r="992" spans="6:7" ht="18.75" customHeight="1">
      <c r="F992" s="107"/>
      <c r="G992" s="107"/>
    </row>
    <row r="993" spans="6:7" ht="18.75" customHeight="1">
      <c r="F993" s="107"/>
      <c r="G993" s="107"/>
    </row>
    <row r="994" spans="6:7" ht="18.75" customHeight="1">
      <c r="F994" s="107"/>
      <c r="G994" s="107"/>
    </row>
    <row r="995" spans="6:7" ht="18.75" customHeight="1">
      <c r="F995" s="107"/>
      <c r="G995" s="107"/>
    </row>
    <row r="996" spans="6:7" ht="18.75" customHeight="1">
      <c r="F996" s="107"/>
      <c r="G996" s="107"/>
    </row>
    <row r="997" spans="6:7" ht="18.75" customHeight="1">
      <c r="F997" s="107"/>
      <c r="G997" s="107"/>
    </row>
    <row r="998" spans="6:7" ht="18.75" customHeight="1">
      <c r="F998" s="107"/>
      <c r="G998" s="107"/>
    </row>
    <row r="999" spans="6:7" ht="18.75" customHeight="1">
      <c r="F999" s="107"/>
      <c r="G999" s="107"/>
    </row>
    <row r="1000" spans="6:7" ht="18.75" customHeight="1">
      <c r="F1000" s="107"/>
      <c r="G1000" s="107"/>
    </row>
    <row r="1001" spans="6:7" ht="18.75" customHeight="1">
      <c r="F1001" s="107"/>
      <c r="G1001" s="107"/>
    </row>
    <row r="1002" spans="6:7" ht="18.75" customHeight="1">
      <c r="F1002" s="107"/>
      <c r="G1002" s="107"/>
    </row>
    <row r="1003" spans="6:7" ht="18.75" customHeight="1">
      <c r="F1003" s="107"/>
      <c r="G1003" s="107"/>
    </row>
    <row r="1004" spans="6:7" ht="18.75" customHeight="1">
      <c r="F1004" s="107"/>
      <c r="G1004" s="107"/>
    </row>
    <row r="1005" spans="6:7" ht="18.75" customHeight="1">
      <c r="F1005" s="107"/>
      <c r="G1005" s="107"/>
    </row>
    <row r="1006" spans="6:7" ht="18.75" customHeight="1">
      <c r="F1006" s="107"/>
      <c r="G1006" s="107"/>
    </row>
    <row r="1007" spans="6:7" ht="18.75" customHeight="1">
      <c r="F1007" s="107"/>
      <c r="G1007" s="107"/>
    </row>
    <row r="1008" spans="6:7" ht="18.75" customHeight="1">
      <c r="F1008" s="107"/>
      <c r="G1008" s="107"/>
    </row>
    <row r="1009" spans="6:7" ht="18.75" customHeight="1">
      <c r="F1009" s="107"/>
      <c r="G1009" s="107"/>
    </row>
    <row r="1010" spans="6:7" ht="18.75" customHeight="1">
      <c r="F1010" s="107"/>
      <c r="G1010" s="107"/>
    </row>
    <row r="1011" spans="6:7" ht="18.75" customHeight="1">
      <c r="F1011" s="107"/>
      <c r="G1011" s="107"/>
    </row>
    <row r="1012" spans="6:7" ht="18.75" customHeight="1">
      <c r="F1012" s="107"/>
      <c r="G1012" s="107"/>
    </row>
    <row r="1013" spans="6:7" ht="18.75" customHeight="1">
      <c r="F1013" s="107"/>
      <c r="G1013" s="107"/>
    </row>
    <row r="1014" spans="6:7" ht="18.75" customHeight="1">
      <c r="F1014" s="107"/>
      <c r="G1014" s="107"/>
    </row>
    <row r="1015" spans="6:7" ht="18.75" customHeight="1">
      <c r="F1015" s="107"/>
      <c r="G1015" s="107"/>
    </row>
    <row r="1016" spans="6:7" ht="18.75" customHeight="1">
      <c r="F1016" s="107"/>
      <c r="G1016" s="107"/>
    </row>
    <row r="1017" spans="6:7" ht="18.75" customHeight="1">
      <c r="F1017" s="107"/>
      <c r="G1017" s="107"/>
    </row>
    <row r="1018" spans="6:7" ht="18.75" customHeight="1">
      <c r="F1018" s="107"/>
      <c r="G1018" s="107"/>
    </row>
    <row r="1019" spans="6:7" ht="18.75" customHeight="1">
      <c r="F1019" s="107"/>
      <c r="G1019" s="107"/>
    </row>
    <row r="1020" spans="6:7" ht="18.75" customHeight="1">
      <c r="F1020" s="107"/>
      <c r="G1020" s="107"/>
    </row>
    <row r="1021" spans="6:7" ht="18.75" customHeight="1">
      <c r="F1021" s="107"/>
      <c r="G1021" s="107"/>
    </row>
    <row r="1022" spans="6:7" ht="18.75" customHeight="1">
      <c r="F1022" s="107"/>
      <c r="G1022" s="107"/>
    </row>
    <row r="1023" spans="6:7" ht="18.75" customHeight="1">
      <c r="F1023" s="107"/>
      <c r="G1023" s="107"/>
    </row>
    <row r="1024" spans="6:7" ht="18.75" customHeight="1">
      <c r="F1024" s="107"/>
      <c r="G1024" s="107"/>
    </row>
    <row r="1025" spans="6:7" ht="18.75" customHeight="1">
      <c r="F1025" s="107"/>
      <c r="G1025" s="107"/>
    </row>
    <row r="1026" spans="6:7" ht="18.75" customHeight="1">
      <c r="F1026" s="107"/>
      <c r="G1026" s="107"/>
    </row>
    <row r="1027" spans="6:7" ht="18.75" customHeight="1">
      <c r="F1027" s="107"/>
      <c r="G1027" s="107"/>
    </row>
    <row r="1028" spans="6:7" ht="18.75" customHeight="1">
      <c r="F1028" s="107"/>
      <c r="G1028" s="107"/>
    </row>
    <row r="1029" spans="6:7" ht="18.75" customHeight="1">
      <c r="F1029" s="107"/>
      <c r="G1029" s="107"/>
    </row>
    <row r="1030" spans="6:7" ht="18.75" customHeight="1">
      <c r="F1030" s="107"/>
      <c r="G1030" s="107"/>
    </row>
    <row r="1031" spans="6:7" ht="18.75" customHeight="1">
      <c r="F1031" s="107"/>
      <c r="G1031" s="107"/>
    </row>
    <row r="1032" spans="6:7" ht="18.75" customHeight="1">
      <c r="F1032" s="107"/>
      <c r="G1032" s="107"/>
    </row>
    <row r="1033" spans="6:7" ht="18.75" customHeight="1">
      <c r="F1033" s="107"/>
      <c r="G1033" s="107"/>
    </row>
    <row r="1034" spans="6:7" ht="18.75" customHeight="1">
      <c r="F1034" s="107"/>
      <c r="G1034" s="107"/>
    </row>
    <row r="1035" spans="6:7" ht="18.75" customHeight="1">
      <c r="F1035" s="107"/>
      <c r="G1035" s="107"/>
    </row>
    <row r="1036" spans="6:7" ht="18.75" customHeight="1">
      <c r="F1036" s="107"/>
      <c r="G1036" s="107"/>
    </row>
    <row r="1037" spans="6:7" ht="18.75" customHeight="1">
      <c r="F1037" s="107"/>
      <c r="G1037" s="107"/>
    </row>
    <row r="1038" spans="6:7" ht="18.75" customHeight="1">
      <c r="F1038" s="107"/>
      <c r="G1038" s="107"/>
    </row>
    <row r="1039" spans="6:7" ht="18.75" customHeight="1">
      <c r="F1039" s="107"/>
      <c r="G1039" s="107"/>
    </row>
    <row r="1040" spans="6:7" ht="18.75" customHeight="1">
      <c r="F1040" s="107"/>
      <c r="G1040" s="107"/>
    </row>
    <row r="1041" spans="6:7" ht="18.75" customHeight="1">
      <c r="F1041" s="107"/>
      <c r="G1041" s="107"/>
    </row>
    <row r="1042" spans="6:7" ht="18.75" customHeight="1">
      <c r="F1042" s="107"/>
      <c r="G1042" s="107"/>
    </row>
    <row r="1043" spans="6:7" ht="18.75" customHeight="1">
      <c r="F1043" s="107"/>
      <c r="G1043" s="107"/>
    </row>
    <row r="1044" spans="6:7" ht="18.75" customHeight="1">
      <c r="F1044" s="107"/>
      <c r="G1044" s="107"/>
    </row>
    <row r="1045" spans="6:7" ht="18.75" customHeight="1">
      <c r="F1045" s="107"/>
      <c r="G1045" s="107"/>
    </row>
    <row r="1046" spans="6:7" ht="18.75" customHeight="1">
      <c r="F1046" s="107"/>
      <c r="G1046" s="107"/>
    </row>
    <row r="1047" spans="6:7" ht="18.75" customHeight="1">
      <c r="F1047" s="107"/>
      <c r="G1047" s="107"/>
    </row>
    <row r="1048" spans="6:7" ht="18.75" customHeight="1">
      <c r="F1048" s="107"/>
      <c r="G1048" s="107"/>
    </row>
    <row r="1049" spans="6:7" ht="18.75" customHeight="1">
      <c r="F1049" s="107"/>
      <c r="G1049" s="107"/>
    </row>
    <row r="1050" spans="6:7" ht="18.75" customHeight="1">
      <c r="F1050" s="107"/>
      <c r="G1050" s="107"/>
    </row>
    <row r="1051" spans="6:7" ht="18.75" customHeight="1">
      <c r="F1051" s="107"/>
      <c r="G1051" s="107"/>
    </row>
    <row r="1052" spans="6:7" ht="18.75" customHeight="1">
      <c r="F1052" s="107"/>
      <c r="G1052" s="107"/>
    </row>
    <row r="1053" spans="6:7" ht="18.75" customHeight="1">
      <c r="F1053" s="107"/>
      <c r="G1053" s="107"/>
    </row>
    <row r="1054" spans="6:7" ht="18.75" customHeight="1">
      <c r="F1054" s="107"/>
      <c r="G1054" s="107"/>
    </row>
    <row r="1055" spans="6:7" ht="18.75" customHeight="1">
      <c r="F1055" s="107"/>
      <c r="G1055" s="107"/>
    </row>
    <row r="1056" spans="6:7" ht="18.75" customHeight="1">
      <c r="F1056" s="107"/>
      <c r="G1056" s="107"/>
    </row>
    <row r="1057" spans="6:7" ht="18.75" customHeight="1">
      <c r="F1057" s="107"/>
      <c r="G1057" s="107"/>
    </row>
    <row r="1058" spans="6:7" ht="18.75" customHeight="1">
      <c r="F1058" s="107"/>
      <c r="G1058" s="107"/>
    </row>
    <row r="1059" spans="6:7" ht="18.75" customHeight="1">
      <c r="F1059" s="107"/>
      <c r="G1059" s="107"/>
    </row>
    <row r="1060" spans="6:7" ht="18.75" customHeight="1">
      <c r="F1060" s="107"/>
      <c r="G1060" s="107"/>
    </row>
    <row r="1061" spans="6:7" ht="18.75" customHeight="1">
      <c r="F1061" s="107"/>
      <c r="G1061" s="107"/>
    </row>
    <row r="1062" spans="6:7" ht="18.75" customHeight="1">
      <c r="F1062" s="107"/>
      <c r="G1062" s="107"/>
    </row>
    <row r="1063" spans="6:7" ht="18.75" customHeight="1">
      <c r="F1063" s="107"/>
      <c r="G1063" s="107"/>
    </row>
    <row r="1064" spans="6:7" ht="18.75" customHeight="1">
      <c r="F1064" s="107"/>
      <c r="G1064" s="107"/>
    </row>
    <row r="1065" spans="6:7" ht="18.75" customHeight="1">
      <c r="F1065" s="107"/>
      <c r="G1065" s="107"/>
    </row>
    <row r="1066" spans="6:7" ht="18.75" customHeight="1">
      <c r="F1066" s="107"/>
      <c r="G1066" s="107"/>
    </row>
    <row r="1067" spans="6:7" ht="18.75" customHeight="1">
      <c r="F1067" s="107"/>
      <c r="G1067" s="107"/>
    </row>
    <row r="1068" spans="6:7" ht="18.75" customHeight="1">
      <c r="F1068" s="107"/>
      <c r="G1068" s="107"/>
    </row>
    <row r="1069" spans="6:7" ht="18.75" customHeight="1">
      <c r="F1069" s="107"/>
      <c r="G1069" s="107"/>
    </row>
    <row r="1070" spans="6:7" ht="18.75" customHeight="1">
      <c r="F1070" s="107"/>
      <c r="G1070" s="107"/>
    </row>
    <row r="1071" spans="6:7" ht="18.75" customHeight="1">
      <c r="F1071" s="107"/>
      <c r="G1071" s="107"/>
    </row>
    <row r="1072" spans="6:7" ht="18.75" customHeight="1">
      <c r="F1072" s="107"/>
      <c r="G1072" s="107"/>
    </row>
    <row r="1073" spans="6:7" ht="18.75" customHeight="1">
      <c r="F1073" s="107"/>
      <c r="G1073" s="107"/>
    </row>
    <row r="1074" spans="6:7" ht="18.75" customHeight="1">
      <c r="F1074" s="107"/>
      <c r="G1074" s="107"/>
    </row>
    <row r="1075" spans="6:7" ht="18.75" customHeight="1">
      <c r="F1075" s="107"/>
      <c r="G1075" s="107"/>
    </row>
    <row r="1076" spans="6:7" ht="18.75" customHeight="1">
      <c r="F1076" s="107"/>
      <c r="G1076" s="107"/>
    </row>
    <row r="1077" spans="6:7" ht="18.75" customHeight="1">
      <c r="F1077" s="107"/>
      <c r="G1077" s="107"/>
    </row>
    <row r="1078" spans="6:7" ht="18.75" customHeight="1">
      <c r="F1078" s="107"/>
      <c r="G1078" s="107"/>
    </row>
    <row r="1079" spans="6:7" ht="18.75" customHeight="1">
      <c r="F1079" s="107"/>
      <c r="G1079" s="107"/>
    </row>
    <row r="1080" spans="6:7" ht="18.75" customHeight="1">
      <c r="F1080" s="107"/>
      <c r="G1080" s="107"/>
    </row>
    <row r="1081" spans="6:7" ht="18.75" customHeight="1">
      <c r="F1081" s="107"/>
      <c r="G1081" s="107"/>
    </row>
    <row r="1082" spans="6:7" ht="18.75" customHeight="1">
      <c r="F1082" s="107"/>
      <c r="G1082" s="107"/>
    </row>
    <row r="1083" spans="6:7" ht="18.75" customHeight="1">
      <c r="F1083" s="107"/>
      <c r="G1083" s="107"/>
    </row>
    <row r="1084" spans="6:7" ht="18.75" customHeight="1">
      <c r="F1084" s="107"/>
      <c r="G1084" s="107"/>
    </row>
    <row r="1085" spans="6:7" ht="18.75" customHeight="1">
      <c r="F1085" s="107"/>
      <c r="G1085" s="107"/>
    </row>
    <row r="1086" spans="6:7" ht="18.75" customHeight="1">
      <c r="F1086" s="107"/>
      <c r="G1086" s="107"/>
    </row>
    <row r="1087" spans="6:7" ht="18.75" customHeight="1">
      <c r="F1087" s="107"/>
      <c r="G1087" s="107"/>
    </row>
    <row r="1088" spans="6:7" ht="18.75" customHeight="1">
      <c r="F1088" s="107"/>
      <c r="G1088" s="107"/>
    </row>
    <row r="1089" spans="6:7" ht="18.75" customHeight="1">
      <c r="F1089" s="107"/>
      <c r="G1089" s="107"/>
    </row>
    <row r="1090" spans="6:7" ht="18.75" customHeight="1">
      <c r="F1090" s="107"/>
      <c r="G1090" s="107"/>
    </row>
    <row r="1091" spans="6:7" ht="18.75" customHeight="1">
      <c r="F1091" s="107"/>
      <c r="G1091" s="107"/>
    </row>
    <row r="1092" spans="6:7" ht="18.75" customHeight="1">
      <c r="F1092" s="107"/>
      <c r="G1092" s="107"/>
    </row>
    <row r="1093" spans="6:7" ht="18.75" customHeight="1">
      <c r="F1093" s="107"/>
      <c r="G1093" s="107"/>
    </row>
    <row r="1094" spans="6:7" ht="18.75" customHeight="1">
      <c r="F1094" s="107"/>
      <c r="G1094" s="107"/>
    </row>
    <row r="1095" spans="6:7" ht="18.75" customHeight="1">
      <c r="F1095" s="107"/>
      <c r="G1095" s="107"/>
    </row>
    <row r="1096" spans="6:7" ht="18.75" customHeight="1">
      <c r="F1096" s="107"/>
      <c r="G1096" s="107"/>
    </row>
    <row r="1097" spans="6:7" ht="18.75" customHeight="1">
      <c r="F1097" s="107"/>
      <c r="G1097" s="107"/>
    </row>
    <row r="1098" spans="6:7" ht="18.75" customHeight="1">
      <c r="F1098" s="107"/>
      <c r="G1098" s="107"/>
    </row>
    <row r="1099" spans="6:7" ht="18.75" customHeight="1">
      <c r="F1099" s="107"/>
      <c r="G1099" s="107"/>
    </row>
    <row r="1100" spans="6:7" ht="18.75" customHeight="1">
      <c r="F1100" s="107"/>
      <c r="G1100" s="107"/>
    </row>
    <row r="1101" spans="6:7" ht="18.75" customHeight="1">
      <c r="F1101" s="107"/>
      <c r="G1101" s="107"/>
    </row>
    <row r="1102" spans="6:7" ht="18.75" customHeight="1">
      <c r="F1102" s="107"/>
      <c r="G1102" s="107"/>
    </row>
    <row r="1103" spans="6:7" ht="18.75" customHeight="1">
      <c r="F1103" s="107"/>
      <c r="G1103" s="107"/>
    </row>
    <row r="1104" spans="6:7" ht="18.75" customHeight="1">
      <c r="F1104" s="107"/>
      <c r="G1104" s="107"/>
    </row>
    <row r="1105" spans="6:7" ht="18.75" customHeight="1">
      <c r="F1105" s="107"/>
      <c r="G1105" s="107"/>
    </row>
    <row r="1106" spans="6:7" ht="18.75" customHeight="1">
      <c r="F1106" s="107"/>
      <c r="G1106" s="107"/>
    </row>
    <row r="1107" spans="6:7" ht="18.75" customHeight="1">
      <c r="F1107" s="107"/>
      <c r="G1107" s="107"/>
    </row>
    <row r="1108" spans="6:7" ht="18.75" customHeight="1">
      <c r="F1108" s="107"/>
      <c r="G1108" s="107"/>
    </row>
    <row r="1109" spans="6:7" ht="18.75" customHeight="1">
      <c r="F1109" s="107"/>
      <c r="G1109" s="107"/>
    </row>
    <row r="1110" spans="6:7" ht="18.75" customHeight="1">
      <c r="F1110" s="107"/>
      <c r="G1110" s="107"/>
    </row>
    <row r="1111" spans="6:7" ht="18.75" customHeight="1">
      <c r="F1111" s="107"/>
      <c r="G1111" s="107"/>
    </row>
    <row r="1112" spans="6:7" ht="18.75" customHeight="1">
      <c r="F1112" s="107"/>
      <c r="G1112" s="107"/>
    </row>
    <row r="1113" spans="6:7" ht="18.75" customHeight="1">
      <c r="F1113" s="107"/>
      <c r="G1113" s="107"/>
    </row>
    <row r="1114" spans="6:7" ht="18.75" customHeight="1">
      <c r="F1114" s="107"/>
      <c r="G1114" s="107"/>
    </row>
    <row r="1115" spans="6:7" ht="18.75" customHeight="1">
      <c r="F1115" s="107"/>
      <c r="G1115" s="107"/>
    </row>
    <row r="1116" spans="6:7" ht="18.75" customHeight="1">
      <c r="F1116" s="107"/>
      <c r="G1116" s="107"/>
    </row>
    <row r="1117" spans="6:7" ht="18.75" customHeight="1">
      <c r="F1117" s="107"/>
      <c r="G1117" s="107"/>
    </row>
    <row r="1118" spans="6:7" ht="18.75" customHeight="1">
      <c r="F1118" s="107"/>
      <c r="G1118" s="107"/>
    </row>
    <row r="1119" spans="6:7" ht="18.75" customHeight="1">
      <c r="F1119" s="107"/>
      <c r="G1119" s="107"/>
    </row>
    <row r="1120" spans="6:7" ht="18.75" customHeight="1">
      <c r="F1120" s="107"/>
      <c r="G1120" s="107"/>
    </row>
    <row r="1121" spans="6:7" ht="18.75" customHeight="1">
      <c r="F1121" s="107"/>
      <c r="G1121" s="107"/>
    </row>
    <row r="1122" spans="6:7" ht="18.75" customHeight="1">
      <c r="F1122" s="107"/>
      <c r="G1122" s="107"/>
    </row>
    <row r="1123" spans="6:7" ht="18.75" customHeight="1">
      <c r="F1123" s="107"/>
      <c r="G1123" s="107"/>
    </row>
    <row r="1124" spans="6:7" ht="18.75" customHeight="1">
      <c r="F1124" s="107"/>
      <c r="G1124" s="107"/>
    </row>
    <row r="1125" spans="6:7" ht="18.75" customHeight="1">
      <c r="F1125" s="107"/>
      <c r="G1125" s="107"/>
    </row>
    <row r="1126" spans="6:7" ht="18.75" customHeight="1">
      <c r="F1126" s="107"/>
      <c r="G1126" s="107"/>
    </row>
    <row r="1127" spans="6:7" ht="18.75" customHeight="1">
      <c r="F1127" s="107"/>
      <c r="G1127" s="107"/>
    </row>
    <row r="1128" spans="6:7" ht="18.75" customHeight="1">
      <c r="F1128" s="107"/>
      <c r="G1128" s="107"/>
    </row>
    <row r="1129" spans="6:7" ht="18.75" customHeight="1">
      <c r="F1129" s="107"/>
      <c r="G1129" s="107"/>
    </row>
    <row r="1130" spans="6:7" ht="18.75" customHeight="1">
      <c r="F1130" s="107"/>
      <c r="G1130" s="107"/>
    </row>
    <row r="1131" spans="6:7" ht="18.75" customHeight="1">
      <c r="F1131" s="107"/>
      <c r="G1131" s="107"/>
    </row>
    <row r="1132" spans="6:7" ht="18.75" customHeight="1">
      <c r="F1132" s="107"/>
      <c r="G1132" s="107"/>
    </row>
    <row r="1133" spans="6:7" ht="18.75" customHeight="1">
      <c r="F1133" s="107"/>
      <c r="G1133" s="107"/>
    </row>
    <row r="1134" spans="6:7" ht="18.75" customHeight="1">
      <c r="F1134" s="107"/>
      <c r="G1134" s="107"/>
    </row>
    <row r="1135" spans="6:7" ht="18.75" customHeight="1">
      <c r="F1135" s="107"/>
      <c r="G1135" s="107"/>
    </row>
    <row r="1136" spans="6:7" ht="18.75" customHeight="1">
      <c r="F1136" s="107"/>
      <c r="G1136" s="107"/>
    </row>
    <row r="1137" spans="6:7" ht="18.75" customHeight="1">
      <c r="F1137" s="107"/>
      <c r="G1137" s="107"/>
    </row>
    <row r="1138" spans="6:7" ht="18.75" customHeight="1">
      <c r="F1138" s="107"/>
      <c r="G1138" s="107"/>
    </row>
    <row r="1139" spans="6:7" ht="18.75" customHeight="1">
      <c r="F1139" s="107"/>
      <c r="G1139" s="107"/>
    </row>
    <row r="1140" spans="6:7" ht="18.75" customHeight="1">
      <c r="F1140" s="107"/>
      <c r="G1140" s="107"/>
    </row>
    <row r="1141" spans="6:7" ht="18.75" customHeight="1">
      <c r="F1141" s="107"/>
      <c r="G1141" s="107"/>
    </row>
    <row r="1142" spans="6:7" ht="18.75" customHeight="1">
      <c r="F1142" s="107"/>
      <c r="G1142" s="107"/>
    </row>
    <row r="1143" spans="6:7" ht="18.75" customHeight="1">
      <c r="F1143" s="107"/>
      <c r="G1143" s="107"/>
    </row>
    <row r="1144" spans="6:7" ht="18.75" customHeight="1">
      <c r="F1144" s="107"/>
      <c r="G1144" s="107"/>
    </row>
    <row r="1145" spans="6:7" ht="18.75" customHeight="1">
      <c r="F1145" s="107"/>
      <c r="G1145" s="107"/>
    </row>
    <row r="1146" spans="6:7" ht="18.75" customHeight="1">
      <c r="F1146" s="107"/>
      <c r="G1146" s="107"/>
    </row>
    <row r="1147" spans="6:7" ht="18.75" customHeight="1">
      <c r="F1147" s="107"/>
      <c r="G1147" s="107"/>
    </row>
    <row r="1148" spans="6:7" ht="18.75" customHeight="1">
      <c r="F1148" s="107"/>
      <c r="G1148" s="107"/>
    </row>
    <row r="1149" spans="6:7" ht="18.75" customHeight="1">
      <c r="F1149" s="107"/>
      <c r="G1149" s="107"/>
    </row>
    <row r="1150" spans="6:7" ht="18.75" customHeight="1">
      <c r="F1150" s="107"/>
      <c r="G1150" s="107"/>
    </row>
    <row r="1151" spans="6:7" ht="18.75" customHeight="1">
      <c r="F1151" s="107"/>
      <c r="G1151" s="107"/>
    </row>
    <row r="1152" spans="6:7" ht="18.75" customHeight="1">
      <c r="F1152" s="107"/>
      <c r="G1152" s="107"/>
    </row>
    <row r="1153" spans="6:7" ht="18.75" customHeight="1">
      <c r="F1153" s="107"/>
      <c r="G1153" s="107"/>
    </row>
    <row r="1154" spans="6:7" ht="18.75" customHeight="1">
      <c r="F1154" s="107"/>
      <c r="G1154" s="107"/>
    </row>
    <row r="1155" spans="6:7" ht="18.75" customHeight="1">
      <c r="F1155" s="107"/>
      <c r="G1155" s="107"/>
    </row>
    <row r="1156" spans="6:7" ht="18.75" customHeight="1">
      <c r="F1156" s="107"/>
      <c r="G1156" s="107"/>
    </row>
    <row r="1157" spans="6:7" ht="18.75" customHeight="1">
      <c r="F1157" s="107"/>
      <c r="G1157" s="107"/>
    </row>
    <row r="1158" spans="6:7" ht="18.75" customHeight="1">
      <c r="F1158" s="107"/>
      <c r="G1158" s="107"/>
    </row>
    <row r="1159" spans="6:7" ht="18.75" customHeight="1">
      <c r="F1159" s="107"/>
      <c r="G1159" s="107"/>
    </row>
    <row r="1160" spans="6:7" ht="18.75" customHeight="1">
      <c r="F1160" s="107"/>
      <c r="G1160" s="107"/>
    </row>
    <row r="1161" spans="6:7" ht="18.75" customHeight="1">
      <c r="F1161" s="107"/>
      <c r="G1161" s="107"/>
    </row>
    <row r="1162" spans="6:7" ht="18.75" customHeight="1">
      <c r="F1162" s="107"/>
      <c r="G1162" s="107"/>
    </row>
    <row r="1163" spans="6:7" ht="18.75" customHeight="1">
      <c r="F1163" s="107"/>
      <c r="G1163" s="107"/>
    </row>
    <row r="1164" spans="6:7" ht="18.75" customHeight="1">
      <c r="F1164" s="107"/>
      <c r="G1164" s="107"/>
    </row>
    <row r="1165" spans="6:7" ht="18.75" customHeight="1">
      <c r="F1165" s="107"/>
      <c r="G1165" s="107"/>
    </row>
    <row r="1166" spans="6:7" ht="18.75" customHeight="1">
      <c r="F1166" s="107"/>
      <c r="G1166" s="107"/>
    </row>
    <row r="1167" spans="6:7" ht="18.75" customHeight="1">
      <c r="F1167" s="107"/>
      <c r="G1167" s="107"/>
    </row>
    <row r="1168" spans="6:7" ht="18.75" customHeight="1">
      <c r="F1168" s="107"/>
      <c r="G1168" s="107"/>
    </row>
    <row r="1169" spans="6:7" ht="18.75" customHeight="1">
      <c r="F1169" s="107"/>
      <c r="G1169" s="107"/>
    </row>
    <row r="1170" spans="6:7" ht="18.75" customHeight="1">
      <c r="F1170" s="107"/>
      <c r="G1170" s="107"/>
    </row>
    <row r="1171" spans="6:7" ht="18.75" customHeight="1">
      <c r="F1171" s="107"/>
      <c r="G1171" s="107"/>
    </row>
    <row r="1172" spans="6:7" ht="18.75" customHeight="1">
      <c r="F1172" s="107"/>
      <c r="G1172" s="107"/>
    </row>
    <row r="1173" spans="6:7" ht="18.75" customHeight="1">
      <c r="F1173" s="107"/>
      <c r="G1173" s="107"/>
    </row>
    <row r="1174" spans="6:7" ht="18.75" customHeight="1">
      <c r="F1174" s="107"/>
      <c r="G1174" s="107"/>
    </row>
    <row r="1175" spans="6:7" ht="18.75" customHeight="1">
      <c r="F1175" s="107"/>
      <c r="G1175" s="107"/>
    </row>
    <row r="1176" spans="6:7" ht="18.75" customHeight="1">
      <c r="F1176" s="107"/>
      <c r="G1176" s="107"/>
    </row>
    <row r="1177" spans="6:7" ht="18.75" customHeight="1">
      <c r="F1177" s="107"/>
      <c r="G1177" s="107"/>
    </row>
    <row r="1178" spans="6:7" ht="18.75" customHeight="1">
      <c r="F1178" s="107"/>
      <c r="G1178" s="107"/>
    </row>
    <row r="1179" spans="6:7" ht="18.75" customHeight="1">
      <c r="F1179" s="107"/>
      <c r="G1179" s="107"/>
    </row>
    <row r="1180" spans="6:7" ht="18.75" customHeight="1">
      <c r="F1180" s="107"/>
      <c r="G1180" s="107"/>
    </row>
    <row r="1181" spans="6:7" ht="18.75" customHeight="1">
      <c r="F1181" s="107"/>
      <c r="G1181" s="107"/>
    </row>
    <row r="1182" spans="6:7" ht="18.75" customHeight="1">
      <c r="F1182" s="107"/>
      <c r="G1182" s="107"/>
    </row>
    <row r="1183" spans="6:7" ht="18.75" customHeight="1">
      <c r="F1183" s="107"/>
      <c r="G1183" s="107"/>
    </row>
    <row r="1184" spans="6:7" ht="18.75" customHeight="1">
      <c r="F1184" s="107"/>
      <c r="G1184" s="107"/>
    </row>
    <row r="1185" spans="6:7" ht="18.75" customHeight="1">
      <c r="F1185" s="107"/>
      <c r="G1185" s="107"/>
    </row>
    <row r="1186" spans="6:7" ht="18.75" customHeight="1">
      <c r="F1186" s="107"/>
      <c r="G1186" s="107"/>
    </row>
  </sheetData>
  <autoFilter ref="A4:O112"/>
  <mergeCells count="17">
    <mergeCell ref="N2:O2"/>
    <mergeCell ref="A15:L15"/>
    <mergeCell ref="A35:L35"/>
    <mergeCell ref="A47:L47"/>
    <mergeCell ref="A71:L71"/>
    <mergeCell ref="B48:B70"/>
    <mergeCell ref="B16:B34"/>
    <mergeCell ref="B5:B14"/>
    <mergeCell ref="B36:B46"/>
    <mergeCell ref="A106:L106"/>
    <mergeCell ref="A111:L111"/>
    <mergeCell ref="A112:L112"/>
    <mergeCell ref="A98:L98"/>
    <mergeCell ref="A2:F2"/>
    <mergeCell ref="B107:B110"/>
    <mergeCell ref="B99:B105"/>
    <mergeCell ref="B72:B97"/>
  </mergeCells>
  <phoneticPr fontId="35" type="noConversion"/>
  <pageMargins left="0.47244094488188981" right="0.47244094488188981" top="0.59055118110236227" bottom="0.59055118110236227" header="0.23622047244094491" footer="0.19685039370078741"/>
  <pageSetup paperSize="9" scale="67" fitToHeight="0" orientation="landscape" r:id="rId1"/>
  <headerFooter>
    <oddHeader>&amp;R&amp;A &amp;P/&amp;N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총괄표</vt:lpstr>
      <vt:lpstr>F. 전자공과</vt:lpstr>
      <vt:lpstr>'F. 전자공과'!Print_Area</vt:lpstr>
      <vt:lpstr>총괄표!Print_Area</vt:lpstr>
      <vt:lpstr>'F. 전자공과'!Print_Titles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KOICA</dc:creator>
  <cp:lastModifiedBy>Hyundaipc</cp:lastModifiedBy>
  <cp:lastPrinted>2012-03-13T02:48:59Z</cp:lastPrinted>
  <dcterms:created xsi:type="dcterms:W3CDTF">2010-11-30T01:00:42Z</dcterms:created>
  <dcterms:modified xsi:type="dcterms:W3CDTF">2013-12-10T02:59:27Z</dcterms:modified>
</cp:coreProperties>
</file>