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https://renesasgroup.sharepoint.com/sites/Ext-ABU-RCarU5L4/Shared Documents/02_specification/022_target_specification/02_golden_sheet/"/>
    </mc:Choice>
  </mc:AlternateContent>
  <xr:revisionPtr revIDLastSave="0" documentId="13_ncr:1_{09139053-C05E-4DE2-B5FC-4029C0B16017}" xr6:coauthVersionLast="47" xr6:coauthVersionMax="47" xr10:uidLastSave="{00000000-0000-0000-0000-000000000000}"/>
  <bookViews>
    <workbookView xWindow="5430" yWindow="-11640" windowWidth="20640" windowHeight="11160" tabRatio="755" activeTab="1" xr2:uid="{0C0A8F18-436B-4A4F-815C-8BE0E9CD4379}"/>
  </bookViews>
  <sheets>
    <sheet name="History" sheetId="8" r:id="rId1"/>
    <sheet name="Interrupt Table U5Lx" sheetId="35" r:id="rId2"/>
    <sheet name="U5L Int request" sheetId="34" r:id="rId3"/>
    <sheet name="Old_Info→" sheetId="36" r:id="rId4"/>
    <sheet name="U5L Int request (DF1)" sheetId="37" r:id="rId5"/>
    <sheet name="Core info" sheetId="20" state="hidden" r:id="rId6"/>
  </sheets>
  <definedNames>
    <definedName name="_xlnm._FilterDatabase" localSheetId="1" hidden="1">'Interrupt Table U5Lx'!$B$5:$AD$846</definedName>
    <definedName name="_xlnm._FilterDatabase" localSheetId="2" hidden="1">'U5L Int request'!$G$6:$AQ$429</definedName>
    <definedName name="_xlnm._FilterDatabase" localSheetId="4" hidden="1">'U5L Int request (DF1)'!$G$6:$AM$486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276" i="35" l="1"/>
  <c r="AF277" i="35"/>
  <c r="AF278" i="35"/>
  <c r="AC278" i="35"/>
  <c r="AB278" i="35"/>
  <c r="AA278" i="35"/>
  <c r="Z278" i="35"/>
  <c r="Y278" i="35"/>
  <c r="X278" i="35"/>
  <c r="W278" i="35"/>
  <c r="V278" i="35"/>
  <c r="U278" i="35"/>
  <c r="T278" i="35"/>
  <c r="S278" i="35"/>
  <c r="R278" i="35"/>
  <c r="AC277" i="35"/>
  <c r="AB277" i="35"/>
  <c r="AA277" i="35"/>
  <c r="Z277" i="35"/>
  <c r="Y277" i="35"/>
  <c r="X277" i="35"/>
  <c r="W277" i="35"/>
  <c r="V277" i="35"/>
  <c r="U277" i="35"/>
  <c r="T277" i="35"/>
  <c r="S277" i="35"/>
  <c r="R277" i="35"/>
  <c r="AC276" i="35"/>
  <c r="AB276" i="35"/>
  <c r="AA276" i="35"/>
  <c r="Z276" i="35"/>
  <c r="Y276" i="35"/>
  <c r="X276" i="35"/>
  <c r="W276" i="35"/>
  <c r="V276" i="35"/>
  <c r="U276" i="35"/>
  <c r="T276" i="35"/>
  <c r="S276" i="35"/>
  <c r="R276" i="35"/>
  <c r="Q278" i="35"/>
  <c r="Q277" i="35"/>
  <c r="Q276" i="35"/>
  <c r="L278" i="35"/>
  <c r="L277" i="35"/>
  <c r="L276" i="35"/>
  <c r="K278" i="35"/>
  <c r="K277" i="35"/>
  <c r="K276" i="35"/>
  <c r="F279" i="35"/>
  <c r="F280" i="35"/>
  <c r="F281" i="35"/>
  <c r="F282" i="35"/>
  <c r="F283" i="35"/>
  <c r="F284" i="35"/>
  <c r="F285" i="35"/>
  <c r="F286" i="35"/>
  <c r="F287" i="35"/>
  <c r="F288" i="35"/>
  <c r="F289" i="35"/>
  <c r="F290" i="35"/>
  <c r="F291" i="35"/>
  <c r="F292" i="35"/>
  <c r="F293" i="35"/>
  <c r="F294" i="35"/>
  <c r="F295" i="35"/>
  <c r="F296" i="35"/>
  <c r="F297" i="35"/>
  <c r="F298" i="35"/>
  <c r="F299" i="35"/>
  <c r="F300" i="35"/>
  <c r="F301" i="35"/>
  <c r="F302" i="35"/>
  <c r="F303" i="35"/>
  <c r="F304" i="35"/>
  <c r="F305" i="35"/>
  <c r="F306" i="35"/>
  <c r="F307" i="35"/>
  <c r="F308" i="35"/>
  <c r="F309" i="35"/>
  <c r="F310" i="35"/>
  <c r="F311" i="35"/>
  <c r="F312" i="35"/>
  <c r="F313" i="35"/>
  <c r="F314" i="35"/>
  <c r="F315" i="35"/>
  <c r="F316" i="35"/>
  <c r="F317" i="35"/>
  <c r="F318" i="35"/>
  <c r="F319" i="35"/>
  <c r="F320" i="35"/>
  <c r="F321" i="35"/>
  <c r="F322" i="35"/>
  <c r="F323" i="35"/>
  <c r="F324" i="35"/>
  <c r="F325" i="35"/>
  <c r="F326" i="35"/>
  <c r="F327" i="35"/>
  <c r="F328" i="35"/>
  <c r="F329" i="35"/>
  <c r="F330" i="35"/>
  <c r="F331" i="35"/>
  <c r="F332" i="35"/>
  <c r="F333" i="35"/>
  <c r="F334" i="35"/>
  <c r="F335" i="35"/>
  <c r="F336" i="35"/>
  <c r="F337" i="35"/>
  <c r="F338" i="35"/>
  <c r="F339" i="35"/>
  <c r="F340" i="35"/>
  <c r="F341" i="35"/>
  <c r="F342" i="35"/>
  <c r="F343" i="35"/>
  <c r="F344" i="35"/>
  <c r="F345" i="35"/>
  <c r="F346" i="35"/>
  <c r="F347" i="35"/>
  <c r="F348" i="35"/>
  <c r="F349" i="35"/>
  <c r="F350" i="35"/>
  <c r="F351" i="35"/>
  <c r="F352" i="35"/>
  <c r="F353" i="35"/>
  <c r="F354" i="35"/>
  <c r="F355" i="35"/>
  <c r="F356" i="35"/>
  <c r="F357" i="35"/>
  <c r="F358" i="35"/>
  <c r="F359" i="35"/>
  <c r="F360" i="35"/>
  <c r="F361" i="35"/>
  <c r="F362" i="35"/>
  <c r="F363" i="35"/>
  <c r="F364" i="35"/>
  <c r="F365" i="35"/>
  <c r="F366" i="35"/>
  <c r="F367" i="35"/>
  <c r="F368" i="35"/>
  <c r="F369" i="35"/>
  <c r="F370" i="35"/>
  <c r="F371" i="35"/>
  <c r="F372" i="35"/>
  <c r="F373" i="35"/>
  <c r="F374" i="35"/>
  <c r="F375" i="35"/>
  <c r="F376" i="35"/>
  <c r="F377" i="35"/>
  <c r="F378" i="35"/>
  <c r="F379" i="35"/>
  <c r="F380" i="35"/>
  <c r="F381" i="35"/>
  <c r="F382" i="35"/>
  <c r="F383" i="35"/>
  <c r="F384" i="35"/>
  <c r="F385" i="35"/>
  <c r="F386" i="35"/>
  <c r="F387" i="35"/>
  <c r="F388" i="35"/>
  <c r="F389" i="35"/>
  <c r="F390" i="35"/>
  <c r="F391" i="35"/>
  <c r="F392" i="35"/>
  <c r="F393" i="35"/>
  <c r="F394" i="35"/>
  <c r="F395" i="35"/>
  <c r="F396" i="35"/>
  <c r="F397" i="35"/>
  <c r="F276" i="35"/>
  <c r="F277" i="35"/>
  <c r="F278" i="35"/>
  <c r="AS421" i="34"/>
  <c r="AS420" i="34"/>
  <c r="AS419" i="34"/>
  <c r="AF118" i="35"/>
  <c r="AC118" i="35"/>
  <c r="AB118" i="35"/>
  <c r="AA118" i="35"/>
  <c r="Z118" i="35"/>
  <c r="Y118" i="35"/>
  <c r="X118" i="35"/>
  <c r="W118" i="35"/>
  <c r="V118" i="35"/>
  <c r="U118" i="35"/>
  <c r="T118" i="35"/>
  <c r="S118" i="35"/>
  <c r="R118" i="35"/>
  <c r="Q118" i="35"/>
  <c r="L118" i="35"/>
  <c r="K118" i="35"/>
  <c r="AF117" i="35"/>
  <c r="AC117" i="35"/>
  <c r="AB117" i="35"/>
  <c r="AA117" i="35"/>
  <c r="Z117" i="35"/>
  <c r="Y117" i="35"/>
  <c r="X117" i="35"/>
  <c r="W117" i="35"/>
  <c r="V117" i="35"/>
  <c r="U117" i="35"/>
  <c r="T117" i="35"/>
  <c r="S117" i="35"/>
  <c r="R117" i="35"/>
  <c r="Q117" i="35"/>
  <c r="L117" i="35"/>
  <c r="K117" i="35"/>
  <c r="AF116" i="35"/>
  <c r="AC116" i="35"/>
  <c r="AB116" i="35"/>
  <c r="AA116" i="35"/>
  <c r="Z116" i="35"/>
  <c r="Y116" i="35"/>
  <c r="X116" i="35"/>
  <c r="W116" i="35"/>
  <c r="V116" i="35"/>
  <c r="U116" i="35"/>
  <c r="T116" i="35"/>
  <c r="S116" i="35"/>
  <c r="R116" i="35"/>
  <c r="Q116" i="35"/>
  <c r="L116" i="35"/>
  <c r="K116" i="35"/>
  <c r="AF112" i="35"/>
  <c r="AC112" i="35"/>
  <c r="AB112" i="35"/>
  <c r="AA112" i="35"/>
  <c r="Z112" i="35"/>
  <c r="Y112" i="35"/>
  <c r="X112" i="35"/>
  <c r="W112" i="35"/>
  <c r="V112" i="35"/>
  <c r="U112" i="35"/>
  <c r="T112" i="35"/>
  <c r="S112" i="35"/>
  <c r="R112" i="35"/>
  <c r="Q112" i="35"/>
  <c r="L112" i="35"/>
  <c r="K112" i="35"/>
  <c r="AF111" i="35"/>
  <c r="AC111" i="35"/>
  <c r="AB111" i="35"/>
  <c r="AA111" i="35"/>
  <c r="Z111" i="35"/>
  <c r="Y111" i="35"/>
  <c r="X111" i="35"/>
  <c r="W111" i="35"/>
  <c r="V111" i="35"/>
  <c r="U111" i="35"/>
  <c r="T111" i="35"/>
  <c r="S111" i="35"/>
  <c r="R111" i="35"/>
  <c r="Q111" i="35"/>
  <c r="L111" i="35"/>
  <c r="K111" i="35"/>
  <c r="AF110" i="35"/>
  <c r="AC110" i="35"/>
  <c r="AB110" i="35"/>
  <c r="AA110" i="35"/>
  <c r="Z110" i="35"/>
  <c r="Y110" i="35"/>
  <c r="X110" i="35"/>
  <c r="W110" i="35"/>
  <c r="V110" i="35"/>
  <c r="U110" i="35"/>
  <c r="T110" i="35"/>
  <c r="S110" i="35"/>
  <c r="R110" i="35"/>
  <c r="Q110" i="35"/>
  <c r="L110" i="35"/>
  <c r="K110" i="35"/>
  <c r="AF106" i="35"/>
  <c r="AC106" i="35"/>
  <c r="AB106" i="35"/>
  <c r="AA106" i="35"/>
  <c r="Z106" i="35"/>
  <c r="Y106" i="35"/>
  <c r="X106" i="35"/>
  <c r="W106" i="35"/>
  <c r="V106" i="35"/>
  <c r="U106" i="35"/>
  <c r="T106" i="35"/>
  <c r="S106" i="35"/>
  <c r="R106" i="35"/>
  <c r="Q106" i="35"/>
  <c r="L106" i="35"/>
  <c r="K106" i="35"/>
  <c r="AF105" i="35"/>
  <c r="AC105" i="35"/>
  <c r="AB105" i="35"/>
  <c r="AA105" i="35"/>
  <c r="Z105" i="35"/>
  <c r="Y105" i="35"/>
  <c r="X105" i="35"/>
  <c r="W105" i="35"/>
  <c r="V105" i="35"/>
  <c r="U105" i="35"/>
  <c r="T105" i="35"/>
  <c r="S105" i="35"/>
  <c r="R105" i="35"/>
  <c r="Q105" i="35"/>
  <c r="L105" i="35"/>
  <c r="K105" i="35"/>
  <c r="AF104" i="35"/>
  <c r="AC104" i="35"/>
  <c r="AB104" i="35"/>
  <c r="AA104" i="35"/>
  <c r="Z104" i="35"/>
  <c r="Y104" i="35"/>
  <c r="X104" i="35"/>
  <c r="W104" i="35"/>
  <c r="V104" i="35"/>
  <c r="U104" i="35"/>
  <c r="T104" i="35"/>
  <c r="S104" i="35"/>
  <c r="R104" i="35"/>
  <c r="Q104" i="35"/>
  <c r="L104" i="35"/>
  <c r="K104" i="35"/>
  <c r="AF100" i="35"/>
  <c r="AC100" i="35"/>
  <c r="AB100" i="35"/>
  <c r="AA100" i="35"/>
  <c r="Z100" i="35"/>
  <c r="Y100" i="35"/>
  <c r="X100" i="35"/>
  <c r="W100" i="35"/>
  <c r="V100" i="35"/>
  <c r="U100" i="35"/>
  <c r="T100" i="35"/>
  <c r="S100" i="35"/>
  <c r="R100" i="35"/>
  <c r="Q100" i="35"/>
  <c r="L100" i="35"/>
  <c r="K100" i="35"/>
  <c r="AF99" i="35"/>
  <c r="AC99" i="35"/>
  <c r="AB99" i="35"/>
  <c r="AA99" i="35"/>
  <c r="Z99" i="35"/>
  <c r="Y99" i="35"/>
  <c r="X99" i="35"/>
  <c r="W99" i="35"/>
  <c r="V99" i="35"/>
  <c r="U99" i="35"/>
  <c r="T99" i="35"/>
  <c r="S99" i="35"/>
  <c r="R99" i="35"/>
  <c r="Q99" i="35"/>
  <c r="L99" i="35"/>
  <c r="K99" i="35"/>
  <c r="AF98" i="35"/>
  <c r="AC98" i="35"/>
  <c r="AB98" i="35"/>
  <c r="AA98" i="35"/>
  <c r="Z98" i="35"/>
  <c r="Y98" i="35"/>
  <c r="X98" i="35"/>
  <c r="W98" i="35"/>
  <c r="V98" i="35"/>
  <c r="U98" i="35"/>
  <c r="T98" i="35"/>
  <c r="S98" i="35"/>
  <c r="R98" i="35"/>
  <c r="Q98" i="35"/>
  <c r="L98" i="35"/>
  <c r="K98" i="35"/>
  <c r="AF94" i="35"/>
  <c r="AC94" i="35"/>
  <c r="AB94" i="35"/>
  <c r="AA94" i="35"/>
  <c r="Z94" i="35"/>
  <c r="Y94" i="35"/>
  <c r="X94" i="35"/>
  <c r="W94" i="35"/>
  <c r="V94" i="35"/>
  <c r="U94" i="35"/>
  <c r="T94" i="35"/>
  <c r="S94" i="35"/>
  <c r="R94" i="35"/>
  <c r="Q94" i="35"/>
  <c r="L94" i="35"/>
  <c r="K94" i="35"/>
  <c r="AF93" i="35"/>
  <c r="AC93" i="35"/>
  <c r="AB93" i="35"/>
  <c r="AA93" i="35"/>
  <c r="Z93" i="35"/>
  <c r="Y93" i="35"/>
  <c r="X93" i="35"/>
  <c r="W93" i="35"/>
  <c r="V93" i="35"/>
  <c r="U93" i="35"/>
  <c r="T93" i="35"/>
  <c r="S93" i="35"/>
  <c r="R93" i="35"/>
  <c r="Q93" i="35"/>
  <c r="L93" i="35"/>
  <c r="K93" i="35"/>
  <c r="AF92" i="35"/>
  <c r="AC92" i="35"/>
  <c r="AB92" i="35"/>
  <c r="AA92" i="35"/>
  <c r="Z92" i="35"/>
  <c r="Y92" i="35"/>
  <c r="X92" i="35"/>
  <c r="W92" i="35"/>
  <c r="V92" i="35"/>
  <c r="U92" i="35"/>
  <c r="T92" i="35"/>
  <c r="S92" i="35"/>
  <c r="R92" i="35"/>
  <c r="Q92" i="35"/>
  <c r="L92" i="35"/>
  <c r="K92" i="35"/>
  <c r="AF88" i="35"/>
  <c r="AC88" i="35"/>
  <c r="AB88" i="35"/>
  <c r="AA88" i="35"/>
  <c r="Z88" i="35"/>
  <c r="Y88" i="35"/>
  <c r="X88" i="35"/>
  <c r="W88" i="35"/>
  <c r="V88" i="35"/>
  <c r="U88" i="35"/>
  <c r="T88" i="35"/>
  <c r="S88" i="35"/>
  <c r="R88" i="35"/>
  <c r="Q88" i="35"/>
  <c r="L88" i="35"/>
  <c r="K88" i="35"/>
  <c r="AF87" i="35"/>
  <c r="AC87" i="35"/>
  <c r="AB87" i="35"/>
  <c r="AA87" i="35"/>
  <c r="Z87" i="35"/>
  <c r="Y87" i="35"/>
  <c r="X87" i="35"/>
  <c r="W87" i="35"/>
  <c r="V87" i="35"/>
  <c r="U87" i="35"/>
  <c r="T87" i="35"/>
  <c r="S87" i="35"/>
  <c r="R87" i="35"/>
  <c r="Q87" i="35"/>
  <c r="L87" i="35"/>
  <c r="K87" i="35"/>
  <c r="AF86" i="35"/>
  <c r="AC86" i="35"/>
  <c r="AB86" i="35"/>
  <c r="AA86" i="35"/>
  <c r="Z86" i="35"/>
  <c r="Y86" i="35"/>
  <c r="X86" i="35"/>
  <c r="W86" i="35"/>
  <c r="V86" i="35"/>
  <c r="U86" i="35"/>
  <c r="T86" i="35"/>
  <c r="S86" i="35"/>
  <c r="R86" i="35"/>
  <c r="Q86" i="35"/>
  <c r="L86" i="35"/>
  <c r="K86" i="35"/>
  <c r="F275" i="35"/>
  <c r="F274" i="35"/>
  <c r="F273" i="35"/>
  <c r="F272" i="35"/>
  <c r="F271" i="35"/>
  <c r="F270" i="35"/>
  <c r="F269" i="35"/>
  <c r="F268" i="35"/>
  <c r="F267" i="35"/>
  <c r="F266" i="35"/>
  <c r="F265" i="35"/>
  <c r="F264" i="35"/>
  <c r="F263" i="35"/>
  <c r="F262" i="35"/>
  <c r="F261" i="35"/>
  <c r="F260" i="35"/>
  <c r="F259" i="35"/>
  <c r="F258" i="35"/>
  <c r="F257" i="35"/>
  <c r="F256" i="35"/>
  <c r="F255" i="35"/>
  <c r="F254" i="35"/>
  <c r="F253" i="35"/>
  <c r="F252" i="35"/>
  <c r="F251" i="35"/>
  <c r="F250" i="35"/>
  <c r="F249" i="35"/>
  <c r="F248" i="35"/>
  <c r="F247" i="35"/>
  <c r="F246" i="35"/>
  <c r="F245" i="35"/>
  <c r="F244" i="35"/>
  <c r="F243" i="35"/>
  <c r="F242" i="35"/>
  <c r="F241" i="35"/>
  <c r="F240" i="35"/>
  <c r="F239" i="35"/>
  <c r="F238" i="35"/>
  <c r="F237" i="35"/>
  <c r="F236" i="35"/>
  <c r="F235" i="35"/>
  <c r="F234" i="35"/>
  <c r="F233" i="35"/>
  <c r="F232" i="35"/>
  <c r="F231" i="35"/>
  <c r="F230" i="35"/>
  <c r="F229" i="35"/>
  <c r="F228" i="35"/>
  <c r="F227" i="35"/>
  <c r="F226" i="35"/>
  <c r="F225" i="35"/>
  <c r="F224" i="35"/>
  <c r="F223" i="35"/>
  <c r="F222" i="35"/>
  <c r="F221" i="35"/>
  <c r="F220" i="35"/>
  <c r="F219" i="35"/>
  <c r="F218" i="35"/>
  <c r="F217" i="35"/>
  <c r="F216" i="35"/>
  <c r="F215" i="35"/>
  <c r="F214" i="35"/>
  <c r="F213" i="35"/>
  <c r="F212" i="35"/>
  <c r="F211" i="35"/>
  <c r="F210" i="35"/>
  <c r="F209" i="35"/>
  <c r="F208" i="35"/>
  <c r="F207" i="35"/>
  <c r="F206" i="35"/>
  <c r="F205" i="35"/>
  <c r="F204" i="35"/>
  <c r="F203" i="35"/>
  <c r="F202" i="35"/>
  <c r="F201" i="35"/>
  <c r="F200" i="35"/>
  <c r="F199" i="35"/>
  <c r="F198" i="35"/>
  <c r="F197" i="35"/>
  <c r="F196" i="35"/>
  <c r="F195" i="35"/>
  <c r="F194" i="35"/>
  <c r="F193" i="35"/>
  <c r="F192" i="35"/>
  <c r="F191" i="35"/>
  <c r="F190" i="35"/>
  <c r="F189" i="35"/>
  <c r="F188" i="35"/>
  <c r="F187" i="35"/>
  <c r="F186" i="35"/>
  <c r="F185" i="35"/>
  <c r="F184" i="35"/>
  <c r="F183" i="35"/>
  <c r="F182" i="35"/>
  <c r="F181" i="35"/>
  <c r="F180" i="35"/>
  <c r="F179" i="35"/>
  <c r="F178" i="35"/>
  <c r="F177" i="35"/>
  <c r="F176" i="35"/>
  <c r="F175" i="35"/>
  <c r="F174" i="35"/>
  <c r="F173" i="35"/>
  <c r="F172" i="35"/>
  <c r="F171" i="35"/>
  <c r="F170" i="35"/>
  <c r="F169" i="35"/>
  <c r="F168" i="35"/>
  <c r="F167" i="35"/>
  <c r="F166" i="35"/>
  <c r="F165" i="35"/>
  <c r="F164" i="35"/>
  <c r="F163" i="35"/>
  <c r="F162" i="35"/>
  <c r="F161" i="35"/>
  <c r="F160" i="35"/>
  <c r="F159" i="35"/>
  <c r="F158" i="35"/>
  <c r="F157" i="35"/>
  <c r="F156" i="35"/>
  <c r="F155" i="35"/>
  <c r="F154" i="35"/>
  <c r="F153" i="35"/>
  <c r="F152" i="35"/>
  <c r="F151" i="35"/>
  <c r="F150" i="35"/>
  <c r="F149" i="35"/>
  <c r="F148" i="35"/>
  <c r="F147" i="35"/>
  <c r="F146" i="35"/>
  <c r="F145" i="35"/>
  <c r="F144" i="35"/>
  <c r="F143" i="35"/>
  <c r="F142" i="35"/>
  <c r="F141" i="35"/>
  <c r="F140" i="35"/>
  <c r="F139" i="35"/>
  <c r="F138" i="35"/>
  <c r="F137" i="35"/>
  <c r="F136" i="35"/>
  <c r="F135" i="35"/>
  <c r="F134" i="35"/>
  <c r="F133" i="35"/>
  <c r="F132" i="35"/>
  <c r="F131" i="35"/>
  <c r="F130" i="35"/>
  <c r="F129" i="35"/>
  <c r="F128" i="35"/>
  <c r="F127" i="35"/>
  <c r="F126" i="35"/>
  <c r="F125" i="35"/>
  <c r="F124" i="35"/>
  <c r="F123" i="35"/>
  <c r="F122" i="35"/>
  <c r="F121" i="35"/>
  <c r="F120" i="35"/>
  <c r="F119" i="35"/>
  <c r="F115" i="35"/>
  <c r="F114" i="35"/>
  <c r="F113" i="35"/>
  <c r="F109" i="35"/>
  <c r="F108" i="35"/>
  <c r="F107" i="35"/>
  <c r="F103" i="35"/>
  <c r="F102" i="35"/>
  <c r="F101" i="35"/>
  <c r="F97" i="35"/>
  <c r="F96" i="35"/>
  <c r="F95" i="35"/>
  <c r="F91" i="35"/>
  <c r="F90" i="35"/>
  <c r="F89" i="35"/>
  <c r="F85" i="35"/>
  <c r="F84" i="35"/>
  <c r="F83" i="35"/>
  <c r="F82" i="35"/>
  <c r="F81" i="35"/>
  <c r="F80" i="35"/>
  <c r="F79" i="35"/>
  <c r="F78" i="35"/>
  <c r="F77" i="35"/>
  <c r="F76" i="35"/>
  <c r="F75" i="35"/>
  <c r="F74" i="35"/>
  <c r="F73" i="35"/>
  <c r="F72" i="35"/>
  <c r="F71" i="35"/>
  <c r="F70" i="35"/>
  <c r="F69" i="35"/>
  <c r="F68" i="35"/>
  <c r="F67" i="35"/>
  <c r="F66" i="35"/>
  <c r="F65" i="35"/>
  <c r="F64" i="35"/>
  <c r="F63" i="35"/>
  <c r="F62" i="35"/>
  <c r="F61" i="35"/>
  <c r="F60" i="35"/>
  <c r="F59" i="35"/>
  <c r="F58" i="35"/>
  <c r="F57" i="35"/>
  <c r="F56" i="35"/>
  <c r="F55" i="35"/>
  <c r="F54" i="35"/>
  <c r="F53" i="35"/>
  <c r="F52" i="35"/>
  <c r="F51" i="35"/>
  <c r="F50" i="35"/>
  <c r="F49" i="35"/>
  <c r="F48" i="35"/>
  <c r="F47" i="35"/>
  <c r="F46" i="35"/>
  <c r="F45" i="35"/>
  <c r="F44" i="35"/>
  <c r="F43" i="35"/>
  <c r="F42" i="35"/>
  <c r="F41" i="35"/>
  <c r="F40" i="35"/>
  <c r="F39" i="35"/>
  <c r="F38" i="35"/>
  <c r="F37" i="35"/>
  <c r="F36" i="35"/>
  <c r="F35" i="35"/>
  <c r="F34" i="35"/>
  <c r="F33" i="35"/>
  <c r="F32" i="35"/>
  <c r="F31" i="35"/>
  <c r="F30" i="35"/>
  <c r="F29" i="35"/>
  <c r="F28" i="35"/>
  <c r="F27" i="35"/>
  <c r="F26" i="35"/>
  <c r="F25" i="35"/>
  <c r="F24" i="35"/>
  <c r="F23" i="35"/>
  <c r="F22" i="35"/>
  <c r="F21" i="35"/>
  <c r="F20" i="35"/>
  <c r="F19" i="35"/>
  <c r="F18" i="35"/>
  <c r="F17" i="35"/>
  <c r="F16" i="35"/>
  <c r="F15" i="35"/>
  <c r="F14" i="35"/>
  <c r="F13" i="35"/>
  <c r="F12" i="35"/>
  <c r="F11" i="35"/>
  <c r="F10" i="35"/>
  <c r="F9" i="35"/>
  <c r="F8" i="35"/>
  <c r="F7" i="35"/>
  <c r="F6" i="35"/>
  <c r="AF41" i="35" l="1"/>
  <c r="AF42" i="35"/>
  <c r="AF43" i="35"/>
  <c r="AF44" i="35"/>
  <c r="Q41" i="35"/>
  <c r="AC41" i="35"/>
  <c r="AB41" i="35"/>
  <c r="AA41" i="35"/>
  <c r="Z41" i="35"/>
  <c r="Y41" i="35"/>
  <c r="X41" i="35"/>
  <c r="W41" i="35"/>
  <c r="V41" i="35"/>
  <c r="U41" i="35"/>
  <c r="T41" i="35"/>
  <c r="S41" i="35"/>
  <c r="R41" i="35"/>
  <c r="L41" i="35"/>
  <c r="K41" i="35"/>
  <c r="R8" i="35"/>
  <c r="S8" i="35"/>
  <c r="T8" i="35"/>
  <c r="U8" i="35"/>
  <c r="V8" i="35"/>
  <c r="W8" i="35"/>
  <c r="X8" i="35"/>
  <c r="Y8" i="35"/>
  <c r="Z8" i="35"/>
  <c r="AA8" i="35"/>
  <c r="AB8" i="35"/>
  <c r="AC8" i="35"/>
  <c r="Q8" i="35"/>
  <c r="Q9" i="35"/>
  <c r="K8" i="35"/>
  <c r="L8" i="35"/>
  <c r="AF8" i="35"/>
  <c r="AF9" i="35"/>
  <c r="AF10" i="35"/>
  <c r="AF11" i="35"/>
  <c r="AF12" i="35"/>
  <c r="AF13" i="35"/>
  <c r="AF14" i="35"/>
  <c r="AF15" i="35"/>
  <c r="AF16" i="35"/>
  <c r="AF17" i="35"/>
  <c r="AF18" i="35"/>
  <c r="AF19" i="35"/>
  <c r="AF20" i="35"/>
  <c r="AF21" i="35"/>
  <c r="AF22" i="35"/>
  <c r="AF23" i="35"/>
  <c r="AF24" i="35"/>
  <c r="AF25" i="35"/>
  <c r="AF26" i="35"/>
  <c r="AF27" i="35"/>
  <c r="AF28" i="35"/>
  <c r="AF29" i="35"/>
  <c r="AF30" i="35"/>
  <c r="AF31" i="35"/>
  <c r="AF32" i="35"/>
  <c r="AF33" i="35"/>
  <c r="AF34" i="35"/>
  <c r="AF35" i="35"/>
  <c r="AF36" i="35"/>
  <c r="AF37" i="35"/>
  <c r="AF38" i="35"/>
  <c r="AF39" i="35"/>
  <c r="AF40" i="35"/>
  <c r="AF45" i="35"/>
  <c r="AF46" i="35"/>
  <c r="AF47" i="35"/>
  <c r="AF48" i="35"/>
  <c r="AF49" i="35"/>
  <c r="AF50" i="35"/>
  <c r="AF51" i="35"/>
  <c r="AF52" i="35"/>
  <c r="AF53" i="35"/>
  <c r="AF54" i="35"/>
  <c r="AF55" i="35"/>
  <c r="AF56" i="35"/>
  <c r="AF57" i="35"/>
  <c r="AF58" i="35"/>
  <c r="AF59" i="35"/>
  <c r="AF60" i="35"/>
  <c r="AF61" i="35"/>
  <c r="AF62" i="35"/>
  <c r="AF63" i="35"/>
  <c r="AF64" i="35"/>
  <c r="AF65" i="35"/>
  <c r="AF66" i="35"/>
  <c r="AF67" i="35"/>
  <c r="AF68" i="35"/>
  <c r="AF69" i="35"/>
  <c r="AF70" i="35"/>
  <c r="AF71" i="35"/>
  <c r="AF72" i="35"/>
  <c r="AF73" i="35"/>
  <c r="AF74" i="35"/>
  <c r="AF75" i="35"/>
  <c r="AF76" i="35"/>
  <c r="AF77" i="35"/>
  <c r="AF78" i="35"/>
  <c r="AF79" i="35"/>
  <c r="AF80" i="35"/>
  <c r="AF81" i="35"/>
  <c r="AF82" i="35"/>
  <c r="AF83" i="35"/>
  <c r="AF84" i="35"/>
  <c r="AF85" i="35"/>
  <c r="AF89" i="35"/>
  <c r="AF90" i="35"/>
  <c r="AF91" i="35"/>
  <c r="AF95" i="35"/>
  <c r="AF96" i="35"/>
  <c r="AF97" i="35"/>
  <c r="AF101" i="35"/>
  <c r="AF102" i="35"/>
  <c r="AF103" i="35"/>
  <c r="AF107" i="35"/>
  <c r="AF108" i="35"/>
  <c r="AF109" i="35"/>
  <c r="AF113" i="35"/>
  <c r="AF114" i="35"/>
  <c r="AF115" i="35"/>
  <c r="AF119" i="35"/>
  <c r="AF120" i="35"/>
  <c r="AF121" i="35"/>
  <c r="AF122" i="35"/>
  <c r="AF123" i="35"/>
  <c r="AF124" i="35"/>
  <c r="AF125" i="35"/>
  <c r="AF126" i="35"/>
  <c r="AF127" i="35"/>
  <c r="AF128" i="35"/>
  <c r="AF129" i="35"/>
  <c r="AF130" i="35"/>
  <c r="AF131" i="35"/>
  <c r="AF132" i="35"/>
  <c r="AF133" i="35"/>
  <c r="AF134" i="35"/>
  <c r="AF135" i="35"/>
  <c r="AF136" i="35"/>
  <c r="AF137" i="35"/>
  <c r="AF138" i="35"/>
  <c r="AF139" i="35"/>
  <c r="AF140" i="35"/>
  <c r="AF141" i="35"/>
  <c r="AF142" i="35"/>
  <c r="AF143" i="35"/>
  <c r="AF144" i="35"/>
  <c r="AF145" i="35"/>
  <c r="AF146" i="35"/>
  <c r="AF147" i="35"/>
  <c r="AF148" i="35"/>
  <c r="AF149" i="35"/>
  <c r="AF150" i="35"/>
  <c r="AF151" i="35"/>
  <c r="AF152" i="35"/>
  <c r="AF153" i="35"/>
  <c r="AF154" i="35"/>
  <c r="AF155" i="35"/>
  <c r="AF156" i="35"/>
  <c r="AF157" i="35"/>
  <c r="AF158" i="35"/>
  <c r="AF159" i="35"/>
  <c r="AF160" i="35"/>
  <c r="AF161" i="35"/>
  <c r="AF162" i="35"/>
  <c r="AF163" i="35"/>
  <c r="AF164" i="35"/>
  <c r="AF165" i="35"/>
  <c r="AF166" i="35"/>
  <c r="AF167" i="35"/>
  <c r="AF168" i="35"/>
  <c r="AF169" i="35"/>
  <c r="AF170" i="35"/>
  <c r="AF171" i="35"/>
  <c r="AF172" i="35"/>
  <c r="AF173" i="35"/>
  <c r="AF174" i="35"/>
  <c r="AF175" i="35"/>
  <c r="AF176" i="35"/>
  <c r="AF177" i="35"/>
  <c r="AF178" i="35"/>
  <c r="AF179" i="35"/>
  <c r="AF180" i="35"/>
  <c r="AF181" i="35"/>
  <c r="AF182" i="35"/>
  <c r="AF183" i="35"/>
  <c r="AF184" i="35"/>
  <c r="AF185" i="35"/>
  <c r="AF186" i="35"/>
  <c r="AF187" i="35"/>
  <c r="AF188" i="35"/>
  <c r="AF189" i="35"/>
  <c r="AF190" i="35"/>
  <c r="AF191" i="35"/>
  <c r="AF192" i="35"/>
  <c r="AF193" i="35"/>
  <c r="AF194" i="35"/>
  <c r="AF195" i="35"/>
  <c r="AF196" i="35"/>
  <c r="AF197" i="35"/>
  <c r="AF198" i="35"/>
  <c r="AF199" i="35"/>
  <c r="AF200" i="35"/>
  <c r="AF201" i="35"/>
  <c r="AF202" i="35"/>
  <c r="AF203" i="35"/>
  <c r="AF204" i="35"/>
  <c r="AF205" i="35"/>
  <c r="AF206" i="35"/>
  <c r="AF207" i="35"/>
  <c r="AF208" i="35"/>
  <c r="AF209" i="35"/>
  <c r="AF210" i="35"/>
  <c r="AF211" i="35"/>
  <c r="AF212" i="35"/>
  <c r="AF213" i="35"/>
  <c r="AF214" i="35"/>
  <c r="AF215" i="35"/>
  <c r="AF216" i="35"/>
  <c r="AF217" i="35"/>
  <c r="AF218" i="35"/>
  <c r="AF219" i="35"/>
  <c r="AF220" i="35"/>
  <c r="AF221" i="35"/>
  <c r="AF222" i="35"/>
  <c r="AF223" i="35"/>
  <c r="AF224" i="35"/>
  <c r="AF225" i="35"/>
  <c r="AF226" i="35"/>
  <c r="AF227" i="35"/>
  <c r="AF228" i="35"/>
  <c r="AF229" i="35"/>
  <c r="AF230" i="35"/>
  <c r="AF231" i="35"/>
  <c r="AF232" i="35"/>
  <c r="AF233" i="35"/>
  <c r="AF234" i="35"/>
  <c r="AF235" i="35"/>
  <c r="AF236" i="35"/>
  <c r="AF237" i="35"/>
  <c r="AF238" i="35"/>
  <c r="AF239" i="35"/>
  <c r="AF240" i="35"/>
  <c r="AF241" i="35"/>
  <c r="AF242" i="35"/>
  <c r="AF243" i="35"/>
  <c r="AF244" i="35"/>
  <c r="AF245" i="35"/>
  <c r="AF246" i="35"/>
  <c r="AF247" i="35"/>
  <c r="AF248" i="35"/>
  <c r="AF249" i="35"/>
  <c r="AF250" i="35"/>
  <c r="AF251" i="35"/>
  <c r="AF252" i="35"/>
  <c r="AF253" i="35"/>
  <c r="AF254" i="35"/>
  <c r="AF255" i="35"/>
  <c r="AF256" i="35"/>
  <c r="AF257" i="35"/>
  <c r="AF258" i="35"/>
  <c r="AF259" i="35"/>
  <c r="AF260" i="35"/>
  <c r="AF261" i="35"/>
  <c r="AF262" i="35"/>
  <c r="AF263" i="35"/>
  <c r="AF264" i="35"/>
  <c r="AF265" i="35"/>
  <c r="AF266" i="35"/>
  <c r="AF267" i="35"/>
  <c r="AF268" i="35"/>
  <c r="AF269" i="35"/>
  <c r="AF270" i="35"/>
  <c r="AF271" i="35"/>
  <c r="AF272" i="35"/>
  <c r="AF273" i="35"/>
  <c r="AF274" i="35"/>
  <c r="AF275" i="35"/>
  <c r="AF279" i="35"/>
  <c r="AF280" i="35"/>
  <c r="AF281" i="35"/>
  <c r="AF282" i="35"/>
  <c r="AF283" i="35"/>
  <c r="AF284" i="35"/>
  <c r="AF285" i="35"/>
  <c r="AF286" i="35"/>
  <c r="AF287" i="35"/>
  <c r="AF288" i="35"/>
  <c r="AF289" i="35"/>
  <c r="AF290" i="35"/>
  <c r="AF291" i="35"/>
  <c r="AF292" i="35"/>
  <c r="AF293" i="35"/>
  <c r="AF294" i="35"/>
  <c r="AF295" i="35"/>
  <c r="AF296" i="35"/>
  <c r="AF297" i="35"/>
  <c r="AF298" i="35"/>
  <c r="AF299" i="35"/>
  <c r="AF300" i="35"/>
  <c r="AF301" i="35"/>
  <c r="AF302" i="35"/>
  <c r="AF303" i="35"/>
  <c r="AF304" i="35"/>
  <c r="AF305" i="35"/>
  <c r="AF306" i="35"/>
  <c r="AF307" i="35"/>
  <c r="AF308" i="35"/>
  <c r="AF309" i="35"/>
  <c r="AF310" i="35"/>
  <c r="AF311" i="35"/>
  <c r="AF312" i="35"/>
  <c r="AF313" i="35"/>
  <c r="AF314" i="35"/>
  <c r="AF315" i="35"/>
  <c r="AF316" i="35"/>
  <c r="AF317" i="35"/>
  <c r="AF318" i="35"/>
  <c r="AF319" i="35"/>
  <c r="AF320" i="35"/>
  <c r="AF321" i="35"/>
  <c r="AF322" i="35"/>
  <c r="AF323" i="35"/>
  <c r="AF324" i="35"/>
  <c r="AF325" i="35"/>
  <c r="AF326" i="35"/>
  <c r="AF327" i="35"/>
  <c r="AF328" i="35"/>
  <c r="AF329" i="35"/>
  <c r="AF330" i="35"/>
  <c r="AF331" i="35"/>
  <c r="AF332" i="35"/>
  <c r="AF333" i="35"/>
  <c r="AF334" i="35"/>
  <c r="AF335" i="35"/>
  <c r="AF336" i="35"/>
  <c r="AF337" i="35"/>
  <c r="AF338" i="35"/>
  <c r="AF339" i="35"/>
  <c r="AF340" i="35"/>
  <c r="AF341" i="35"/>
  <c r="AF342" i="35"/>
  <c r="AF343" i="35"/>
  <c r="AF344" i="35"/>
  <c r="AF345" i="35"/>
  <c r="AF346" i="35"/>
  <c r="AF347" i="35"/>
  <c r="AF348" i="35"/>
  <c r="AF349" i="35"/>
  <c r="AF350" i="35"/>
  <c r="AF351" i="35"/>
  <c r="AF352" i="35"/>
  <c r="AF353" i="35"/>
  <c r="AF354" i="35"/>
  <c r="AF355" i="35"/>
  <c r="AF356" i="35"/>
  <c r="AF357" i="35"/>
  <c r="AF358" i="35"/>
  <c r="AF359" i="35"/>
  <c r="AF360" i="35"/>
  <c r="AF361" i="35"/>
  <c r="AF362" i="35"/>
  <c r="AF363" i="35"/>
  <c r="AF364" i="35"/>
  <c r="AF365" i="35"/>
  <c r="AF366" i="35"/>
  <c r="AF367" i="35"/>
  <c r="AF368" i="35"/>
  <c r="AF369" i="35"/>
  <c r="AF370" i="35"/>
  <c r="AF371" i="35"/>
  <c r="AF372" i="35"/>
  <c r="AF373" i="35"/>
  <c r="AF374" i="35"/>
  <c r="AF375" i="35"/>
  <c r="AF376" i="35"/>
  <c r="AF377" i="35"/>
  <c r="AF378" i="35"/>
  <c r="AF379" i="35"/>
  <c r="AF380" i="35"/>
  <c r="AF381" i="35"/>
  <c r="AF382" i="35"/>
  <c r="AF383" i="35"/>
  <c r="AF384" i="35"/>
  <c r="AF385" i="35"/>
  <c r="AF386" i="35"/>
  <c r="AF387" i="35"/>
  <c r="AF388" i="35"/>
  <c r="AF389" i="35"/>
  <c r="AF390" i="35"/>
  <c r="AF391" i="35"/>
  <c r="AF392" i="35"/>
  <c r="AF393" i="35"/>
  <c r="AF394" i="35"/>
  <c r="AF395" i="35"/>
  <c r="AF396" i="35"/>
  <c r="AF397" i="35"/>
  <c r="AF7" i="35"/>
  <c r="AC395" i="35"/>
  <c r="AB395" i="35"/>
  <c r="AA395" i="35"/>
  <c r="Z395" i="35"/>
  <c r="Y395" i="35"/>
  <c r="X395" i="35"/>
  <c r="W395" i="35"/>
  <c r="V395" i="35"/>
  <c r="U395" i="35"/>
  <c r="T395" i="35"/>
  <c r="S395" i="35"/>
  <c r="R395" i="35"/>
  <c r="Q395" i="35"/>
  <c r="L395" i="35"/>
  <c r="K395" i="35"/>
  <c r="AC397" i="35"/>
  <c r="AB397" i="35"/>
  <c r="AA397" i="35"/>
  <c r="Z397" i="35"/>
  <c r="Y397" i="35"/>
  <c r="X397" i="35"/>
  <c r="W397" i="35"/>
  <c r="V397" i="35"/>
  <c r="U397" i="35"/>
  <c r="T397" i="35"/>
  <c r="S397" i="35"/>
  <c r="R397" i="35"/>
  <c r="Q397" i="35"/>
  <c r="L397" i="35"/>
  <c r="K397" i="35"/>
  <c r="AC393" i="35" l="1"/>
  <c r="AB393" i="35"/>
  <c r="AA393" i="35"/>
  <c r="Z393" i="35"/>
  <c r="Y393" i="35"/>
  <c r="X393" i="35"/>
  <c r="W393" i="35"/>
  <c r="V393" i="35"/>
  <c r="U393" i="35"/>
  <c r="T393" i="35"/>
  <c r="S393" i="35"/>
  <c r="R393" i="35"/>
  <c r="Q393" i="35"/>
  <c r="L393" i="35"/>
  <c r="K393" i="35"/>
  <c r="AC391" i="35"/>
  <c r="AB391" i="35"/>
  <c r="AA391" i="35"/>
  <c r="Z391" i="35"/>
  <c r="Y391" i="35"/>
  <c r="X391" i="35"/>
  <c r="W391" i="35"/>
  <c r="V391" i="35"/>
  <c r="U391" i="35"/>
  <c r="T391" i="35"/>
  <c r="S391" i="35"/>
  <c r="R391" i="35"/>
  <c r="Q391" i="35"/>
  <c r="L391" i="35"/>
  <c r="K391" i="35"/>
  <c r="AC360" i="35"/>
  <c r="AB360" i="35"/>
  <c r="AA360" i="35"/>
  <c r="Z360" i="35"/>
  <c r="Y360" i="35"/>
  <c r="X360" i="35"/>
  <c r="W360" i="35"/>
  <c r="V360" i="35"/>
  <c r="U360" i="35"/>
  <c r="T360" i="35"/>
  <c r="S360" i="35"/>
  <c r="R360" i="35"/>
  <c r="Q360" i="35"/>
  <c r="L360" i="35"/>
  <c r="K360" i="35"/>
  <c r="AC359" i="35"/>
  <c r="AB359" i="35"/>
  <c r="AA359" i="35"/>
  <c r="Z359" i="35"/>
  <c r="Y359" i="35"/>
  <c r="X359" i="35"/>
  <c r="W359" i="35"/>
  <c r="V359" i="35"/>
  <c r="U359" i="35"/>
  <c r="T359" i="35"/>
  <c r="S359" i="35"/>
  <c r="R359" i="35"/>
  <c r="Q359" i="35"/>
  <c r="L359" i="35"/>
  <c r="K359" i="35"/>
  <c r="AC358" i="35"/>
  <c r="AB358" i="35"/>
  <c r="AA358" i="35"/>
  <c r="Z358" i="35"/>
  <c r="Y358" i="35"/>
  <c r="X358" i="35"/>
  <c r="W358" i="35"/>
  <c r="V358" i="35"/>
  <c r="U358" i="35"/>
  <c r="T358" i="35"/>
  <c r="S358" i="35"/>
  <c r="R358" i="35"/>
  <c r="Q358" i="35"/>
  <c r="L358" i="35"/>
  <c r="K358" i="35"/>
  <c r="AC357" i="35"/>
  <c r="AB357" i="35"/>
  <c r="AA357" i="35"/>
  <c r="Z357" i="35"/>
  <c r="Y357" i="35"/>
  <c r="X357" i="35"/>
  <c r="W357" i="35"/>
  <c r="V357" i="35"/>
  <c r="U357" i="35"/>
  <c r="T357" i="35"/>
  <c r="S357" i="35"/>
  <c r="R357" i="35"/>
  <c r="Q357" i="35"/>
  <c r="L357" i="35"/>
  <c r="K357" i="35"/>
  <c r="AC356" i="35"/>
  <c r="AB356" i="35"/>
  <c r="AA356" i="35"/>
  <c r="Z356" i="35"/>
  <c r="Y356" i="35"/>
  <c r="X356" i="35"/>
  <c r="W356" i="35"/>
  <c r="V356" i="35"/>
  <c r="U356" i="35"/>
  <c r="T356" i="35"/>
  <c r="S356" i="35"/>
  <c r="R356" i="35"/>
  <c r="Q356" i="35"/>
  <c r="L356" i="35"/>
  <c r="K356" i="35"/>
  <c r="AC352" i="35"/>
  <c r="AB352" i="35"/>
  <c r="AA352" i="35"/>
  <c r="Z352" i="35"/>
  <c r="Y352" i="35"/>
  <c r="X352" i="35"/>
  <c r="W352" i="35"/>
  <c r="V352" i="35"/>
  <c r="U352" i="35"/>
  <c r="T352" i="35"/>
  <c r="S352" i="35"/>
  <c r="R352" i="35"/>
  <c r="Q352" i="35"/>
  <c r="L352" i="35"/>
  <c r="K352" i="35"/>
  <c r="AC351" i="35"/>
  <c r="AB351" i="35"/>
  <c r="AA351" i="35"/>
  <c r="Z351" i="35"/>
  <c r="Y351" i="35"/>
  <c r="X351" i="35"/>
  <c r="W351" i="35"/>
  <c r="V351" i="35"/>
  <c r="U351" i="35"/>
  <c r="T351" i="35"/>
  <c r="S351" i="35"/>
  <c r="R351" i="35"/>
  <c r="Q351" i="35"/>
  <c r="L351" i="35"/>
  <c r="K351" i="35"/>
  <c r="AC350" i="35"/>
  <c r="AB350" i="35"/>
  <c r="AA350" i="35"/>
  <c r="Z350" i="35"/>
  <c r="Y350" i="35"/>
  <c r="X350" i="35"/>
  <c r="W350" i="35"/>
  <c r="V350" i="35"/>
  <c r="U350" i="35"/>
  <c r="T350" i="35"/>
  <c r="S350" i="35"/>
  <c r="R350" i="35"/>
  <c r="Q350" i="35"/>
  <c r="L350" i="35"/>
  <c r="K350" i="35"/>
  <c r="AC349" i="35"/>
  <c r="AB349" i="35"/>
  <c r="AA349" i="35"/>
  <c r="Z349" i="35"/>
  <c r="Y349" i="35"/>
  <c r="X349" i="35"/>
  <c r="W349" i="35"/>
  <c r="V349" i="35"/>
  <c r="U349" i="35"/>
  <c r="T349" i="35"/>
  <c r="S349" i="35"/>
  <c r="R349" i="35"/>
  <c r="Q349" i="35"/>
  <c r="L349" i="35"/>
  <c r="K349" i="35"/>
  <c r="AC348" i="35"/>
  <c r="AB348" i="35"/>
  <c r="AA348" i="35"/>
  <c r="Z348" i="35"/>
  <c r="Y348" i="35"/>
  <c r="X348" i="35"/>
  <c r="W348" i="35"/>
  <c r="V348" i="35"/>
  <c r="U348" i="35"/>
  <c r="T348" i="35"/>
  <c r="S348" i="35"/>
  <c r="R348" i="35"/>
  <c r="Q348" i="35"/>
  <c r="L348" i="35"/>
  <c r="K348" i="35"/>
  <c r="AC347" i="35"/>
  <c r="AB347" i="35"/>
  <c r="AA347" i="35"/>
  <c r="Z347" i="35"/>
  <c r="Y347" i="35"/>
  <c r="X347" i="35"/>
  <c r="W347" i="35"/>
  <c r="V347" i="35"/>
  <c r="U347" i="35"/>
  <c r="T347" i="35"/>
  <c r="S347" i="35"/>
  <c r="R347" i="35"/>
  <c r="Q347" i="35"/>
  <c r="L347" i="35"/>
  <c r="K347" i="35"/>
  <c r="AC346" i="35"/>
  <c r="AB346" i="35"/>
  <c r="AA346" i="35"/>
  <c r="Z346" i="35"/>
  <c r="Y346" i="35"/>
  <c r="X346" i="35"/>
  <c r="W346" i="35"/>
  <c r="V346" i="35"/>
  <c r="U346" i="35"/>
  <c r="T346" i="35"/>
  <c r="S346" i="35"/>
  <c r="R346" i="35"/>
  <c r="Q346" i="35"/>
  <c r="L346" i="35"/>
  <c r="K346" i="35"/>
  <c r="AC344" i="35"/>
  <c r="AB344" i="35"/>
  <c r="AA344" i="35"/>
  <c r="Z344" i="35"/>
  <c r="Y344" i="35"/>
  <c r="X344" i="35"/>
  <c r="W344" i="35"/>
  <c r="V344" i="35"/>
  <c r="U344" i="35"/>
  <c r="T344" i="35"/>
  <c r="S344" i="35"/>
  <c r="R344" i="35"/>
  <c r="Q344" i="35"/>
  <c r="L344" i="35"/>
  <c r="K344" i="35"/>
  <c r="AC343" i="35"/>
  <c r="AB343" i="35"/>
  <c r="AA343" i="35"/>
  <c r="Z343" i="35"/>
  <c r="Y343" i="35"/>
  <c r="X343" i="35"/>
  <c r="W343" i="35"/>
  <c r="V343" i="35"/>
  <c r="U343" i="35"/>
  <c r="T343" i="35"/>
  <c r="S343" i="35"/>
  <c r="R343" i="35"/>
  <c r="Q343" i="35"/>
  <c r="L343" i="35"/>
  <c r="K343" i="35"/>
  <c r="AC342" i="35"/>
  <c r="AB342" i="35"/>
  <c r="AA342" i="35"/>
  <c r="Z342" i="35"/>
  <c r="Y342" i="35"/>
  <c r="X342" i="35"/>
  <c r="W342" i="35"/>
  <c r="V342" i="35"/>
  <c r="U342" i="35"/>
  <c r="T342" i="35"/>
  <c r="S342" i="35"/>
  <c r="R342" i="35"/>
  <c r="Q342" i="35"/>
  <c r="L342" i="35"/>
  <c r="K342" i="35"/>
  <c r="AC341" i="35"/>
  <c r="AB341" i="35"/>
  <c r="AA341" i="35"/>
  <c r="Z341" i="35"/>
  <c r="Y341" i="35"/>
  <c r="X341" i="35"/>
  <c r="W341" i="35"/>
  <c r="V341" i="35"/>
  <c r="U341" i="35"/>
  <c r="T341" i="35"/>
  <c r="S341" i="35"/>
  <c r="R341" i="35"/>
  <c r="Q341" i="35"/>
  <c r="L341" i="35"/>
  <c r="K341" i="35"/>
  <c r="AC340" i="35"/>
  <c r="AB340" i="35"/>
  <c r="AA340" i="35"/>
  <c r="Z340" i="35"/>
  <c r="Y340" i="35"/>
  <c r="X340" i="35"/>
  <c r="W340" i="35"/>
  <c r="V340" i="35"/>
  <c r="U340" i="35"/>
  <c r="T340" i="35"/>
  <c r="S340" i="35"/>
  <c r="R340" i="35"/>
  <c r="Q340" i="35"/>
  <c r="L340" i="35"/>
  <c r="K340" i="35"/>
  <c r="AC339" i="35"/>
  <c r="AB339" i="35"/>
  <c r="AA339" i="35"/>
  <c r="Z339" i="35"/>
  <c r="Y339" i="35"/>
  <c r="X339" i="35"/>
  <c r="W339" i="35"/>
  <c r="V339" i="35"/>
  <c r="U339" i="35"/>
  <c r="T339" i="35"/>
  <c r="S339" i="35"/>
  <c r="R339" i="35"/>
  <c r="Q339" i="35"/>
  <c r="L339" i="35"/>
  <c r="K339" i="35"/>
  <c r="AC338" i="35"/>
  <c r="AB338" i="35"/>
  <c r="AA338" i="35"/>
  <c r="Z338" i="35"/>
  <c r="Y338" i="35"/>
  <c r="X338" i="35"/>
  <c r="W338" i="35"/>
  <c r="V338" i="35"/>
  <c r="U338" i="35"/>
  <c r="T338" i="35"/>
  <c r="S338" i="35"/>
  <c r="R338" i="35"/>
  <c r="Q338" i="35"/>
  <c r="L338" i="35"/>
  <c r="K338" i="35"/>
  <c r="AC336" i="35"/>
  <c r="AB336" i="35"/>
  <c r="AA336" i="35"/>
  <c r="Z336" i="35"/>
  <c r="Y336" i="35"/>
  <c r="X336" i="35"/>
  <c r="W336" i="35"/>
  <c r="V336" i="35"/>
  <c r="U336" i="35"/>
  <c r="T336" i="35"/>
  <c r="S336" i="35"/>
  <c r="R336" i="35"/>
  <c r="Q336" i="35"/>
  <c r="L336" i="35"/>
  <c r="K336" i="35"/>
  <c r="AC335" i="35"/>
  <c r="AB335" i="35"/>
  <c r="AA335" i="35"/>
  <c r="Z335" i="35"/>
  <c r="Y335" i="35"/>
  <c r="X335" i="35"/>
  <c r="W335" i="35"/>
  <c r="V335" i="35"/>
  <c r="U335" i="35"/>
  <c r="T335" i="35"/>
  <c r="S335" i="35"/>
  <c r="R335" i="35"/>
  <c r="Q335" i="35"/>
  <c r="L335" i="35"/>
  <c r="K335" i="35"/>
  <c r="AC334" i="35"/>
  <c r="AB334" i="35"/>
  <c r="AA334" i="35"/>
  <c r="Z334" i="35"/>
  <c r="Y334" i="35"/>
  <c r="X334" i="35"/>
  <c r="W334" i="35"/>
  <c r="V334" i="35"/>
  <c r="U334" i="35"/>
  <c r="T334" i="35"/>
  <c r="S334" i="35"/>
  <c r="R334" i="35"/>
  <c r="Q334" i="35"/>
  <c r="L334" i="35"/>
  <c r="K334" i="35"/>
  <c r="AC333" i="35"/>
  <c r="AB333" i="35"/>
  <c r="AA333" i="35"/>
  <c r="Z333" i="35"/>
  <c r="Y333" i="35"/>
  <c r="X333" i="35"/>
  <c r="W333" i="35"/>
  <c r="V333" i="35"/>
  <c r="U333" i="35"/>
  <c r="T333" i="35"/>
  <c r="S333" i="35"/>
  <c r="R333" i="35"/>
  <c r="Q333" i="35"/>
  <c r="L333" i="35"/>
  <c r="K333" i="35"/>
  <c r="AC332" i="35"/>
  <c r="AB332" i="35"/>
  <c r="AA332" i="35"/>
  <c r="Z332" i="35"/>
  <c r="Y332" i="35"/>
  <c r="X332" i="35"/>
  <c r="W332" i="35"/>
  <c r="V332" i="35"/>
  <c r="U332" i="35"/>
  <c r="T332" i="35"/>
  <c r="S332" i="35"/>
  <c r="R332" i="35"/>
  <c r="Q332" i="35"/>
  <c r="L332" i="35"/>
  <c r="K332" i="35"/>
  <c r="AC331" i="35"/>
  <c r="AB331" i="35"/>
  <c r="AA331" i="35"/>
  <c r="Z331" i="35"/>
  <c r="Y331" i="35"/>
  <c r="X331" i="35"/>
  <c r="W331" i="35"/>
  <c r="V331" i="35"/>
  <c r="U331" i="35"/>
  <c r="T331" i="35"/>
  <c r="S331" i="35"/>
  <c r="R331" i="35"/>
  <c r="Q331" i="35"/>
  <c r="L331" i="35"/>
  <c r="K331" i="35"/>
  <c r="AC330" i="35"/>
  <c r="AB330" i="35"/>
  <c r="AA330" i="35"/>
  <c r="Z330" i="35"/>
  <c r="Y330" i="35"/>
  <c r="X330" i="35"/>
  <c r="W330" i="35"/>
  <c r="V330" i="35"/>
  <c r="U330" i="35"/>
  <c r="T330" i="35"/>
  <c r="S330" i="35"/>
  <c r="R330" i="35"/>
  <c r="Q330" i="35"/>
  <c r="L330" i="35"/>
  <c r="K330" i="35"/>
  <c r="AC320" i="35"/>
  <c r="AB320" i="35"/>
  <c r="AA320" i="35"/>
  <c r="Z320" i="35"/>
  <c r="Y320" i="35"/>
  <c r="X320" i="35"/>
  <c r="W320" i="35"/>
  <c r="V320" i="35"/>
  <c r="U320" i="35"/>
  <c r="T320" i="35"/>
  <c r="S320" i="35"/>
  <c r="R320" i="35"/>
  <c r="Q320" i="35"/>
  <c r="K320" i="35"/>
  <c r="AC303" i="35" l="1"/>
  <c r="AB303" i="35"/>
  <c r="AA303" i="35"/>
  <c r="Z303" i="35"/>
  <c r="Y303" i="35"/>
  <c r="X303" i="35"/>
  <c r="W303" i="35"/>
  <c r="V303" i="35"/>
  <c r="U303" i="35"/>
  <c r="T303" i="35"/>
  <c r="S303" i="35"/>
  <c r="R303" i="35"/>
  <c r="Q303" i="35"/>
  <c r="K303" i="35"/>
  <c r="AC302" i="35"/>
  <c r="AB302" i="35"/>
  <c r="AA302" i="35"/>
  <c r="Z302" i="35"/>
  <c r="Y302" i="35"/>
  <c r="X302" i="35"/>
  <c r="W302" i="35"/>
  <c r="V302" i="35"/>
  <c r="U302" i="35"/>
  <c r="T302" i="35"/>
  <c r="S302" i="35"/>
  <c r="R302" i="35"/>
  <c r="Q302" i="35"/>
  <c r="K302" i="35"/>
  <c r="AC301" i="35"/>
  <c r="AB301" i="35"/>
  <c r="AA301" i="35"/>
  <c r="Z301" i="35"/>
  <c r="Y301" i="35"/>
  <c r="X301" i="35"/>
  <c r="W301" i="35"/>
  <c r="V301" i="35"/>
  <c r="U301" i="35"/>
  <c r="T301" i="35"/>
  <c r="S301" i="35"/>
  <c r="R301" i="35"/>
  <c r="Q301" i="35"/>
  <c r="K301" i="35"/>
  <c r="AC300" i="35"/>
  <c r="AB300" i="35"/>
  <c r="AA300" i="35"/>
  <c r="Z300" i="35"/>
  <c r="Y300" i="35"/>
  <c r="X300" i="35"/>
  <c r="W300" i="35"/>
  <c r="V300" i="35"/>
  <c r="U300" i="35"/>
  <c r="T300" i="35"/>
  <c r="S300" i="35"/>
  <c r="R300" i="35"/>
  <c r="Q300" i="35"/>
  <c r="K300" i="35"/>
  <c r="AC299" i="35"/>
  <c r="AB299" i="35"/>
  <c r="AA299" i="35"/>
  <c r="Z299" i="35"/>
  <c r="Y299" i="35"/>
  <c r="X299" i="35"/>
  <c r="W299" i="35"/>
  <c r="V299" i="35"/>
  <c r="U299" i="35"/>
  <c r="T299" i="35"/>
  <c r="S299" i="35"/>
  <c r="R299" i="35"/>
  <c r="Q299" i="35"/>
  <c r="K299" i="35"/>
  <c r="AC298" i="35"/>
  <c r="AB298" i="35"/>
  <c r="AA298" i="35"/>
  <c r="Z298" i="35"/>
  <c r="Y298" i="35"/>
  <c r="X298" i="35"/>
  <c r="W298" i="35"/>
  <c r="V298" i="35"/>
  <c r="U298" i="35"/>
  <c r="T298" i="35"/>
  <c r="S298" i="35"/>
  <c r="R298" i="35"/>
  <c r="Q298" i="35"/>
  <c r="L298" i="35"/>
  <c r="K298" i="35"/>
  <c r="AC297" i="35"/>
  <c r="AB297" i="35"/>
  <c r="AA297" i="35"/>
  <c r="Z297" i="35"/>
  <c r="Y297" i="35"/>
  <c r="X297" i="35"/>
  <c r="W297" i="35"/>
  <c r="V297" i="35"/>
  <c r="U297" i="35"/>
  <c r="T297" i="35"/>
  <c r="S297" i="35"/>
  <c r="R297" i="35"/>
  <c r="Q297" i="35"/>
  <c r="L297" i="35"/>
  <c r="K297" i="35"/>
  <c r="AC291" i="35"/>
  <c r="AB291" i="35"/>
  <c r="AA291" i="35"/>
  <c r="Z291" i="35"/>
  <c r="Y291" i="35"/>
  <c r="X291" i="35"/>
  <c r="W291" i="35"/>
  <c r="V291" i="35"/>
  <c r="U291" i="35"/>
  <c r="T291" i="35"/>
  <c r="S291" i="35"/>
  <c r="R291" i="35"/>
  <c r="Q291" i="35"/>
  <c r="L291" i="35"/>
  <c r="K291" i="35"/>
  <c r="AC290" i="35"/>
  <c r="AB290" i="35"/>
  <c r="AA290" i="35"/>
  <c r="Z290" i="35"/>
  <c r="Y290" i="35"/>
  <c r="X290" i="35"/>
  <c r="W290" i="35"/>
  <c r="V290" i="35"/>
  <c r="U290" i="35"/>
  <c r="T290" i="35"/>
  <c r="S290" i="35"/>
  <c r="R290" i="35"/>
  <c r="Q290" i="35"/>
  <c r="L290" i="35"/>
  <c r="K290" i="35"/>
  <c r="AC289" i="35"/>
  <c r="AB289" i="35"/>
  <c r="AA289" i="35"/>
  <c r="Z289" i="35"/>
  <c r="Y289" i="35"/>
  <c r="X289" i="35"/>
  <c r="W289" i="35"/>
  <c r="V289" i="35"/>
  <c r="U289" i="35"/>
  <c r="T289" i="35"/>
  <c r="S289" i="35"/>
  <c r="R289" i="35"/>
  <c r="Q289" i="35"/>
  <c r="L289" i="35"/>
  <c r="K289" i="35"/>
  <c r="Q223" i="35"/>
  <c r="R223" i="35"/>
  <c r="S223" i="35"/>
  <c r="T223" i="35"/>
  <c r="U223" i="35"/>
  <c r="V223" i="35"/>
  <c r="W223" i="35"/>
  <c r="X223" i="35"/>
  <c r="Y223" i="35"/>
  <c r="Z223" i="35"/>
  <c r="AA223" i="35"/>
  <c r="AB223" i="35"/>
  <c r="AC223" i="35"/>
  <c r="K223" i="35"/>
  <c r="L223" i="35"/>
  <c r="AC249" i="35"/>
  <c r="AB249" i="35"/>
  <c r="AA249" i="35"/>
  <c r="Z249" i="35"/>
  <c r="Y249" i="35"/>
  <c r="X249" i="35"/>
  <c r="W249" i="35"/>
  <c r="V249" i="35"/>
  <c r="U249" i="35"/>
  <c r="T249" i="35"/>
  <c r="S249" i="35"/>
  <c r="R249" i="35"/>
  <c r="Q249" i="35"/>
  <c r="L249" i="35"/>
  <c r="K249" i="35"/>
  <c r="AC247" i="35" l="1"/>
  <c r="AB247" i="35"/>
  <c r="AA247" i="35"/>
  <c r="Z247" i="35"/>
  <c r="Y247" i="35"/>
  <c r="X247" i="35"/>
  <c r="W247" i="35"/>
  <c r="V247" i="35"/>
  <c r="U247" i="35"/>
  <c r="T247" i="35"/>
  <c r="S247" i="35"/>
  <c r="R247" i="35"/>
  <c r="Q247" i="35"/>
  <c r="L247" i="35"/>
  <c r="K247" i="35"/>
  <c r="AC245" i="35"/>
  <c r="AB245" i="35"/>
  <c r="AA245" i="35"/>
  <c r="Z245" i="35"/>
  <c r="Y245" i="35"/>
  <c r="X245" i="35"/>
  <c r="W245" i="35"/>
  <c r="V245" i="35"/>
  <c r="U245" i="35"/>
  <c r="T245" i="35"/>
  <c r="S245" i="35"/>
  <c r="R245" i="35"/>
  <c r="Q245" i="35"/>
  <c r="L245" i="35"/>
  <c r="K245" i="35"/>
  <c r="AC251" i="35"/>
  <c r="AB251" i="35"/>
  <c r="AA251" i="35"/>
  <c r="Z251" i="35"/>
  <c r="Y251" i="35"/>
  <c r="X251" i="35"/>
  <c r="W251" i="35"/>
  <c r="V251" i="35"/>
  <c r="U251" i="35"/>
  <c r="T251" i="35"/>
  <c r="S251" i="35"/>
  <c r="R251" i="35"/>
  <c r="Q251" i="35"/>
  <c r="L251" i="35"/>
  <c r="K251" i="35"/>
  <c r="AC243" i="35"/>
  <c r="AB243" i="35"/>
  <c r="AA243" i="35"/>
  <c r="Z243" i="35"/>
  <c r="Y243" i="35"/>
  <c r="X243" i="35"/>
  <c r="W243" i="35"/>
  <c r="V243" i="35"/>
  <c r="U243" i="35"/>
  <c r="T243" i="35"/>
  <c r="S243" i="35"/>
  <c r="R243" i="35"/>
  <c r="Q243" i="35"/>
  <c r="L243" i="35"/>
  <c r="K243" i="35"/>
  <c r="AC241" i="35"/>
  <c r="AB241" i="35"/>
  <c r="AA241" i="35"/>
  <c r="Z241" i="35"/>
  <c r="Y241" i="35"/>
  <c r="X241" i="35"/>
  <c r="W241" i="35"/>
  <c r="V241" i="35"/>
  <c r="U241" i="35"/>
  <c r="T241" i="35"/>
  <c r="S241" i="35"/>
  <c r="R241" i="35"/>
  <c r="Q241" i="35"/>
  <c r="L241" i="35"/>
  <c r="K241" i="35"/>
  <c r="AC209" i="35"/>
  <c r="AB209" i="35"/>
  <c r="AA209" i="35"/>
  <c r="Z209" i="35"/>
  <c r="Y209" i="35"/>
  <c r="X209" i="35"/>
  <c r="W209" i="35"/>
  <c r="V209" i="35"/>
  <c r="U209" i="35"/>
  <c r="T209" i="35"/>
  <c r="S209" i="35"/>
  <c r="R209" i="35"/>
  <c r="Q209" i="35"/>
  <c r="L209" i="35"/>
  <c r="K209" i="35"/>
  <c r="AC205" i="35"/>
  <c r="AB205" i="35"/>
  <c r="AA205" i="35"/>
  <c r="Z205" i="35"/>
  <c r="Y205" i="35"/>
  <c r="X205" i="35"/>
  <c r="W205" i="35"/>
  <c r="V205" i="35"/>
  <c r="U205" i="35"/>
  <c r="T205" i="35"/>
  <c r="S205" i="35"/>
  <c r="R205" i="35"/>
  <c r="Q205" i="35"/>
  <c r="L205" i="35"/>
  <c r="K205" i="35"/>
  <c r="AC208" i="35"/>
  <c r="AB208" i="35"/>
  <c r="AA208" i="35"/>
  <c r="Z208" i="35"/>
  <c r="Y208" i="35"/>
  <c r="X208" i="35"/>
  <c r="W208" i="35"/>
  <c r="V208" i="35"/>
  <c r="U208" i="35"/>
  <c r="T208" i="35"/>
  <c r="S208" i="35"/>
  <c r="R208" i="35"/>
  <c r="Q208" i="35"/>
  <c r="L208" i="35"/>
  <c r="K208" i="35"/>
  <c r="AC204" i="35"/>
  <c r="AB204" i="35"/>
  <c r="AA204" i="35"/>
  <c r="Z204" i="35"/>
  <c r="Y204" i="35"/>
  <c r="X204" i="35"/>
  <c r="W204" i="35"/>
  <c r="V204" i="35"/>
  <c r="U204" i="35"/>
  <c r="T204" i="35"/>
  <c r="S204" i="35"/>
  <c r="R204" i="35"/>
  <c r="Q204" i="35"/>
  <c r="L204" i="35"/>
  <c r="K204" i="35"/>
  <c r="AC207" i="35"/>
  <c r="AB207" i="35"/>
  <c r="AA207" i="35"/>
  <c r="Z207" i="35"/>
  <c r="Y207" i="35"/>
  <c r="X207" i="35"/>
  <c r="W207" i="35"/>
  <c r="V207" i="35"/>
  <c r="U207" i="35"/>
  <c r="T207" i="35"/>
  <c r="S207" i="35"/>
  <c r="R207" i="35"/>
  <c r="Q207" i="35"/>
  <c r="L207" i="35"/>
  <c r="K207" i="35"/>
  <c r="AC203" i="35"/>
  <c r="AB203" i="35"/>
  <c r="AA203" i="35"/>
  <c r="Z203" i="35"/>
  <c r="Y203" i="35"/>
  <c r="X203" i="35"/>
  <c r="W203" i="35"/>
  <c r="V203" i="35"/>
  <c r="U203" i="35"/>
  <c r="T203" i="35"/>
  <c r="S203" i="35"/>
  <c r="R203" i="35"/>
  <c r="Q203" i="35"/>
  <c r="L203" i="35"/>
  <c r="K203" i="35"/>
  <c r="AC201" i="35"/>
  <c r="AB201" i="35"/>
  <c r="AA201" i="35"/>
  <c r="Z201" i="35"/>
  <c r="Y201" i="35"/>
  <c r="X201" i="35"/>
  <c r="W201" i="35"/>
  <c r="V201" i="35"/>
  <c r="U201" i="35"/>
  <c r="T201" i="35"/>
  <c r="S201" i="35"/>
  <c r="R201" i="35"/>
  <c r="Q201" i="35"/>
  <c r="L201" i="35"/>
  <c r="K201" i="35"/>
  <c r="AC197" i="35"/>
  <c r="AB197" i="35"/>
  <c r="AA197" i="35"/>
  <c r="Z197" i="35"/>
  <c r="Y197" i="35"/>
  <c r="X197" i="35"/>
  <c r="W197" i="35"/>
  <c r="V197" i="35"/>
  <c r="U197" i="35"/>
  <c r="T197" i="35"/>
  <c r="S197" i="35"/>
  <c r="R197" i="35"/>
  <c r="Q197" i="35"/>
  <c r="L197" i="35"/>
  <c r="K197" i="35"/>
  <c r="AC200" i="35"/>
  <c r="AB200" i="35"/>
  <c r="AA200" i="35"/>
  <c r="Z200" i="35"/>
  <c r="Y200" i="35"/>
  <c r="X200" i="35"/>
  <c r="W200" i="35"/>
  <c r="V200" i="35"/>
  <c r="U200" i="35"/>
  <c r="T200" i="35"/>
  <c r="S200" i="35"/>
  <c r="R200" i="35"/>
  <c r="Q200" i="35"/>
  <c r="L200" i="35"/>
  <c r="K200" i="35"/>
  <c r="AC196" i="35"/>
  <c r="AB196" i="35"/>
  <c r="AA196" i="35"/>
  <c r="Z196" i="35"/>
  <c r="Y196" i="35"/>
  <c r="X196" i="35"/>
  <c r="W196" i="35"/>
  <c r="V196" i="35"/>
  <c r="U196" i="35"/>
  <c r="T196" i="35"/>
  <c r="S196" i="35"/>
  <c r="R196" i="35"/>
  <c r="Q196" i="35"/>
  <c r="L196" i="35"/>
  <c r="K196" i="35"/>
  <c r="AC199" i="35"/>
  <c r="AB199" i="35"/>
  <c r="AA199" i="35"/>
  <c r="Z199" i="35"/>
  <c r="Y199" i="35"/>
  <c r="X199" i="35"/>
  <c r="W199" i="35"/>
  <c r="V199" i="35"/>
  <c r="U199" i="35"/>
  <c r="T199" i="35"/>
  <c r="S199" i="35"/>
  <c r="R199" i="35"/>
  <c r="Q199" i="35"/>
  <c r="L199" i="35"/>
  <c r="K199" i="35"/>
  <c r="AC195" i="35"/>
  <c r="AB195" i="35"/>
  <c r="AA195" i="35"/>
  <c r="Z195" i="35"/>
  <c r="Y195" i="35"/>
  <c r="X195" i="35"/>
  <c r="W195" i="35"/>
  <c r="V195" i="35"/>
  <c r="U195" i="35"/>
  <c r="T195" i="35"/>
  <c r="S195" i="35"/>
  <c r="R195" i="35"/>
  <c r="Q195" i="35"/>
  <c r="L195" i="35"/>
  <c r="K195" i="35"/>
  <c r="AC193" i="35"/>
  <c r="AB193" i="35"/>
  <c r="AA193" i="35"/>
  <c r="Z193" i="35"/>
  <c r="Y193" i="35"/>
  <c r="X193" i="35"/>
  <c r="W193" i="35"/>
  <c r="V193" i="35"/>
  <c r="U193" i="35"/>
  <c r="T193" i="35"/>
  <c r="S193" i="35"/>
  <c r="R193" i="35"/>
  <c r="Q193" i="35"/>
  <c r="K193" i="35"/>
  <c r="AC185" i="35"/>
  <c r="AB185" i="35"/>
  <c r="AA185" i="35"/>
  <c r="Z185" i="35"/>
  <c r="Y185" i="35"/>
  <c r="X185" i="35"/>
  <c r="W185" i="35"/>
  <c r="V185" i="35"/>
  <c r="U185" i="35"/>
  <c r="T185" i="35"/>
  <c r="S185" i="35"/>
  <c r="R185" i="35"/>
  <c r="Q185" i="35"/>
  <c r="K185" i="35"/>
  <c r="AC184" i="35"/>
  <c r="AB184" i="35"/>
  <c r="AA184" i="35"/>
  <c r="Z184" i="35"/>
  <c r="Y184" i="35"/>
  <c r="X184" i="35"/>
  <c r="W184" i="35"/>
  <c r="V184" i="35"/>
  <c r="U184" i="35"/>
  <c r="T184" i="35"/>
  <c r="S184" i="35"/>
  <c r="R184" i="35"/>
  <c r="Q184" i="35"/>
  <c r="L184" i="35"/>
  <c r="K184" i="35"/>
  <c r="AC183" i="35"/>
  <c r="AB183" i="35"/>
  <c r="AA183" i="35"/>
  <c r="Z183" i="35"/>
  <c r="Y183" i="35"/>
  <c r="X183" i="35"/>
  <c r="W183" i="35"/>
  <c r="V183" i="35"/>
  <c r="U183" i="35"/>
  <c r="T183" i="35"/>
  <c r="S183" i="35"/>
  <c r="R183" i="35"/>
  <c r="Q183" i="35"/>
  <c r="L183" i="35"/>
  <c r="K183" i="35"/>
  <c r="AC182" i="35"/>
  <c r="AB182" i="35"/>
  <c r="AA182" i="35"/>
  <c r="Z182" i="35"/>
  <c r="Y182" i="35"/>
  <c r="X182" i="35"/>
  <c r="W182" i="35"/>
  <c r="V182" i="35"/>
  <c r="U182" i="35"/>
  <c r="T182" i="35"/>
  <c r="S182" i="35"/>
  <c r="R182" i="35"/>
  <c r="Q182" i="35"/>
  <c r="L182" i="35"/>
  <c r="K182" i="35"/>
  <c r="AC181" i="35"/>
  <c r="AB181" i="35"/>
  <c r="AA181" i="35"/>
  <c r="Z181" i="35"/>
  <c r="Y181" i="35"/>
  <c r="X181" i="35"/>
  <c r="W181" i="35"/>
  <c r="V181" i="35"/>
  <c r="U181" i="35"/>
  <c r="T181" i="35"/>
  <c r="S181" i="35"/>
  <c r="R181" i="35"/>
  <c r="Q181" i="35"/>
  <c r="L181" i="35"/>
  <c r="K181" i="35"/>
  <c r="AC180" i="35"/>
  <c r="AB180" i="35"/>
  <c r="AA180" i="35"/>
  <c r="Z180" i="35"/>
  <c r="Y180" i="35"/>
  <c r="X180" i="35"/>
  <c r="W180" i="35"/>
  <c r="V180" i="35"/>
  <c r="U180" i="35"/>
  <c r="T180" i="35"/>
  <c r="S180" i="35"/>
  <c r="R180" i="35"/>
  <c r="Q180" i="35"/>
  <c r="L180" i="35"/>
  <c r="K180" i="35"/>
  <c r="AC179" i="35"/>
  <c r="AB179" i="35"/>
  <c r="AA179" i="35"/>
  <c r="Z179" i="35"/>
  <c r="Y179" i="35"/>
  <c r="X179" i="35"/>
  <c r="W179" i="35"/>
  <c r="V179" i="35"/>
  <c r="U179" i="35"/>
  <c r="T179" i="35"/>
  <c r="S179" i="35"/>
  <c r="R179" i="35"/>
  <c r="Q179" i="35"/>
  <c r="L179" i="35"/>
  <c r="K179" i="35"/>
  <c r="AC177" i="35"/>
  <c r="AB177" i="35"/>
  <c r="AA177" i="35"/>
  <c r="Z177" i="35"/>
  <c r="Y177" i="35"/>
  <c r="X177" i="35"/>
  <c r="W177" i="35"/>
  <c r="V177" i="35"/>
  <c r="U177" i="35"/>
  <c r="T177" i="35"/>
  <c r="S177" i="35"/>
  <c r="R177" i="35"/>
  <c r="Q177" i="35"/>
  <c r="K177" i="35"/>
  <c r="AC176" i="35"/>
  <c r="AB176" i="35"/>
  <c r="AA176" i="35"/>
  <c r="Z176" i="35"/>
  <c r="Y176" i="35"/>
  <c r="X176" i="35"/>
  <c r="W176" i="35"/>
  <c r="V176" i="35"/>
  <c r="U176" i="35"/>
  <c r="T176" i="35"/>
  <c r="S176" i="35"/>
  <c r="R176" i="35"/>
  <c r="Q176" i="35"/>
  <c r="L176" i="35"/>
  <c r="K176" i="35"/>
  <c r="AC175" i="35"/>
  <c r="AB175" i="35"/>
  <c r="AA175" i="35"/>
  <c r="Z175" i="35"/>
  <c r="Y175" i="35"/>
  <c r="X175" i="35"/>
  <c r="W175" i="35"/>
  <c r="V175" i="35"/>
  <c r="U175" i="35"/>
  <c r="T175" i="35"/>
  <c r="S175" i="35"/>
  <c r="R175" i="35"/>
  <c r="Q175" i="35"/>
  <c r="L175" i="35"/>
  <c r="K175" i="35"/>
  <c r="AC174" i="35"/>
  <c r="AB174" i="35"/>
  <c r="AA174" i="35"/>
  <c r="Z174" i="35"/>
  <c r="Y174" i="35"/>
  <c r="X174" i="35"/>
  <c r="W174" i="35"/>
  <c r="V174" i="35"/>
  <c r="U174" i="35"/>
  <c r="T174" i="35"/>
  <c r="S174" i="35"/>
  <c r="R174" i="35"/>
  <c r="Q174" i="35"/>
  <c r="L174" i="35"/>
  <c r="K174" i="35"/>
  <c r="AC173" i="35"/>
  <c r="AB173" i="35"/>
  <c r="AA173" i="35"/>
  <c r="Z173" i="35"/>
  <c r="Y173" i="35"/>
  <c r="X173" i="35"/>
  <c r="W173" i="35"/>
  <c r="V173" i="35"/>
  <c r="U173" i="35"/>
  <c r="T173" i="35"/>
  <c r="S173" i="35"/>
  <c r="R173" i="35"/>
  <c r="Q173" i="35"/>
  <c r="L173" i="35"/>
  <c r="K173" i="35"/>
  <c r="AC172" i="35"/>
  <c r="AB172" i="35"/>
  <c r="AA172" i="35"/>
  <c r="Z172" i="35"/>
  <c r="Y172" i="35"/>
  <c r="X172" i="35"/>
  <c r="W172" i="35"/>
  <c r="V172" i="35"/>
  <c r="U172" i="35"/>
  <c r="T172" i="35"/>
  <c r="S172" i="35"/>
  <c r="R172" i="35"/>
  <c r="Q172" i="35"/>
  <c r="L172" i="35"/>
  <c r="K172" i="35"/>
  <c r="AC171" i="35"/>
  <c r="AB171" i="35"/>
  <c r="AA171" i="35"/>
  <c r="Z171" i="35"/>
  <c r="Y171" i="35"/>
  <c r="X171" i="35"/>
  <c r="W171" i="35"/>
  <c r="V171" i="35"/>
  <c r="U171" i="35"/>
  <c r="T171" i="35"/>
  <c r="S171" i="35"/>
  <c r="R171" i="35"/>
  <c r="Q171" i="35"/>
  <c r="L171" i="35"/>
  <c r="K171" i="35"/>
  <c r="AC169" i="35"/>
  <c r="AB169" i="35"/>
  <c r="AA169" i="35"/>
  <c r="Z169" i="35"/>
  <c r="Y169" i="35"/>
  <c r="X169" i="35"/>
  <c r="W169" i="35"/>
  <c r="V169" i="35"/>
  <c r="U169" i="35"/>
  <c r="T169" i="35"/>
  <c r="S169" i="35"/>
  <c r="R169" i="35"/>
  <c r="Q169" i="35"/>
  <c r="K169" i="35"/>
  <c r="AC168" i="35"/>
  <c r="AB168" i="35"/>
  <c r="AA168" i="35"/>
  <c r="Z168" i="35"/>
  <c r="Y168" i="35"/>
  <c r="X168" i="35"/>
  <c r="W168" i="35"/>
  <c r="V168" i="35"/>
  <c r="U168" i="35"/>
  <c r="T168" i="35"/>
  <c r="S168" i="35"/>
  <c r="R168" i="35"/>
  <c r="Q168" i="35"/>
  <c r="L168" i="35"/>
  <c r="K168" i="35"/>
  <c r="AC167" i="35"/>
  <c r="AB167" i="35"/>
  <c r="AA167" i="35"/>
  <c r="Z167" i="35"/>
  <c r="Y167" i="35"/>
  <c r="X167" i="35"/>
  <c r="W167" i="35"/>
  <c r="V167" i="35"/>
  <c r="U167" i="35"/>
  <c r="T167" i="35"/>
  <c r="S167" i="35"/>
  <c r="R167" i="35"/>
  <c r="Q167" i="35"/>
  <c r="L167" i="35"/>
  <c r="K167" i="35"/>
  <c r="AC166" i="35"/>
  <c r="AB166" i="35"/>
  <c r="AA166" i="35"/>
  <c r="Z166" i="35"/>
  <c r="Y166" i="35"/>
  <c r="X166" i="35"/>
  <c r="W166" i="35"/>
  <c r="V166" i="35"/>
  <c r="U166" i="35"/>
  <c r="T166" i="35"/>
  <c r="S166" i="35"/>
  <c r="R166" i="35"/>
  <c r="Q166" i="35"/>
  <c r="L166" i="35"/>
  <c r="K166" i="35"/>
  <c r="AC165" i="35"/>
  <c r="AB165" i="35"/>
  <c r="AA165" i="35"/>
  <c r="Z165" i="35"/>
  <c r="Y165" i="35"/>
  <c r="X165" i="35"/>
  <c r="W165" i="35"/>
  <c r="V165" i="35"/>
  <c r="U165" i="35"/>
  <c r="T165" i="35"/>
  <c r="S165" i="35"/>
  <c r="R165" i="35"/>
  <c r="Q165" i="35"/>
  <c r="L165" i="35"/>
  <c r="K165" i="35"/>
  <c r="AC164" i="35"/>
  <c r="AB164" i="35"/>
  <c r="AA164" i="35"/>
  <c r="Z164" i="35"/>
  <c r="Y164" i="35"/>
  <c r="X164" i="35"/>
  <c r="W164" i="35"/>
  <c r="V164" i="35"/>
  <c r="U164" i="35"/>
  <c r="T164" i="35"/>
  <c r="S164" i="35"/>
  <c r="R164" i="35"/>
  <c r="Q164" i="35"/>
  <c r="L164" i="35"/>
  <c r="K164" i="35"/>
  <c r="AC163" i="35"/>
  <c r="AB163" i="35"/>
  <c r="AA163" i="35"/>
  <c r="Z163" i="35"/>
  <c r="Y163" i="35"/>
  <c r="X163" i="35"/>
  <c r="W163" i="35"/>
  <c r="V163" i="35"/>
  <c r="U163" i="35"/>
  <c r="T163" i="35"/>
  <c r="S163" i="35"/>
  <c r="R163" i="35"/>
  <c r="Q163" i="35"/>
  <c r="L163" i="35"/>
  <c r="K163" i="35"/>
  <c r="AC153" i="35"/>
  <c r="AB153" i="35"/>
  <c r="AA153" i="35"/>
  <c r="Z153" i="35"/>
  <c r="Y153" i="35"/>
  <c r="X153" i="35"/>
  <c r="W153" i="35"/>
  <c r="V153" i="35"/>
  <c r="U153" i="35"/>
  <c r="T153" i="35"/>
  <c r="S153" i="35"/>
  <c r="R153" i="35"/>
  <c r="Q153" i="35"/>
  <c r="L153" i="35"/>
  <c r="K153" i="35"/>
  <c r="AC152" i="35"/>
  <c r="AB152" i="35"/>
  <c r="AA152" i="35"/>
  <c r="Z152" i="35"/>
  <c r="Y152" i="35"/>
  <c r="X152" i="35"/>
  <c r="W152" i="35"/>
  <c r="V152" i="35"/>
  <c r="U152" i="35"/>
  <c r="T152" i="35"/>
  <c r="S152" i="35"/>
  <c r="R152" i="35"/>
  <c r="Q152" i="35"/>
  <c r="L152" i="35"/>
  <c r="K152" i="35"/>
  <c r="AC151" i="35"/>
  <c r="AB151" i="35"/>
  <c r="AA151" i="35"/>
  <c r="Z151" i="35"/>
  <c r="Y151" i="35"/>
  <c r="X151" i="35"/>
  <c r="W151" i="35"/>
  <c r="V151" i="35"/>
  <c r="U151" i="35"/>
  <c r="T151" i="35"/>
  <c r="S151" i="35"/>
  <c r="R151" i="35"/>
  <c r="Q151" i="35"/>
  <c r="L151" i="35"/>
  <c r="K151" i="35"/>
  <c r="AC150" i="35"/>
  <c r="AB150" i="35"/>
  <c r="AA150" i="35"/>
  <c r="Z150" i="35"/>
  <c r="Y150" i="35"/>
  <c r="X150" i="35"/>
  <c r="W150" i="35"/>
  <c r="V150" i="35"/>
  <c r="U150" i="35"/>
  <c r="T150" i="35"/>
  <c r="S150" i="35"/>
  <c r="R150" i="35"/>
  <c r="Q150" i="35"/>
  <c r="L150" i="35"/>
  <c r="K150" i="35"/>
  <c r="AC149" i="35"/>
  <c r="AB149" i="35"/>
  <c r="AA149" i="35"/>
  <c r="Z149" i="35"/>
  <c r="Y149" i="35"/>
  <c r="X149" i="35"/>
  <c r="W149" i="35"/>
  <c r="V149" i="35"/>
  <c r="U149" i="35"/>
  <c r="T149" i="35"/>
  <c r="S149" i="35"/>
  <c r="R149" i="35"/>
  <c r="Q149" i="35"/>
  <c r="L149" i="35"/>
  <c r="K149" i="35"/>
  <c r="AC148" i="35"/>
  <c r="AB148" i="35"/>
  <c r="AA148" i="35"/>
  <c r="Z148" i="35"/>
  <c r="Y148" i="35"/>
  <c r="X148" i="35"/>
  <c r="W148" i="35"/>
  <c r="V148" i="35"/>
  <c r="U148" i="35"/>
  <c r="T148" i="35"/>
  <c r="S148" i="35"/>
  <c r="R148" i="35"/>
  <c r="Q148" i="35"/>
  <c r="L148" i="35"/>
  <c r="K148" i="35"/>
  <c r="AC147" i="35"/>
  <c r="AB147" i="35"/>
  <c r="AA147" i="35"/>
  <c r="Z147" i="35"/>
  <c r="Y147" i="35"/>
  <c r="X147" i="35"/>
  <c r="W147" i="35"/>
  <c r="V147" i="35"/>
  <c r="U147" i="35"/>
  <c r="T147" i="35"/>
  <c r="S147" i="35"/>
  <c r="R147" i="35"/>
  <c r="Q147" i="35"/>
  <c r="L147" i="35"/>
  <c r="K147" i="35"/>
  <c r="Q114" i="35"/>
  <c r="R114" i="35"/>
  <c r="S114" i="35"/>
  <c r="T114" i="35"/>
  <c r="U114" i="35"/>
  <c r="V114" i="35"/>
  <c r="W114" i="35"/>
  <c r="X114" i="35"/>
  <c r="Y114" i="35"/>
  <c r="Z114" i="35"/>
  <c r="AA114" i="35"/>
  <c r="AB114" i="35"/>
  <c r="AC114" i="35"/>
  <c r="Q115" i="35"/>
  <c r="R115" i="35"/>
  <c r="S115" i="35"/>
  <c r="T115" i="35"/>
  <c r="U115" i="35"/>
  <c r="V115" i="35"/>
  <c r="W115" i="35"/>
  <c r="X115" i="35"/>
  <c r="Y115" i="35"/>
  <c r="Z115" i="35"/>
  <c r="AA115" i="35"/>
  <c r="AB115" i="35"/>
  <c r="AC115" i="35"/>
  <c r="K114" i="35"/>
  <c r="L114" i="35"/>
  <c r="K115" i="35"/>
  <c r="L115" i="35"/>
  <c r="Q109" i="35"/>
  <c r="R109" i="35"/>
  <c r="S109" i="35"/>
  <c r="T109" i="35"/>
  <c r="U109" i="35"/>
  <c r="V109" i="35"/>
  <c r="W109" i="35"/>
  <c r="X109" i="35"/>
  <c r="Y109" i="35"/>
  <c r="Z109" i="35"/>
  <c r="AA109" i="35"/>
  <c r="AB109" i="35"/>
  <c r="AC109" i="35"/>
  <c r="K109" i="35"/>
  <c r="L109" i="35"/>
  <c r="AC108" i="35"/>
  <c r="AB108" i="35"/>
  <c r="AA108" i="35"/>
  <c r="Z108" i="35"/>
  <c r="Y108" i="35"/>
  <c r="X108" i="35"/>
  <c r="W108" i="35"/>
  <c r="V108" i="35"/>
  <c r="U108" i="35"/>
  <c r="T108" i="35"/>
  <c r="S108" i="35"/>
  <c r="R108" i="35"/>
  <c r="Q108" i="35"/>
  <c r="L108" i="35"/>
  <c r="K108" i="35"/>
  <c r="Q102" i="35"/>
  <c r="R102" i="35"/>
  <c r="S102" i="35"/>
  <c r="T102" i="35"/>
  <c r="U102" i="35"/>
  <c r="V102" i="35"/>
  <c r="W102" i="35"/>
  <c r="X102" i="35"/>
  <c r="Y102" i="35"/>
  <c r="Z102" i="35"/>
  <c r="AA102" i="35"/>
  <c r="AB102" i="35"/>
  <c r="AC102" i="35"/>
  <c r="Q103" i="35"/>
  <c r="R103" i="35"/>
  <c r="S103" i="35"/>
  <c r="T103" i="35"/>
  <c r="U103" i="35"/>
  <c r="V103" i="35"/>
  <c r="W103" i="35"/>
  <c r="X103" i="35"/>
  <c r="Y103" i="35"/>
  <c r="Z103" i="35"/>
  <c r="AA103" i="35"/>
  <c r="AB103" i="35"/>
  <c r="AC103" i="35"/>
  <c r="K102" i="35"/>
  <c r="L102" i="35"/>
  <c r="K103" i="35"/>
  <c r="L103" i="35"/>
  <c r="AC101" i="35"/>
  <c r="AB101" i="35"/>
  <c r="AA101" i="35"/>
  <c r="Z101" i="35"/>
  <c r="Y101" i="35"/>
  <c r="X101" i="35"/>
  <c r="W101" i="35"/>
  <c r="V101" i="35"/>
  <c r="U101" i="35"/>
  <c r="T101" i="35"/>
  <c r="S101" i="35"/>
  <c r="R101" i="35"/>
  <c r="Q101" i="35"/>
  <c r="L101" i="35"/>
  <c r="K101" i="35"/>
  <c r="R97" i="35"/>
  <c r="S97" i="35"/>
  <c r="T97" i="35"/>
  <c r="U97" i="35"/>
  <c r="V97" i="35"/>
  <c r="W97" i="35"/>
  <c r="X97" i="35"/>
  <c r="Y97" i="35"/>
  <c r="Z97" i="35"/>
  <c r="AA97" i="35"/>
  <c r="AB97" i="35"/>
  <c r="AC97" i="35"/>
  <c r="Q97" i="35"/>
  <c r="K97" i="35"/>
  <c r="L97" i="35"/>
  <c r="AC96" i="35"/>
  <c r="AB96" i="35"/>
  <c r="AA96" i="35"/>
  <c r="Z96" i="35"/>
  <c r="Y96" i="35"/>
  <c r="X96" i="35"/>
  <c r="W96" i="35"/>
  <c r="V96" i="35"/>
  <c r="U96" i="35"/>
  <c r="T96" i="35"/>
  <c r="S96" i="35"/>
  <c r="R96" i="35"/>
  <c r="Q96" i="35"/>
  <c r="L96" i="35"/>
  <c r="K96" i="35"/>
  <c r="R90" i="35"/>
  <c r="S90" i="35"/>
  <c r="T90" i="35"/>
  <c r="U90" i="35"/>
  <c r="V90" i="35"/>
  <c r="W90" i="35"/>
  <c r="X90" i="35"/>
  <c r="Y90" i="35"/>
  <c r="Z90" i="35"/>
  <c r="AA90" i="35"/>
  <c r="AB90" i="35"/>
  <c r="AC90" i="35"/>
  <c r="R91" i="35"/>
  <c r="S91" i="35"/>
  <c r="T91" i="35"/>
  <c r="U91" i="35"/>
  <c r="V91" i="35"/>
  <c r="W91" i="35"/>
  <c r="X91" i="35"/>
  <c r="Y91" i="35"/>
  <c r="Z91" i="35"/>
  <c r="AA91" i="35"/>
  <c r="AB91" i="35"/>
  <c r="AC91" i="35"/>
  <c r="Q90" i="35"/>
  <c r="Q91" i="35"/>
  <c r="K90" i="35"/>
  <c r="L90" i="35"/>
  <c r="K91" i="35"/>
  <c r="L91" i="35"/>
  <c r="AC89" i="35"/>
  <c r="AB89" i="35"/>
  <c r="AA89" i="35"/>
  <c r="Z89" i="35"/>
  <c r="Y89" i="35"/>
  <c r="X89" i="35"/>
  <c r="W89" i="35"/>
  <c r="V89" i="35"/>
  <c r="U89" i="35"/>
  <c r="T89" i="35"/>
  <c r="S89" i="35"/>
  <c r="R89" i="35"/>
  <c r="Q89" i="35"/>
  <c r="L89" i="35"/>
  <c r="K89" i="35"/>
  <c r="R85" i="35"/>
  <c r="S85" i="35"/>
  <c r="T85" i="35"/>
  <c r="U85" i="35"/>
  <c r="V85" i="35"/>
  <c r="W85" i="35"/>
  <c r="X85" i="35"/>
  <c r="Y85" i="35"/>
  <c r="Z85" i="35"/>
  <c r="AA85" i="35"/>
  <c r="AB85" i="35"/>
  <c r="AC85" i="35"/>
  <c r="R61" i="35"/>
  <c r="S61" i="35"/>
  <c r="T61" i="35"/>
  <c r="U61" i="35"/>
  <c r="V61" i="35"/>
  <c r="W61" i="35"/>
  <c r="X61" i="35"/>
  <c r="Y61" i="35"/>
  <c r="Z61" i="35"/>
  <c r="AA61" i="35"/>
  <c r="AB61" i="35"/>
  <c r="AC61" i="35"/>
  <c r="R62" i="35"/>
  <c r="S62" i="35"/>
  <c r="T62" i="35"/>
  <c r="U62" i="35"/>
  <c r="V62" i="35"/>
  <c r="W62" i="35"/>
  <c r="X62" i="35"/>
  <c r="Y62" i="35"/>
  <c r="Z62" i="35"/>
  <c r="AA62" i="35"/>
  <c r="AB62" i="35"/>
  <c r="AC62" i="35"/>
  <c r="R63" i="35"/>
  <c r="S63" i="35"/>
  <c r="T63" i="35"/>
  <c r="U63" i="35"/>
  <c r="V63" i="35"/>
  <c r="W63" i="35"/>
  <c r="X63" i="35"/>
  <c r="Y63" i="35"/>
  <c r="Z63" i="35"/>
  <c r="AA63" i="35"/>
  <c r="AB63" i="35"/>
  <c r="AC63" i="35"/>
  <c r="R64" i="35"/>
  <c r="S64" i="35"/>
  <c r="T64" i="35"/>
  <c r="U64" i="35"/>
  <c r="V64" i="35"/>
  <c r="W64" i="35"/>
  <c r="X64" i="35"/>
  <c r="Y64" i="35"/>
  <c r="Z64" i="35"/>
  <c r="AA64" i="35"/>
  <c r="AB64" i="35"/>
  <c r="AC64" i="35"/>
  <c r="R65" i="35"/>
  <c r="S65" i="35"/>
  <c r="T65" i="35"/>
  <c r="U65" i="35"/>
  <c r="V65" i="35"/>
  <c r="W65" i="35"/>
  <c r="X65" i="35"/>
  <c r="Y65" i="35"/>
  <c r="Z65" i="35"/>
  <c r="AA65" i="35"/>
  <c r="AB65" i="35"/>
  <c r="AC65" i="35"/>
  <c r="R66" i="35"/>
  <c r="S66" i="35"/>
  <c r="T66" i="35"/>
  <c r="U66" i="35"/>
  <c r="V66" i="35"/>
  <c r="W66" i="35"/>
  <c r="X66" i="35"/>
  <c r="Y66" i="35"/>
  <c r="Z66" i="35"/>
  <c r="AA66" i="35"/>
  <c r="AB66" i="35"/>
  <c r="AC66" i="35"/>
  <c r="R67" i="35"/>
  <c r="S67" i="35"/>
  <c r="T67" i="35"/>
  <c r="U67" i="35"/>
  <c r="V67" i="35"/>
  <c r="W67" i="35"/>
  <c r="X67" i="35"/>
  <c r="Y67" i="35"/>
  <c r="Z67" i="35"/>
  <c r="AA67" i="35"/>
  <c r="AB67" i="35"/>
  <c r="AC67" i="35"/>
  <c r="R68" i="35"/>
  <c r="S68" i="35"/>
  <c r="T68" i="35"/>
  <c r="U68" i="35"/>
  <c r="V68" i="35"/>
  <c r="W68" i="35"/>
  <c r="X68" i="35"/>
  <c r="Y68" i="35"/>
  <c r="Z68" i="35"/>
  <c r="AA68" i="35"/>
  <c r="AB68" i="35"/>
  <c r="AC68" i="35"/>
  <c r="R69" i="35"/>
  <c r="S69" i="35"/>
  <c r="T69" i="35"/>
  <c r="U69" i="35"/>
  <c r="V69" i="35"/>
  <c r="W69" i="35"/>
  <c r="X69" i="35"/>
  <c r="Y69" i="35"/>
  <c r="Z69" i="35"/>
  <c r="AA69" i="35"/>
  <c r="AB69" i="35"/>
  <c r="AC69" i="35"/>
  <c r="R70" i="35"/>
  <c r="S70" i="35"/>
  <c r="T70" i="35"/>
  <c r="U70" i="35"/>
  <c r="V70" i="35"/>
  <c r="W70" i="35"/>
  <c r="X70" i="35"/>
  <c r="Y70" i="35"/>
  <c r="Z70" i="35"/>
  <c r="AA70" i="35"/>
  <c r="AB70" i="35"/>
  <c r="AC70" i="35"/>
  <c r="R71" i="35"/>
  <c r="S71" i="35"/>
  <c r="T71" i="35"/>
  <c r="U71" i="35"/>
  <c r="V71" i="35"/>
  <c r="W71" i="35"/>
  <c r="X71" i="35"/>
  <c r="Y71" i="35"/>
  <c r="Z71" i="35"/>
  <c r="AA71" i="35"/>
  <c r="AB71" i="35"/>
  <c r="AC71" i="35"/>
  <c r="R72" i="35"/>
  <c r="S72" i="35"/>
  <c r="T72" i="35"/>
  <c r="U72" i="35"/>
  <c r="V72" i="35"/>
  <c r="W72" i="35"/>
  <c r="X72" i="35"/>
  <c r="Y72" i="35"/>
  <c r="Z72" i="35"/>
  <c r="AA72" i="35"/>
  <c r="AB72" i="35"/>
  <c r="AC72" i="35"/>
  <c r="R73" i="35"/>
  <c r="S73" i="35"/>
  <c r="T73" i="35"/>
  <c r="U73" i="35"/>
  <c r="V73" i="35"/>
  <c r="W73" i="35"/>
  <c r="X73" i="35"/>
  <c r="Y73" i="35"/>
  <c r="Z73" i="35"/>
  <c r="AA73" i="35"/>
  <c r="AB73" i="35"/>
  <c r="AC73" i="35"/>
  <c r="R74" i="35"/>
  <c r="S74" i="35"/>
  <c r="T74" i="35"/>
  <c r="U74" i="35"/>
  <c r="V74" i="35"/>
  <c r="W74" i="35"/>
  <c r="X74" i="35"/>
  <c r="Y74" i="35"/>
  <c r="Z74" i="35"/>
  <c r="AA74" i="35"/>
  <c r="AB74" i="35"/>
  <c r="AC74" i="35"/>
  <c r="R75" i="35"/>
  <c r="S75" i="35"/>
  <c r="T75" i="35"/>
  <c r="U75" i="35"/>
  <c r="V75" i="35"/>
  <c r="W75" i="35"/>
  <c r="X75" i="35"/>
  <c r="Y75" i="35"/>
  <c r="Z75" i="35"/>
  <c r="AA75" i="35"/>
  <c r="AB75" i="35"/>
  <c r="AC75" i="35"/>
  <c r="R76" i="35"/>
  <c r="S76" i="35"/>
  <c r="T76" i="35"/>
  <c r="U76" i="35"/>
  <c r="V76" i="35"/>
  <c r="W76" i="35"/>
  <c r="X76" i="35"/>
  <c r="Y76" i="35"/>
  <c r="Z76" i="35"/>
  <c r="AA76" i="35"/>
  <c r="AB76" i="35"/>
  <c r="AC76" i="35"/>
  <c r="R77" i="35"/>
  <c r="S77" i="35"/>
  <c r="T77" i="35"/>
  <c r="U77" i="35"/>
  <c r="V77" i="35"/>
  <c r="W77" i="35"/>
  <c r="X77" i="35"/>
  <c r="Y77" i="35"/>
  <c r="Z77" i="35"/>
  <c r="AA77" i="35"/>
  <c r="AB77" i="35"/>
  <c r="AC77" i="35"/>
  <c r="R78" i="35"/>
  <c r="S78" i="35"/>
  <c r="T78" i="35"/>
  <c r="U78" i="35"/>
  <c r="V78" i="35"/>
  <c r="W78" i="35"/>
  <c r="X78" i="35"/>
  <c r="Y78" i="35"/>
  <c r="Z78" i="35"/>
  <c r="AA78" i="35"/>
  <c r="AB78" i="35"/>
  <c r="AC78" i="35"/>
  <c r="R79" i="35"/>
  <c r="S79" i="35"/>
  <c r="T79" i="35"/>
  <c r="U79" i="35"/>
  <c r="V79" i="35"/>
  <c r="W79" i="35"/>
  <c r="X79" i="35"/>
  <c r="Y79" i="35"/>
  <c r="Z79" i="35"/>
  <c r="AA79" i="35"/>
  <c r="AB79" i="35"/>
  <c r="AC79" i="35"/>
  <c r="R80" i="35"/>
  <c r="S80" i="35"/>
  <c r="T80" i="35"/>
  <c r="U80" i="35"/>
  <c r="V80" i="35"/>
  <c r="W80" i="35"/>
  <c r="X80" i="35"/>
  <c r="Y80" i="35"/>
  <c r="Z80" i="35"/>
  <c r="AA80" i="35"/>
  <c r="AB80" i="35"/>
  <c r="AC80" i="35"/>
  <c r="Q85" i="35"/>
  <c r="K83" i="35"/>
  <c r="L83" i="35"/>
  <c r="K84" i="35"/>
  <c r="L84" i="35"/>
  <c r="K85" i="35"/>
  <c r="L85" i="35"/>
  <c r="K95" i="35"/>
  <c r="L95" i="35"/>
  <c r="AC84" i="35"/>
  <c r="AB84" i="35"/>
  <c r="AA84" i="35"/>
  <c r="Z84" i="35"/>
  <c r="Y84" i="35"/>
  <c r="X84" i="35"/>
  <c r="W84" i="35"/>
  <c r="V84" i="35"/>
  <c r="U84" i="35"/>
  <c r="T84" i="35"/>
  <c r="S84" i="35"/>
  <c r="R84" i="35"/>
  <c r="Q84" i="35"/>
  <c r="Q61" i="35"/>
  <c r="Q62" i="35"/>
  <c r="Q63" i="35"/>
  <c r="Q64" i="35"/>
  <c r="Q65" i="35"/>
  <c r="Q66" i="35"/>
  <c r="Q67" i="35"/>
  <c r="Q68" i="35"/>
  <c r="Q69" i="35"/>
  <c r="Q70" i="35"/>
  <c r="Q71" i="35"/>
  <c r="Q72" i="35"/>
  <c r="Q73" i="35"/>
  <c r="Q74" i="35"/>
  <c r="Q75" i="35"/>
  <c r="Q76" i="35"/>
  <c r="Q77" i="35"/>
  <c r="Q78" i="35"/>
  <c r="Q79" i="35"/>
  <c r="Q80" i="35"/>
  <c r="K69" i="35"/>
  <c r="L69" i="35"/>
  <c r="K70" i="35"/>
  <c r="L70" i="35"/>
  <c r="K71" i="35"/>
  <c r="L71" i="35"/>
  <c r="K72" i="35"/>
  <c r="L72" i="35"/>
  <c r="K73" i="35"/>
  <c r="L73" i="35"/>
  <c r="K74" i="35"/>
  <c r="L74" i="35"/>
  <c r="K75" i="35"/>
  <c r="L75" i="35"/>
  <c r="K76" i="35"/>
  <c r="L76" i="35"/>
  <c r="K77" i="35"/>
  <c r="L77" i="35"/>
  <c r="K78" i="35"/>
  <c r="L78" i="35"/>
  <c r="K79" i="35"/>
  <c r="L79" i="35"/>
  <c r="K80" i="35"/>
  <c r="L80" i="35"/>
  <c r="K61" i="35"/>
  <c r="L61" i="35"/>
  <c r="K62" i="35"/>
  <c r="L62" i="35"/>
  <c r="K63" i="35"/>
  <c r="L63" i="35"/>
  <c r="K64" i="35"/>
  <c r="L64" i="35"/>
  <c r="K65" i="35"/>
  <c r="L65" i="35"/>
  <c r="K66" i="35"/>
  <c r="L66" i="35"/>
  <c r="K67" i="35"/>
  <c r="L67" i="35"/>
  <c r="K68" i="35"/>
  <c r="L68" i="35"/>
  <c r="AC239" i="35"/>
  <c r="AC240" i="35"/>
  <c r="AC242" i="35"/>
  <c r="AC244" i="35"/>
  <c r="AC246" i="35"/>
  <c r="AC248" i="35"/>
  <c r="AC250" i="35"/>
  <c r="AC252" i="35"/>
  <c r="AC253" i="35"/>
  <c r="AC254" i="35"/>
  <c r="AB239" i="35"/>
  <c r="AB240" i="35"/>
  <c r="AB242" i="35"/>
  <c r="AB244" i="35"/>
  <c r="AB246" i="35"/>
  <c r="AB248" i="35"/>
  <c r="AA239" i="35"/>
  <c r="AA240" i="35"/>
  <c r="AA242" i="35"/>
  <c r="AA244" i="35"/>
  <c r="AA246" i="35"/>
  <c r="AA248" i="35"/>
  <c r="AA250" i="35"/>
  <c r="AA252" i="35"/>
  <c r="Z237" i="35"/>
  <c r="Z238" i="35"/>
  <c r="Z239" i="35"/>
  <c r="Z240" i="35"/>
  <c r="Z242" i="35"/>
  <c r="Z244" i="35"/>
  <c r="Z246" i="35"/>
  <c r="Z248" i="35"/>
  <c r="Z250" i="35"/>
  <c r="Z252" i="35"/>
  <c r="Z253" i="35"/>
  <c r="Z254" i="35"/>
  <c r="Z255" i="35"/>
  <c r="Z256" i="35"/>
  <c r="Y237" i="35"/>
  <c r="Y238" i="35"/>
  <c r="Y239" i="35"/>
  <c r="Y240" i="35"/>
  <c r="Y242" i="35"/>
  <c r="Y244" i="35"/>
  <c r="Y246" i="35"/>
  <c r="Y248" i="35"/>
  <c r="Y250" i="35"/>
  <c r="Y252" i="35"/>
  <c r="Y253" i="35"/>
  <c r="Y254" i="35"/>
  <c r="Y255" i="35"/>
  <c r="X237" i="35"/>
  <c r="X238" i="35"/>
  <c r="X239" i="35"/>
  <c r="X240" i="35"/>
  <c r="X242" i="35"/>
  <c r="X244" i="35"/>
  <c r="X246" i="35"/>
  <c r="X248" i="35"/>
  <c r="X250" i="35"/>
  <c r="X252" i="35"/>
  <c r="X253" i="35"/>
  <c r="X254" i="35"/>
  <c r="X255" i="35"/>
  <c r="W237" i="35"/>
  <c r="W238" i="35"/>
  <c r="W239" i="35"/>
  <c r="W240" i="35"/>
  <c r="W242" i="35"/>
  <c r="W244" i="35"/>
  <c r="W246" i="35"/>
  <c r="W248" i="35"/>
  <c r="W250" i="35"/>
  <c r="W252" i="35"/>
  <c r="W253" i="35"/>
  <c r="W254" i="35"/>
  <c r="W255" i="35"/>
  <c r="W256" i="35"/>
  <c r="V237" i="35"/>
  <c r="V238" i="35"/>
  <c r="V239" i="35"/>
  <c r="V240" i="35"/>
  <c r="V242" i="35"/>
  <c r="V244" i="35"/>
  <c r="V246" i="35"/>
  <c r="V248" i="35"/>
  <c r="V250" i="35"/>
  <c r="V252" i="35"/>
  <c r="V253" i="35"/>
  <c r="V254" i="35"/>
  <c r="V255" i="35"/>
  <c r="V256" i="35"/>
  <c r="V257" i="35"/>
  <c r="V258" i="35"/>
  <c r="U238" i="35"/>
  <c r="U239" i="35"/>
  <c r="U240" i="35"/>
  <c r="U242" i="35"/>
  <c r="U244" i="35"/>
  <c r="U246" i="35"/>
  <c r="U248" i="35"/>
  <c r="U250" i="35"/>
  <c r="U252" i="35"/>
  <c r="U253" i="35"/>
  <c r="U254" i="35"/>
  <c r="U255" i="35"/>
  <c r="U256" i="35"/>
  <c r="U257" i="35"/>
  <c r="T239" i="35"/>
  <c r="T240" i="35"/>
  <c r="T242" i="35"/>
  <c r="T244" i="35"/>
  <c r="T246" i="35"/>
  <c r="T248" i="35"/>
  <c r="T250" i="35"/>
  <c r="T252" i="35"/>
  <c r="T253" i="35"/>
  <c r="T254" i="35"/>
  <c r="T255" i="35"/>
  <c r="S239" i="35"/>
  <c r="S240" i="35"/>
  <c r="S242" i="35"/>
  <c r="S244" i="35"/>
  <c r="S246" i="35"/>
  <c r="S248" i="35"/>
  <c r="S250" i="35"/>
  <c r="S252" i="35"/>
  <c r="S253" i="35"/>
  <c r="S254" i="35"/>
  <c r="S255" i="35"/>
  <c r="S256" i="35"/>
  <c r="R239" i="35"/>
  <c r="R240" i="35"/>
  <c r="R242" i="35"/>
  <c r="R244" i="35"/>
  <c r="R246" i="35"/>
  <c r="R248" i="35"/>
  <c r="R250" i="35"/>
  <c r="R252" i="35"/>
  <c r="R253" i="35"/>
  <c r="R254" i="35"/>
  <c r="Q239" i="35"/>
  <c r="Q240" i="35"/>
  <c r="Q242" i="35"/>
  <c r="Q244" i="35"/>
  <c r="Q246" i="35"/>
  <c r="Q248" i="35"/>
  <c r="Q250" i="35"/>
  <c r="Q252" i="35"/>
  <c r="Q253" i="35"/>
  <c r="L239" i="35"/>
  <c r="L240" i="35"/>
  <c r="L242" i="35"/>
  <c r="L244" i="35"/>
  <c r="L246" i="35"/>
  <c r="L248" i="35"/>
  <c r="K239" i="35"/>
  <c r="K240" i="35"/>
  <c r="K242" i="35"/>
  <c r="K244" i="35"/>
  <c r="K246" i="35"/>
  <c r="K248" i="35"/>
  <c r="K250" i="35"/>
  <c r="AF8" i="37" l="1"/>
  <c r="AF9" i="37"/>
  <c r="AF10" i="37" s="1"/>
  <c r="AF11" i="37" s="1"/>
  <c r="AF12" i="37" s="1"/>
  <c r="AF13" i="37" s="1"/>
  <c r="AF14" i="37" s="1"/>
  <c r="AF15" i="37" s="1"/>
  <c r="AF16" i="37" s="1"/>
  <c r="AF17" i="37" s="1"/>
  <c r="AF18" i="37" s="1"/>
  <c r="AF19" i="37" s="1"/>
  <c r="AF20" i="37" s="1"/>
  <c r="AF21" i="37" s="1"/>
  <c r="AF22" i="37" s="1"/>
  <c r="AF23" i="37" s="1"/>
  <c r="AF24" i="37" s="1"/>
  <c r="AF26" i="37"/>
  <c r="AF27" i="37"/>
  <c r="AF28" i="37"/>
  <c r="AF37" i="37"/>
  <c r="AF38" i="37" s="1"/>
  <c r="AF39" i="37" s="1"/>
  <c r="AF41" i="37"/>
  <c r="AF42" i="37"/>
  <c r="AF43" i="37" s="1"/>
  <c r="AF45" i="37"/>
  <c r="AF47" i="37"/>
  <c r="AF48" i="37" s="1"/>
  <c r="AF49" i="37" s="1"/>
  <c r="AF50" i="37" s="1"/>
  <c r="AF51" i="37" s="1"/>
  <c r="AF52" i="37" s="1"/>
  <c r="AF53" i="37" s="1"/>
  <c r="AF54" i="37" s="1"/>
  <c r="AF55" i="37" s="1"/>
  <c r="AF56" i="37" s="1"/>
  <c r="AF57" i="37" s="1"/>
  <c r="AF58" i="37" s="1"/>
  <c r="AF59" i="37" s="1"/>
  <c r="AF60" i="37" s="1"/>
  <c r="AF61" i="37" s="1"/>
  <c r="AF62" i="37" s="1"/>
  <c r="AF63" i="37" s="1"/>
  <c r="AF64" i="37" s="1"/>
  <c r="AF65" i="37" s="1"/>
  <c r="AF66" i="37" s="1"/>
  <c r="AF67" i="37" s="1"/>
  <c r="AF76" i="37"/>
  <c r="AF77" i="37"/>
  <c r="AF79" i="37"/>
  <c r="AF80" i="37"/>
  <c r="AF81" i="37" s="1"/>
  <c r="AF82" i="37" s="1"/>
  <c r="AF83" i="37" s="1"/>
  <c r="AF84" i="37" s="1"/>
  <c r="AF85" i="37" s="1"/>
  <c r="AF86" i="37" s="1"/>
  <c r="AF87" i="37" s="1"/>
  <c r="AF88" i="37" s="1"/>
  <c r="AF89" i="37" s="1"/>
  <c r="AF90" i="37" s="1"/>
  <c r="AF91" i="37" s="1"/>
  <c r="AF92" i="37" s="1"/>
  <c r="AF93" i="37" s="1"/>
  <c r="AF94" i="37" s="1"/>
  <c r="AF96" i="37"/>
  <c r="AF97" i="37" s="1"/>
  <c r="AF99" i="37"/>
  <c r="AF100" i="37" s="1"/>
  <c r="AF101" i="37" s="1"/>
  <c r="AF102" i="37" s="1"/>
  <c r="AF103" i="37" s="1"/>
  <c r="AF104" i="37" s="1"/>
  <c r="AF105" i="37" s="1"/>
  <c r="AF106" i="37" s="1"/>
  <c r="AF107" i="37" s="1"/>
  <c r="AF108" i="37" s="1"/>
  <c r="AF109" i="37" s="1"/>
  <c r="AF110" i="37" s="1"/>
  <c r="AF111" i="37" s="1"/>
  <c r="AF112" i="37" s="1"/>
  <c r="AF113" i="37" s="1"/>
  <c r="AF114" i="37" s="1"/>
  <c r="AF115" i="37" s="1"/>
  <c r="AF116" i="37" s="1"/>
  <c r="AF117" i="37" s="1"/>
  <c r="AF118" i="37" s="1"/>
  <c r="AF119" i="37" s="1"/>
  <c r="AF120" i="37" s="1"/>
  <c r="AF121" i="37" s="1"/>
  <c r="AF122" i="37" s="1"/>
  <c r="AF123" i="37" s="1"/>
  <c r="AF124" i="37" s="1"/>
  <c r="AF125" i="37" s="1"/>
  <c r="AF126" i="37" s="1"/>
  <c r="AF127" i="37" s="1"/>
  <c r="AF128" i="37" s="1"/>
  <c r="AF129" i="37" s="1"/>
  <c r="AF130" i="37" s="1"/>
  <c r="AF131" i="37" s="1"/>
  <c r="AF132" i="37" s="1"/>
  <c r="AF133" i="37" s="1"/>
  <c r="AF134" i="37" s="1"/>
  <c r="AF135" i="37" s="1"/>
  <c r="AF136" i="37" s="1"/>
  <c r="AF137" i="37" s="1"/>
  <c r="AF138" i="37" s="1"/>
  <c r="AF139" i="37" s="1"/>
  <c r="AF140" i="37" s="1"/>
  <c r="AF141" i="37" s="1"/>
  <c r="AF142" i="37" s="1"/>
  <c r="AF143" i="37" s="1"/>
  <c r="AF144" i="37" s="1"/>
  <c r="AF145" i="37" s="1"/>
  <c r="AF146" i="37" s="1"/>
  <c r="AF148" i="37"/>
  <c r="AF149" i="37"/>
  <c r="AF150" i="37" s="1"/>
  <c r="AF151" i="37" s="1"/>
  <c r="AF152" i="37" s="1"/>
  <c r="AF153" i="37" s="1"/>
  <c r="AF154" i="37" s="1"/>
  <c r="AF155" i="37" s="1"/>
  <c r="AF156" i="37" s="1"/>
  <c r="AF157" i="37" s="1"/>
  <c r="AF158" i="37" s="1"/>
  <c r="AF159" i="37" s="1"/>
  <c r="AF160" i="37" s="1"/>
  <c r="AF161" i="37" s="1"/>
  <c r="AF162" i="37" s="1"/>
  <c r="AF163" i="37" s="1"/>
  <c r="AF165" i="37"/>
  <c r="AF166" i="37"/>
  <c r="AF167" i="37" s="1"/>
  <c r="AF168" i="37" s="1"/>
  <c r="AF169" i="37" s="1"/>
  <c r="AF171" i="37"/>
  <c r="AF172" i="37"/>
  <c r="AF173" i="37" s="1"/>
  <c r="AF174" i="37" s="1"/>
  <c r="AF175" i="37" s="1"/>
  <c r="AF176" i="37" s="1"/>
  <c r="AF177" i="37" s="1"/>
  <c r="AF178" i="37" s="1"/>
  <c r="AF179" i="37" s="1"/>
  <c r="AF180" i="37" s="1"/>
  <c r="AF181" i="37" s="1"/>
  <c r="AF182" i="37" s="1"/>
  <c r="AF183" i="37" s="1"/>
  <c r="AF185" i="37"/>
  <c r="AF186" i="37" s="1"/>
  <c r="AF187" i="37" s="1"/>
  <c r="AF189" i="37"/>
  <c r="AF190" i="37" s="1"/>
  <c r="AF191" i="37" s="1"/>
  <c r="AF193" i="37" s="1"/>
  <c r="AF195" i="37"/>
  <c r="AF196" i="37"/>
  <c r="AF197" i="37" s="1"/>
  <c r="AF198" i="37" s="1"/>
  <c r="AF199" i="37" s="1"/>
  <c r="AF200" i="37" s="1"/>
  <c r="AF201" i="37" s="1"/>
  <c r="AF202" i="37" s="1"/>
  <c r="AF203" i="37" s="1"/>
  <c r="AF204" i="37" s="1"/>
  <c r="AF205" i="37" s="1"/>
  <c r="AF206" i="37" s="1"/>
  <c r="AF207" i="37" s="1"/>
  <c r="AF208" i="37" s="1"/>
  <c r="AF209" i="37" s="1"/>
  <c r="AF210" i="37" s="1"/>
  <c r="AF211" i="37" s="1"/>
  <c r="AF212" i="37" s="1"/>
  <c r="AF213" i="37" s="1"/>
  <c r="AF214" i="37" s="1"/>
  <c r="AF215" i="37" s="1"/>
  <c r="AF216" i="37" s="1"/>
  <c r="AF217" i="37" s="1"/>
  <c r="AF218" i="37" s="1"/>
  <c r="AF219" i="37" s="1"/>
  <c r="AF220" i="37" s="1"/>
  <c r="AF221" i="37" s="1"/>
  <c r="AF222" i="37" s="1"/>
  <c r="AF223" i="37" s="1"/>
  <c r="AF224" i="37" s="1"/>
  <c r="AF225" i="37" s="1"/>
  <c r="AF226" i="37" s="1"/>
  <c r="AF227" i="37" s="1"/>
  <c r="AF228" i="37" s="1"/>
  <c r="AF229" i="37" s="1"/>
  <c r="AF230" i="37" s="1"/>
  <c r="AF231" i="37" s="1"/>
  <c r="AF232" i="37" s="1"/>
  <c r="AF233" i="37" s="1"/>
  <c r="AF234" i="37" s="1"/>
  <c r="AF235" i="37" s="1"/>
  <c r="AF236" i="37" s="1"/>
  <c r="AF237" i="37" s="1"/>
  <c r="AF238" i="37" s="1"/>
  <c r="AF239" i="37" s="1"/>
  <c r="AF240" i="37" s="1"/>
  <c r="AF242" i="37"/>
  <c r="AF243" i="37"/>
  <c r="AF244" i="37" s="1"/>
  <c r="AF245" i="37" s="1"/>
  <c r="AF246" i="37" s="1"/>
  <c r="AF247" i="37" s="1"/>
  <c r="AF249" i="37"/>
  <c r="AF250" i="37" s="1"/>
  <c r="AF251" i="37" s="1"/>
  <c r="AF252" i="37" s="1"/>
  <c r="AF253" i="37" s="1"/>
  <c r="AF254" i="37" s="1"/>
  <c r="AF255" i="37" s="1"/>
  <c r="AF256" i="37" s="1"/>
  <c r="AF257" i="37" s="1"/>
  <c r="AF258" i="37" s="1"/>
  <c r="AF259" i="37" s="1"/>
  <c r="AF260" i="37" s="1"/>
  <c r="AF261" i="37" s="1"/>
  <c r="AF262" i="37" s="1"/>
  <c r="AF263" i="37" s="1"/>
  <c r="AF264" i="37" s="1"/>
  <c r="AF265" i="37" s="1"/>
  <c r="AF266" i="37" s="1"/>
  <c r="AF267" i="37" s="1"/>
  <c r="AF268" i="37" s="1"/>
  <c r="AF269" i="37" s="1"/>
  <c r="AF270" i="37" s="1"/>
  <c r="AF271" i="37" s="1"/>
  <c r="AF272" i="37" s="1"/>
  <c r="AF273" i="37" s="1"/>
  <c r="AF274" i="37" s="1"/>
  <c r="AF275" i="37" s="1"/>
  <c r="AF276" i="37" s="1"/>
  <c r="AF277" i="37" s="1"/>
  <c r="AF278" i="37" s="1"/>
  <c r="AF279" i="37" s="1"/>
  <c r="AF280" i="37" s="1"/>
  <c r="AF281" i="37" s="1"/>
  <c r="AF282" i="37" s="1"/>
  <c r="AF283" i="37" s="1"/>
  <c r="AF284" i="37" s="1"/>
  <c r="AF285" i="37" s="1"/>
  <c r="AF286" i="37" s="1"/>
  <c r="AF287" i="37" s="1"/>
  <c r="AF288" i="37" s="1"/>
  <c r="AF289" i="37" s="1"/>
  <c r="AF290" i="37" s="1"/>
  <c r="AF291" i="37" s="1"/>
  <c r="AF292" i="37" s="1"/>
  <c r="AF293" i="37" s="1"/>
  <c r="AF294" i="37" s="1"/>
  <c r="AF295" i="37" s="1"/>
  <c r="AF296" i="37" s="1"/>
  <c r="AF297" i="37" s="1"/>
  <c r="AF298" i="37" s="1"/>
  <c r="AF299" i="37" s="1"/>
  <c r="AF300" i="37" s="1"/>
  <c r="AF301" i="37" s="1"/>
  <c r="AF302" i="37" s="1"/>
  <c r="AF303" i="37" s="1"/>
  <c r="AF304" i="37" s="1"/>
  <c r="AF305" i="37" s="1"/>
  <c r="AF306" i="37" s="1"/>
  <c r="AF307" i="37" s="1"/>
  <c r="AF308" i="37" s="1"/>
  <c r="AF309" i="37" s="1"/>
  <c r="AF310" i="37" s="1"/>
  <c r="AF311" i="37" s="1"/>
  <c r="AF312" i="37" s="1"/>
  <c r="AF313" i="37" s="1"/>
  <c r="AF314" i="37" s="1"/>
  <c r="AF315" i="37" s="1"/>
  <c r="AF316" i="37" s="1"/>
  <c r="AF317" i="37" s="1"/>
  <c r="AF318" i="37" s="1"/>
  <c r="AF319" i="37" s="1"/>
  <c r="AF320" i="37" s="1"/>
  <c r="AF321" i="37" s="1"/>
  <c r="AF322" i="37" s="1"/>
  <c r="AF323" i="37" s="1"/>
  <c r="AF324" i="37" s="1"/>
  <c r="AF325" i="37" s="1"/>
  <c r="AF326" i="37" s="1"/>
  <c r="AF327" i="37" s="1"/>
  <c r="AF328" i="37" s="1"/>
  <c r="AF330" i="37"/>
  <c r="AF331" i="37" s="1"/>
  <c r="AF332" i="37" s="1"/>
  <c r="AF333" i="37" s="1"/>
  <c r="AF334" i="37" s="1"/>
  <c r="AF335" i="37" s="1"/>
  <c r="AF336" i="37" s="1"/>
  <c r="AF337" i="37" s="1"/>
  <c r="AF338" i="37" s="1"/>
  <c r="AF339" i="37" s="1"/>
  <c r="AF340" i="37" s="1"/>
  <c r="AF341" i="37" s="1"/>
  <c r="AF342" i="37" s="1"/>
  <c r="AF343" i="37" s="1"/>
  <c r="AF344" i="37" s="1"/>
  <c r="AF345" i="37" s="1"/>
  <c r="AF346" i="37" s="1"/>
  <c r="AF347" i="37" s="1"/>
  <c r="AF348" i="37" s="1"/>
  <c r="AF349" i="37" s="1"/>
  <c r="AF350" i="37" s="1"/>
  <c r="AF351" i="37" s="1"/>
  <c r="AF352" i="37" s="1"/>
  <c r="AF353" i="37" s="1"/>
  <c r="AF354" i="37" s="1"/>
  <c r="AF355" i="37" s="1"/>
  <c r="AF356" i="37" s="1"/>
  <c r="AF357" i="37" s="1"/>
  <c r="AF358" i="37" s="1"/>
  <c r="AF359" i="37" s="1"/>
  <c r="AF360" i="37" s="1"/>
  <c r="AF361" i="37" s="1"/>
  <c r="AF363" i="37"/>
  <c r="AF364" i="37"/>
  <c r="AF365" i="37" s="1"/>
  <c r="AF366" i="37" s="1"/>
  <c r="AF367" i="37" s="1"/>
  <c r="AF368" i="37" s="1"/>
  <c r="AF369" i="37" s="1"/>
  <c r="AF370" i="37" s="1"/>
  <c r="AF371" i="37" s="1"/>
  <c r="AF372" i="37" s="1"/>
  <c r="AF373" i="37" s="1"/>
  <c r="AF374" i="37" s="1"/>
  <c r="AF375" i="37" s="1"/>
  <c r="AF376" i="37" s="1"/>
  <c r="AF377" i="37" s="1"/>
  <c r="AF378" i="37" s="1"/>
  <c r="AF379" i="37" s="1"/>
  <c r="AF380" i="37" s="1"/>
  <c r="AF381" i="37" s="1"/>
  <c r="AF382" i="37" s="1"/>
  <c r="AF383" i="37" s="1"/>
  <c r="AF384" i="37" s="1"/>
  <c r="AF385" i="37" s="1"/>
  <c r="AF386" i="37" s="1"/>
  <c r="AF387" i="37" s="1"/>
  <c r="AF388" i="37" s="1"/>
  <c r="AF389" i="37" s="1"/>
  <c r="AF390" i="37" s="1"/>
  <c r="AF391" i="37" s="1"/>
  <c r="AF392" i="37" s="1"/>
  <c r="AF393" i="37" s="1"/>
  <c r="AF394" i="37" s="1"/>
  <c r="AF395" i="37" s="1"/>
  <c r="AF396" i="37" s="1"/>
  <c r="AF397" i="37" s="1"/>
  <c r="AF398" i="37" s="1"/>
  <c r="AF399" i="37" s="1"/>
  <c r="AF400" i="37" s="1"/>
  <c r="AF401" i="37" s="1"/>
  <c r="AF412" i="37"/>
  <c r="AF413" i="37"/>
  <c r="AF414" i="37" s="1"/>
  <c r="AF415" i="37" s="1"/>
  <c r="AF416" i="37" s="1"/>
  <c r="AF417" i="37" s="1"/>
  <c r="AF418" i="37" s="1"/>
  <c r="AF419" i="37" s="1"/>
  <c r="AF420" i="37" s="1"/>
  <c r="AF421" i="37" s="1"/>
  <c r="AF422" i="37" s="1"/>
  <c r="AF423" i="37" s="1"/>
  <c r="AF424" i="37" s="1"/>
  <c r="AF425" i="37" s="1"/>
  <c r="AF426" i="37" s="1"/>
  <c r="AF427" i="37" s="1"/>
  <c r="AF429" i="37"/>
  <c r="AF430" i="37"/>
  <c r="AF431" i="37" s="1"/>
  <c r="AF432" i="37" s="1"/>
  <c r="AF433" i="37" s="1"/>
  <c r="AF434" i="37" s="1"/>
  <c r="AF435" i="37" s="1"/>
  <c r="AF437" i="37"/>
  <c r="AF438" i="37"/>
  <c r="AF439" i="37" s="1"/>
  <c r="AF440" i="37" s="1"/>
  <c r="AF441" i="37" s="1"/>
  <c r="AF442" i="37" s="1"/>
  <c r="AF443" i="37" s="1"/>
  <c r="AF444" i="37" s="1"/>
  <c r="AF445" i="37" s="1"/>
  <c r="AF446" i="37" s="1"/>
  <c r="AF447" i="37" s="1"/>
  <c r="AF448" i="37" s="1"/>
  <c r="AF450" i="37"/>
  <c r="AF451" i="37"/>
  <c r="AF452" i="37" s="1"/>
  <c r="AF454" i="37"/>
  <c r="AF456" i="37"/>
  <c r="AF457" i="37" s="1"/>
  <c r="AF458" i="37" s="1"/>
  <c r="AF459" i="37" s="1"/>
  <c r="AF460" i="37" s="1"/>
  <c r="AF461" i="37" s="1"/>
  <c r="AF462" i="37" s="1"/>
  <c r="AF463" i="37" s="1"/>
  <c r="AF470" i="37"/>
  <c r="AF471" i="37"/>
  <c r="AF472" i="37" s="1"/>
  <c r="AF473" i="37" s="1"/>
  <c r="AF474" i="37" s="1"/>
  <c r="AF476" i="37"/>
  <c r="AF478" i="37"/>
  <c r="AF480" i="37"/>
  <c r="AF481" i="37" s="1"/>
  <c r="AF482" i="37" s="1"/>
  <c r="AF483" i="37" s="1"/>
  <c r="AF484" i="37" s="1"/>
  <c r="AF485" i="37" s="1"/>
  <c r="AF71" i="37" l="1"/>
  <c r="AF72" i="37" s="1"/>
  <c r="AF73" i="37" s="1"/>
  <c r="AF68" i="37"/>
  <c r="AF69" i="37" s="1"/>
  <c r="AF70" i="37" s="1"/>
  <c r="AF74" i="37" s="1"/>
  <c r="AC9" i="35" l="1"/>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5" i="35"/>
  <c r="AC36" i="35"/>
  <c r="AC37" i="35"/>
  <c r="AC38" i="35"/>
  <c r="AC39" i="35"/>
  <c r="AC40" i="35"/>
  <c r="AC42" i="35"/>
  <c r="AC43" i="35"/>
  <c r="AC44" i="35"/>
  <c r="AC45" i="35"/>
  <c r="AC46" i="35"/>
  <c r="AC47" i="35"/>
  <c r="AC48" i="35"/>
  <c r="AC49" i="35"/>
  <c r="AC50" i="35"/>
  <c r="AC51" i="35"/>
  <c r="AC52" i="35"/>
  <c r="AC53" i="35"/>
  <c r="AC54" i="35"/>
  <c r="AC55" i="35"/>
  <c r="AC56" i="35"/>
  <c r="AC57" i="35"/>
  <c r="AC58" i="35"/>
  <c r="AC59" i="35"/>
  <c r="AC60" i="35"/>
  <c r="AC81" i="35"/>
  <c r="AC82" i="35"/>
  <c r="AC83" i="35"/>
  <c r="AC95" i="35"/>
  <c r="AC107" i="35"/>
  <c r="AC113"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54" i="35"/>
  <c r="AC155" i="35"/>
  <c r="AC156" i="35"/>
  <c r="AC157" i="35"/>
  <c r="AC158" i="35"/>
  <c r="AC159" i="35"/>
  <c r="AC160" i="35"/>
  <c r="AC161" i="35"/>
  <c r="AC162" i="35"/>
  <c r="AC170" i="35"/>
  <c r="AC178" i="35"/>
  <c r="AC186" i="35"/>
  <c r="AC187" i="35"/>
  <c r="AC188" i="35"/>
  <c r="AC189" i="35"/>
  <c r="AC190" i="35"/>
  <c r="AC191" i="35"/>
  <c r="AC192" i="35"/>
  <c r="AC194" i="35"/>
  <c r="AC198" i="35"/>
  <c r="AC202" i="35"/>
  <c r="AC206" i="35"/>
  <c r="AC210" i="35"/>
  <c r="AC211" i="35"/>
  <c r="AC212" i="35"/>
  <c r="AC213" i="35"/>
  <c r="AC214" i="35"/>
  <c r="AC216" i="35"/>
  <c r="AC217" i="35"/>
  <c r="AC218" i="35"/>
  <c r="AC219" i="35"/>
  <c r="AC220" i="35"/>
  <c r="AC221" i="35"/>
  <c r="AC222" i="35"/>
  <c r="AC224" i="35"/>
  <c r="AC225" i="35"/>
  <c r="AC226" i="35"/>
  <c r="AC227" i="35"/>
  <c r="AC228" i="35"/>
  <c r="AC229" i="35"/>
  <c r="AC230" i="35"/>
  <c r="AC231" i="35"/>
  <c r="AC232" i="35"/>
  <c r="AC233" i="35"/>
  <c r="AC234" i="35"/>
  <c r="AC235" i="35"/>
  <c r="AC236" i="35"/>
  <c r="AC237" i="35"/>
  <c r="AC238" i="35"/>
  <c r="AC255" i="35"/>
  <c r="AC256" i="35"/>
  <c r="AC257" i="35"/>
  <c r="AC258" i="35"/>
  <c r="AC259" i="35"/>
  <c r="AC260" i="35"/>
  <c r="AC261" i="35"/>
  <c r="AC262" i="35"/>
  <c r="AC263" i="35"/>
  <c r="AC264" i="35"/>
  <c r="AC265" i="35"/>
  <c r="AC266" i="35"/>
  <c r="AC267" i="35"/>
  <c r="AC268" i="35"/>
  <c r="AC269" i="35"/>
  <c r="AC270" i="35"/>
  <c r="AC271" i="35"/>
  <c r="AC272" i="35"/>
  <c r="AC273" i="35"/>
  <c r="AC274" i="35"/>
  <c r="AC275" i="35"/>
  <c r="AC279" i="35"/>
  <c r="AC280" i="35"/>
  <c r="AC281" i="35"/>
  <c r="AC282" i="35"/>
  <c r="AC283" i="35"/>
  <c r="AC284" i="35"/>
  <c r="AC285" i="35"/>
  <c r="AC286" i="35"/>
  <c r="AC287" i="35"/>
  <c r="AC288" i="35"/>
  <c r="AC292" i="35"/>
  <c r="AC293" i="35"/>
  <c r="AC294" i="35"/>
  <c r="AC295" i="35"/>
  <c r="AC296" i="35"/>
  <c r="AC304" i="35"/>
  <c r="AC305" i="35"/>
  <c r="AC306" i="35"/>
  <c r="AC307" i="35"/>
  <c r="AC308" i="35"/>
  <c r="AC309" i="35"/>
  <c r="AC310" i="35"/>
  <c r="AC311" i="35"/>
  <c r="AC312" i="35"/>
  <c r="AC313" i="35"/>
  <c r="AC314" i="35"/>
  <c r="AC315" i="35"/>
  <c r="AC316" i="35"/>
  <c r="AC317" i="35"/>
  <c r="AC318" i="35"/>
  <c r="AC319" i="35"/>
  <c r="AC321" i="35"/>
  <c r="AC322" i="35"/>
  <c r="AC323" i="35"/>
  <c r="AC324" i="35"/>
  <c r="AC325" i="35"/>
  <c r="AC326" i="35"/>
  <c r="AC327" i="35"/>
  <c r="AC328" i="35"/>
  <c r="AC329" i="35"/>
  <c r="AC337" i="35"/>
  <c r="AC345" i="35"/>
  <c r="AC353" i="35"/>
  <c r="AC354" i="35"/>
  <c r="AC355"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2" i="35"/>
  <c r="AC394" i="35"/>
  <c r="AC396" i="35"/>
  <c r="AC7" i="35"/>
  <c r="AB9" i="35"/>
  <c r="AB10" i="35"/>
  <c r="AB11" i="35"/>
  <c r="AB12" i="35"/>
  <c r="AB13" i="35"/>
  <c r="AB14" i="35"/>
  <c r="AB15" i="35"/>
  <c r="AB16" i="35"/>
  <c r="AB17" i="35"/>
  <c r="AB18" i="35"/>
  <c r="AB19" i="35"/>
  <c r="AB20" i="35"/>
  <c r="AB21" i="35"/>
  <c r="AB22" i="35"/>
  <c r="AB23" i="35"/>
  <c r="AB24" i="35"/>
  <c r="AB25" i="35"/>
  <c r="AB26" i="35"/>
  <c r="AB27" i="35"/>
  <c r="AB28" i="35"/>
  <c r="AB29" i="35"/>
  <c r="AB30" i="35"/>
  <c r="AB31" i="35"/>
  <c r="AB32" i="35"/>
  <c r="AB33" i="35"/>
  <c r="AB34" i="35"/>
  <c r="AB35" i="35"/>
  <c r="AB36" i="35"/>
  <c r="AB37" i="35"/>
  <c r="AB38" i="35"/>
  <c r="AB39" i="35"/>
  <c r="AB40" i="35"/>
  <c r="AB42" i="35"/>
  <c r="AB43" i="35"/>
  <c r="AB44" i="35"/>
  <c r="AB45" i="35"/>
  <c r="AB46" i="35"/>
  <c r="AB47" i="35"/>
  <c r="AB48" i="35"/>
  <c r="AB49" i="35"/>
  <c r="AB50" i="35"/>
  <c r="AB51" i="35"/>
  <c r="AB52" i="35"/>
  <c r="AB53" i="35"/>
  <c r="AB54" i="35"/>
  <c r="AB55" i="35"/>
  <c r="AB56" i="35"/>
  <c r="AB57" i="35"/>
  <c r="AB58" i="35"/>
  <c r="AB59" i="35"/>
  <c r="AB60" i="35"/>
  <c r="AB81" i="35"/>
  <c r="AB82" i="35"/>
  <c r="AB83" i="35"/>
  <c r="AB95" i="35"/>
  <c r="AB107" i="35"/>
  <c r="AB113" i="35"/>
  <c r="AB119" i="35"/>
  <c r="AB120" i="35"/>
  <c r="AB121" i="35"/>
  <c r="AB122" i="35"/>
  <c r="AB123" i="35"/>
  <c r="AB124" i="35"/>
  <c r="AB125" i="35"/>
  <c r="AB126" i="35"/>
  <c r="AB127" i="35"/>
  <c r="AB128" i="35"/>
  <c r="AB129" i="35"/>
  <c r="AB130" i="35"/>
  <c r="AB131" i="35"/>
  <c r="AB132" i="35"/>
  <c r="AB133" i="35"/>
  <c r="AB134" i="35"/>
  <c r="AB135" i="35"/>
  <c r="AB136" i="35"/>
  <c r="AB137" i="35"/>
  <c r="AB138" i="35"/>
  <c r="AB139" i="35"/>
  <c r="AB140" i="35"/>
  <c r="AB141" i="35"/>
  <c r="AB142" i="35"/>
  <c r="AB143" i="35"/>
  <c r="AB144" i="35"/>
  <c r="AB145" i="35"/>
  <c r="AB146" i="35"/>
  <c r="AB154" i="35"/>
  <c r="AB155" i="35"/>
  <c r="AB156" i="35"/>
  <c r="AB157" i="35"/>
  <c r="AB158" i="35"/>
  <c r="AB159" i="35"/>
  <c r="AB160" i="35"/>
  <c r="AB161" i="35"/>
  <c r="AB162" i="35"/>
  <c r="AB170" i="35"/>
  <c r="AB178" i="35"/>
  <c r="AB186" i="35"/>
  <c r="AB187" i="35"/>
  <c r="AB188" i="35"/>
  <c r="AB189" i="35"/>
  <c r="AB190" i="35"/>
  <c r="AB191" i="35"/>
  <c r="AB192" i="35"/>
  <c r="AB194" i="35"/>
  <c r="AB198" i="35"/>
  <c r="AB202" i="35"/>
  <c r="AB206" i="35"/>
  <c r="AB210" i="35"/>
  <c r="AB211" i="35"/>
  <c r="AB212" i="35"/>
  <c r="AB213" i="35"/>
  <c r="AB214" i="35"/>
  <c r="AB216" i="35"/>
  <c r="AB217" i="35"/>
  <c r="AB218" i="35"/>
  <c r="AB219" i="35"/>
  <c r="AB220" i="35"/>
  <c r="AB221" i="35"/>
  <c r="AB222" i="35"/>
  <c r="AB224" i="35"/>
  <c r="AB225" i="35"/>
  <c r="AB226" i="35"/>
  <c r="AB227" i="35"/>
  <c r="AB228" i="35"/>
  <c r="AB229" i="35"/>
  <c r="AB230" i="35"/>
  <c r="AB231" i="35"/>
  <c r="AB232" i="35"/>
  <c r="AB233" i="35"/>
  <c r="AB234" i="35"/>
  <c r="AB235" i="35"/>
  <c r="AB236" i="35"/>
  <c r="AB237" i="35"/>
  <c r="AB238" i="35"/>
  <c r="AB250" i="35"/>
  <c r="AB252" i="35"/>
  <c r="AB253" i="35"/>
  <c r="AB254" i="35"/>
  <c r="AB255" i="35"/>
  <c r="AB256" i="35"/>
  <c r="AB257" i="35"/>
  <c r="AB258" i="35"/>
  <c r="AB259" i="35"/>
  <c r="AB260" i="35"/>
  <c r="AB261" i="35"/>
  <c r="AB262" i="35"/>
  <c r="AB263" i="35"/>
  <c r="AB264" i="35"/>
  <c r="AB265" i="35"/>
  <c r="AB266" i="35"/>
  <c r="AB267" i="35"/>
  <c r="AB268" i="35"/>
  <c r="AB269" i="35"/>
  <c r="AB270" i="35"/>
  <c r="AB271" i="35"/>
  <c r="AB272" i="35"/>
  <c r="AB273" i="35"/>
  <c r="AB274" i="35"/>
  <c r="AB275" i="35"/>
  <c r="AB279" i="35"/>
  <c r="AB280" i="35"/>
  <c r="AB281" i="35"/>
  <c r="AB282" i="35"/>
  <c r="AB283" i="35"/>
  <c r="AB284" i="35"/>
  <c r="AB285" i="35"/>
  <c r="AB286" i="35"/>
  <c r="AB287" i="35"/>
  <c r="AB288" i="35"/>
  <c r="AB292" i="35"/>
  <c r="AB293" i="35"/>
  <c r="AB294" i="35"/>
  <c r="AB295" i="35"/>
  <c r="AB296" i="35"/>
  <c r="AB304" i="35"/>
  <c r="AB305" i="35"/>
  <c r="AB306" i="35"/>
  <c r="AB307" i="35"/>
  <c r="AB308" i="35"/>
  <c r="AB309" i="35"/>
  <c r="AB310" i="35"/>
  <c r="AB311" i="35"/>
  <c r="AB312" i="35"/>
  <c r="AB313" i="35"/>
  <c r="AB314" i="35"/>
  <c r="AB315" i="35"/>
  <c r="AB316" i="35"/>
  <c r="AB317" i="35"/>
  <c r="AB318" i="35"/>
  <c r="AB319" i="35"/>
  <c r="AB321" i="35"/>
  <c r="AB322" i="35"/>
  <c r="AB323" i="35"/>
  <c r="AB324" i="35"/>
  <c r="AB325" i="35"/>
  <c r="AB326" i="35"/>
  <c r="AB327" i="35"/>
  <c r="AB328" i="35"/>
  <c r="AB329" i="35"/>
  <c r="AB337" i="35"/>
  <c r="AB345" i="35"/>
  <c r="AB353" i="35"/>
  <c r="AB354" i="35"/>
  <c r="AB355" i="35"/>
  <c r="AB361" i="35"/>
  <c r="AB362" i="35"/>
  <c r="AB363" i="35"/>
  <c r="AB364" i="35"/>
  <c r="AB365" i="35"/>
  <c r="AB366" i="35"/>
  <c r="AB367" i="35"/>
  <c r="AB368" i="35"/>
  <c r="AB369" i="35"/>
  <c r="AB370" i="35"/>
  <c r="AB371" i="35"/>
  <c r="AB372" i="35"/>
  <c r="AB373" i="35"/>
  <c r="AB374" i="35"/>
  <c r="AB375" i="35"/>
  <c r="AB376" i="35"/>
  <c r="AB377" i="35"/>
  <c r="AB378" i="35"/>
  <c r="AB379" i="35"/>
  <c r="AB380" i="35"/>
  <c r="AB381" i="35"/>
  <c r="AB382" i="35"/>
  <c r="AB383" i="35"/>
  <c r="AB384" i="35"/>
  <c r="AB385" i="35"/>
  <c r="AB386" i="35"/>
  <c r="AB387" i="35"/>
  <c r="AB388" i="35"/>
  <c r="AB389" i="35"/>
  <c r="AB390" i="35"/>
  <c r="AB392" i="35"/>
  <c r="AB394" i="35"/>
  <c r="AB396" i="35"/>
  <c r="AB7"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5" i="35"/>
  <c r="AA36" i="35"/>
  <c r="AA37" i="35"/>
  <c r="AA38" i="35"/>
  <c r="AA39" i="35"/>
  <c r="AA40" i="35"/>
  <c r="AA42" i="35"/>
  <c r="AA43" i="35"/>
  <c r="AA44" i="35"/>
  <c r="AA45" i="35"/>
  <c r="AA46" i="35"/>
  <c r="AA47" i="35"/>
  <c r="AA48" i="35"/>
  <c r="AA49" i="35"/>
  <c r="AA50" i="35"/>
  <c r="AA51" i="35"/>
  <c r="AA52" i="35"/>
  <c r="AA53" i="35"/>
  <c r="AA54" i="35"/>
  <c r="AA55" i="35"/>
  <c r="AA56" i="35"/>
  <c r="AA57" i="35"/>
  <c r="AA58" i="35"/>
  <c r="AA59" i="35"/>
  <c r="AA60" i="35"/>
  <c r="AA81" i="35"/>
  <c r="AA82" i="35"/>
  <c r="AA83" i="35"/>
  <c r="AA95" i="35"/>
  <c r="AA107" i="35"/>
  <c r="AA113"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54" i="35"/>
  <c r="AA155" i="35"/>
  <c r="AA156" i="35"/>
  <c r="AA157" i="35"/>
  <c r="AA158" i="35"/>
  <c r="AA159" i="35"/>
  <c r="AA160" i="35"/>
  <c r="AA161" i="35"/>
  <c r="AA162" i="35"/>
  <c r="AA170" i="35"/>
  <c r="AA178" i="35"/>
  <c r="AA186" i="35"/>
  <c r="AA187" i="35"/>
  <c r="AA188" i="35"/>
  <c r="AA189" i="35"/>
  <c r="AA190" i="35"/>
  <c r="AA191" i="35"/>
  <c r="AA192" i="35"/>
  <c r="AA194" i="35"/>
  <c r="AA198" i="35"/>
  <c r="AA202" i="35"/>
  <c r="AA206" i="35"/>
  <c r="AA210" i="35"/>
  <c r="AA211" i="35"/>
  <c r="AA212" i="35"/>
  <c r="AA213" i="35"/>
  <c r="AA214" i="35"/>
  <c r="AA216" i="35"/>
  <c r="AA217" i="35"/>
  <c r="AA218" i="35"/>
  <c r="AA219" i="35"/>
  <c r="AA220" i="35"/>
  <c r="AA221" i="35"/>
  <c r="AA222" i="35"/>
  <c r="AA224" i="35"/>
  <c r="AA225" i="35"/>
  <c r="AA226" i="35"/>
  <c r="AA227" i="35"/>
  <c r="AA228" i="35"/>
  <c r="AA229" i="35"/>
  <c r="AA230" i="35"/>
  <c r="AA231" i="35"/>
  <c r="AA232" i="35"/>
  <c r="AA233" i="35"/>
  <c r="AA234" i="35"/>
  <c r="AA235" i="35"/>
  <c r="AA236" i="35"/>
  <c r="AA237" i="35"/>
  <c r="AA238" i="35"/>
  <c r="AA253" i="35"/>
  <c r="AA254" i="35"/>
  <c r="AA255" i="35"/>
  <c r="AA256" i="35"/>
  <c r="AA257" i="35"/>
  <c r="AA258" i="35"/>
  <c r="AA259" i="35"/>
  <c r="AA260" i="35"/>
  <c r="AA261" i="35"/>
  <c r="AA262" i="35"/>
  <c r="AA263" i="35"/>
  <c r="AA264" i="35"/>
  <c r="AA265" i="35"/>
  <c r="AA266" i="35"/>
  <c r="AA267" i="35"/>
  <c r="AA268" i="35"/>
  <c r="AA269" i="35"/>
  <c r="AA270" i="35"/>
  <c r="AA271" i="35"/>
  <c r="AA272" i="35"/>
  <c r="AA273" i="35"/>
  <c r="AA274" i="35"/>
  <c r="AA275" i="35"/>
  <c r="AA279" i="35"/>
  <c r="AA280" i="35"/>
  <c r="AA281" i="35"/>
  <c r="AA282" i="35"/>
  <c r="AA283" i="35"/>
  <c r="AA284" i="35"/>
  <c r="AA285" i="35"/>
  <c r="AA286" i="35"/>
  <c r="AA287" i="35"/>
  <c r="AA288" i="35"/>
  <c r="AA292" i="35"/>
  <c r="AA293" i="35"/>
  <c r="AA294" i="35"/>
  <c r="AA295" i="35"/>
  <c r="AA296" i="35"/>
  <c r="AA304" i="35"/>
  <c r="AA305" i="35"/>
  <c r="AA306" i="35"/>
  <c r="AA307" i="35"/>
  <c r="AA308" i="35"/>
  <c r="AA309" i="35"/>
  <c r="AA310" i="35"/>
  <c r="AA311" i="35"/>
  <c r="AA312" i="35"/>
  <c r="AA313" i="35"/>
  <c r="AA314" i="35"/>
  <c r="AA315" i="35"/>
  <c r="AA316" i="35"/>
  <c r="AA317" i="35"/>
  <c r="AA318" i="35"/>
  <c r="AA319" i="35"/>
  <c r="AA321" i="35"/>
  <c r="AA322" i="35"/>
  <c r="AA323" i="35"/>
  <c r="AA324" i="35"/>
  <c r="AA325" i="35"/>
  <c r="AA326" i="35"/>
  <c r="AA327" i="35"/>
  <c r="AA328" i="35"/>
  <c r="AA329" i="35"/>
  <c r="AA337" i="35"/>
  <c r="AA345" i="35"/>
  <c r="AA353" i="35"/>
  <c r="AA354" i="35"/>
  <c r="AA355"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2" i="35"/>
  <c r="AA394" i="35"/>
  <c r="AA396" i="35"/>
  <c r="AA7" i="35"/>
  <c r="Z9" i="35"/>
  <c r="Z10" i="35"/>
  <c r="Z11" i="35"/>
  <c r="Z12" i="35"/>
  <c r="Z13" i="35"/>
  <c r="Z14" i="35"/>
  <c r="Z15" i="35"/>
  <c r="Z16" i="35"/>
  <c r="Z17" i="35"/>
  <c r="Z18" i="35"/>
  <c r="Z19" i="35"/>
  <c r="Z20" i="35"/>
  <c r="Z21" i="35"/>
  <c r="Z22" i="35"/>
  <c r="Z23" i="35"/>
  <c r="Z24" i="35"/>
  <c r="Z25" i="35"/>
  <c r="Z26" i="35"/>
  <c r="Z27" i="35"/>
  <c r="Z28" i="35"/>
  <c r="Z29" i="35"/>
  <c r="Z30" i="35"/>
  <c r="Z31" i="35"/>
  <c r="Z32" i="35"/>
  <c r="Z33" i="35"/>
  <c r="Z34" i="35"/>
  <c r="Z35" i="35"/>
  <c r="Z36" i="35"/>
  <c r="Z37" i="35"/>
  <c r="Z38" i="35"/>
  <c r="Z39" i="35"/>
  <c r="Z40" i="35"/>
  <c r="Z42" i="35"/>
  <c r="Z43" i="35"/>
  <c r="Z44" i="35"/>
  <c r="Z45" i="35"/>
  <c r="Z46" i="35"/>
  <c r="Z47" i="35"/>
  <c r="Z48" i="35"/>
  <c r="Z49" i="35"/>
  <c r="Z50" i="35"/>
  <c r="Z51" i="35"/>
  <c r="Z52" i="35"/>
  <c r="Z53" i="35"/>
  <c r="Z54" i="35"/>
  <c r="Z55" i="35"/>
  <c r="Z56" i="35"/>
  <c r="Z57" i="35"/>
  <c r="Z58" i="35"/>
  <c r="Z59" i="35"/>
  <c r="Z60" i="35"/>
  <c r="Z81" i="35"/>
  <c r="Z82" i="35"/>
  <c r="Z83" i="35"/>
  <c r="Z95" i="35"/>
  <c r="Z107" i="35"/>
  <c r="Z113" i="35"/>
  <c r="Z119" i="35"/>
  <c r="Z120" i="35"/>
  <c r="Z121" i="35"/>
  <c r="Z122" i="35"/>
  <c r="Z123" i="35"/>
  <c r="Z124" i="35"/>
  <c r="Z125" i="35"/>
  <c r="Z126" i="35"/>
  <c r="Z127" i="35"/>
  <c r="Z128" i="35"/>
  <c r="Z129" i="35"/>
  <c r="Z130" i="35"/>
  <c r="Z131" i="35"/>
  <c r="Z132" i="35"/>
  <c r="Z133" i="35"/>
  <c r="Z134" i="35"/>
  <c r="Z135" i="35"/>
  <c r="Z136" i="35"/>
  <c r="Z137" i="35"/>
  <c r="Z138" i="35"/>
  <c r="Z139" i="35"/>
  <c r="Z140" i="35"/>
  <c r="Z141" i="35"/>
  <c r="Z142" i="35"/>
  <c r="Z143" i="35"/>
  <c r="Z144" i="35"/>
  <c r="Z145" i="35"/>
  <c r="Z146" i="35"/>
  <c r="Z154" i="35"/>
  <c r="Z155" i="35"/>
  <c r="Z156" i="35"/>
  <c r="Z157" i="35"/>
  <c r="Z158" i="35"/>
  <c r="Z159" i="35"/>
  <c r="Z160" i="35"/>
  <c r="Z161" i="35"/>
  <c r="Z162" i="35"/>
  <c r="Z170" i="35"/>
  <c r="Z178" i="35"/>
  <c r="Z186" i="35"/>
  <c r="Z187" i="35"/>
  <c r="Z188" i="35"/>
  <c r="Z189" i="35"/>
  <c r="Z190" i="35"/>
  <c r="Z191" i="35"/>
  <c r="Z192" i="35"/>
  <c r="Z194" i="35"/>
  <c r="Z198" i="35"/>
  <c r="Z202" i="35"/>
  <c r="Z206" i="35"/>
  <c r="Z210" i="35"/>
  <c r="Z211" i="35"/>
  <c r="Z212" i="35"/>
  <c r="Z213" i="35"/>
  <c r="Z214" i="35"/>
  <c r="Z216" i="35"/>
  <c r="Z217" i="35"/>
  <c r="Z218" i="35"/>
  <c r="Z219" i="35"/>
  <c r="Z220" i="35"/>
  <c r="Z221" i="35"/>
  <c r="Z222" i="35"/>
  <c r="Z224" i="35"/>
  <c r="Z225" i="35"/>
  <c r="Z226" i="35"/>
  <c r="Z227" i="35"/>
  <c r="Z228" i="35"/>
  <c r="Z229" i="35"/>
  <c r="Z230" i="35"/>
  <c r="Z231" i="35"/>
  <c r="Z232" i="35"/>
  <c r="Z233" i="35"/>
  <c r="Z234" i="35"/>
  <c r="Z235" i="35"/>
  <c r="Z236" i="35"/>
  <c r="Z257" i="35"/>
  <c r="Z258" i="35"/>
  <c r="Z259" i="35"/>
  <c r="Z260" i="35"/>
  <c r="Z261" i="35"/>
  <c r="Z262" i="35"/>
  <c r="Z263" i="35"/>
  <c r="Z264" i="35"/>
  <c r="Z265" i="35"/>
  <c r="Z266" i="35"/>
  <c r="Z267" i="35"/>
  <c r="Z268" i="35"/>
  <c r="Z269" i="35"/>
  <c r="Z270" i="35"/>
  <c r="Z271" i="35"/>
  <c r="Z272" i="35"/>
  <c r="Z273" i="35"/>
  <c r="Z274" i="35"/>
  <c r="Z275" i="35"/>
  <c r="Z279" i="35"/>
  <c r="Z280" i="35"/>
  <c r="Z281" i="35"/>
  <c r="Z282" i="35"/>
  <c r="Z283" i="35"/>
  <c r="Z284" i="35"/>
  <c r="Z285" i="35"/>
  <c r="Z286" i="35"/>
  <c r="Z287" i="35"/>
  <c r="Z288" i="35"/>
  <c r="Z292" i="35"/>
  <c r="Z293" i="35"/>
  <c r="Z294" i="35"/>
  <c r="Z295" i="35"/>
  <c r="Z296" i="35"/>
  <c r="Z304" i="35"/>
  <c r="Z305" i="35"/>
  <c r="Z306" i="35"/>
  <c r="Z307" i="35"/>
  <c r="Z308" i="35"/>
  <c r="Z309" i="35"/>
  <c r="Z310" i="35"/>
  <c r="Z311" i="35"/>
  <c r="Z312" i="35"/>
  <c r="Z313" i="35"/>
  <c r="Z314" i="35"/>
  <c r="Z315" i="35"/>
  <c r="Z316" i="35"/>
  <c r="Z317" i="35"/>
  <c r="Z318" i="35"/>
  <c r="Z319" i="35"/>
  <c r="Z321" i="35"/>
  <c r="Z322" i="35"/>
  <c r="Z323" i="35"/>
  <c r="Z324" i="35"/>
  <c r="Z325" i="35"/>
  <c r="Z326" i="35"/>
  <c r="Z327" i="35"/>
  <c r="Z328" i="35"/>
  <c r="Z329" i="35"/>
  <c r="Z337" i="35"/>
  <c r="Z345" i="35"/>
  <c r="Z353" i="35"/>
  <c r="Z354" i="35"/>
  <c r="Z355" i="35"/>
  <c r="Z361" i="35"/>
  <c r="Z362" i="35"/>
  <c r="Z363" i="35"/>
  <c r="Z364" i="35"/>
  <c r="Z365" i="35"/>
  <c r="Z366" i="35"/>
  <c r="Z367" i="35"/>
  <c r="Z368" i="35"/>
  <c r="Z369" i="35"/>
  <c r="Z370" i="35"/>
  <c r="Z371" i="35"/>
  <c r="Z372" i="35"/>
  <c r="Z373" i="35"/>
  <c r="Z374" i="35"/>
  <c r="Z375" i="35"/>
  <c r="Z376" i="35"/>
  <c r="Z377" i="35"/>
  <c r="Z378" i="35"/>
  <c r="Z379" i="35"/>
  <c r="Z380" i="35"/>
  <c r="Z381" i="35"/>
  <c r="Z382" i="35"/>
  <c r="Z383" i="35"/>
  <c r="Z384" i="35"/>
  <c r="Z385" i="35"/>
  <c r="Z386" i="35"/>
  <c r="Z387" i="35"/>
  <c r="Z388" i="35"/>
  <c r="Z389" i="35"/>
  <c r="Z390" i="35"/>
  <c r="Z392" i="35"/>
  <c r="Z394" i="35"/>
  <c r="Z396" i="35"/>
  <c r="Z7" i="35"/>
  <c r="Y9" i="35"/>
  <c r="Y10" i="35"/>
  <c r="Y11" i="35"/>
  <c r="Y12" i="35"/>
  <c r="Y13" i="35"/>
  <c r="Y14" i="35"/>
  <c r="Y15" i="35"/>
  <c r="Y16" i="35"/>
  <c r="Y17" i="35"/>
  <c r="Y18" i="35"/>
  <c r="Y19" i="35"/>
  <c r="Y20" i="35"/>
  <c r="Y21" i="35"/>
  <c r="Y22" i="35"/>
  <c r="Y23" i="35"/>
  <c r="Y24" i="35"/>
  <c r="Y25" i="35"/>
  <c r="Y26" i="35"/>
  <c r="Y27" i="35"/>
  <c r="Y28" i="35"/>
  <c r="Y29" i="35"/>
  <c r="Y30" i="35"/>
  <c r="Y31" i="35"/>
  <c r="Y32" i="35"/>
  <c r="Y33" i="35"/>
  <c r="Y34" i="35"/>
  <c r="Y35" i="35"/>
  <c r="Y36" i="35"/>
  <c r="Y37" i="35"/>
  <c r="Y38" i="35"/>
  <c r="Y39" i="35"/>
  <c r="Y40" i="35"/>
  <c r="Y42" i="35"/>
  <c r="Y43" i="35"/>
  <c r="Y44" i="35"/>
  <c r="Y45" i="35"/>
  <c r="Y46" i="35"/>
  <c r="Y47" i="35"/>
  <c r="Y48" i="35"/>
  <c r="Y49" i="35"/>
  <c r="Y50" i="35"/>
  <c r="Y51" i="35"/>
  <c r="Y52" i="35"/>
  <c r="Y53" i="35"/>
  <c r="Y54" i="35"/>
  <c r="Y55" i="35"/>
  <c r="Y56" i="35"/>
  <c r="Y57" i="35"/>
  <c r="Y58" i="35"/>
  <c r="Y59" i="35"/>
  <c r="Y60" i="35"/>
  <c r="Y81" i="35"/>
  <c r="Y82" i="35"/>
  <c r="Y83" i="35"/>
  <c r="Y95" i="35"/>
  <c r="Y107" i="35"/>
  <c r="Y113" i="35"/>
  <c r="Y119" i="35"/>
  <c r="Y120" i="35"/>
  <c r="Y121" i="35"/>
  <c r="Y122" i="35"/>
  <c r="Y123" i="35"/>
  <c r="Y124" i="35"/>
  <c r="Y125" i="35"/>
  <c r="Y126" i="35"/>
  <c r="Y127" i="35"/>
  <c r="Y128" i="35"/>
  <c r="Y129" i="35"/>
  <c r="Y130" i="35"/>
  <c r="Y131" i="35"/>
  <c r="Y132" i="35"/>
  <c r="Y133" i="35"/>
  <c r="Y134" i="35"/>
  <c r="Y135" i="35"/>
  <c r="Y136" i="35"/>
  <c r="Y137" i="35"/>
  <c r="Y138" i="35"/>
  <c r="Y139" i="35"/>
  <c r="Y140" i="35"/>
  <c r="Y141" i="35"/>
  <c r="Y142" i="35"/>
  <c r="Y143" i="35"/>
  <c r="Y144" i="35"/>
  <c r="Y145" i="35"/>
  <c r="Y146" i="35"/>
  <c r="Y154" i="35"/>
  <c r="Y155" i="35"/>
  <c r="Y156" i="35"/>
  <c r="Y157" i="35"/>
  <c r="Y158" i="35"/>
  <c r="Y159" i="35"/>
  <c r="Y160" i="35"/>
  <c r="Y161" i="35"/>
  <c r="Y162" i="35"/>
  <c r="Y170" i="35"/>
  <c r="Y178" i="35"/>
  <c r="Y186" i="35"/>
  <c r="Y187" i="35"/>
  <c r="Y188" i="35"/>
  <c r="Y189" i="35"/>
  <c r="Y190" i="35"/>
  <c r="Y191" i="35"/>
  <c r="Y192" i="35"/>
  <c r="Y194" i="35"/>
  <c r="Y198" i="35"/>
  <c r="Y202" i="35"/>
  <c r="Y206" i="35"/>
  <c r="Y210" i="35"/>
  <c r="Y211" i="35"/>
  <c r="Y212" i="35"/>
  <c r="Y213" i="35"/>
  <c r="Y214" i="35"/>
  <c r="Y216" i="35"/>
  <c r="Y217" i="35"/>
  <c r="Y218" i="35"/>
  <c r="Y219" i="35"/>
  <c r="Y220" i="35"/>
  <c r="Y221" i="35"/>
  <c r="Y222" i="35"/>
  <c r="Y224" i="35"/>
  <c r="Y225" i="35"/>
  <c r="Y226" i="35"/>
  <c r="Y227" i="35"/>
  <c r="Y228" i="35"/>
  <c r="Y229" i="35"/>
  <c r="Y230" i="35"/>
  <c r="Y231" i="35"/>
  <c r="Y232" i="35"/>
  <c r="Y233" i="35"/>
  <c r="Y234" i="35"/>
  <c r="Y235" i="35"/>
  <c r="Y236" i="35"/>
  <c r="Y256" i="35"/>
  <c r="Y257" i="35"/>
  <c r="Y258" i="35"/>
  <c r="Y259" i="35"/>
  <c r="Y260" i="35"/>
  <c r="Y261" i="35"/>
  <c r="Y262" i="35"/>
  <c r="Y263" i="35"/>
  <c r="Y264" i="35"/>
  <c r="Y265" i="35"/>
  <c r="Y266" i="35"/>
  <c r="Y267" i="35"/>
  <c r="Y268" i="35"/>
  <c r="Y269" i="35"/>
  <c r="Y270" i="35"/>
  <c r="Y271" i="35"/>
  <c r="Y272" i="35"/>
  <c r="Y273" i="35"/>
  <c r="Y274" i="35"/>
  <c r="Y275" i="35"/>
  <c r="Y279" i="35"/>
  <c r="Y280" i="35"/>
  <c r="Y281" i="35"/>
  <c r="Y282" i="35"/>
  <c r="Y283" i="35"/>
  <c r="Y284" i="35"/>
  <c r="Y285" i="35"/>
  <c r="Y286" i="35"/>
  <c r="Y287" i="35"/>
  <c r="Y288" i="35"/>
  <c r="Y292" i="35"/>
  <c r="Y293" i="35"/>
  <c r="Y294" i="35"/>
  <c r="Y295" i="35"/>
  <c r="Y296" i="35"/>
  <c r="Y304" i="35"/>
  <c r="Y305" i="35"/>
  <c r="Y306" i="35"/>
  <c r="Y307" i="35"/>
  <c r="Y308" i="35"/>
  <c r="Y309" i="35"/>
  <c r="Y310" i="35"/>
  <c r="Y311" i="35"/>
  <c r="Y312" i="35"/>
  <c r="Y313" i="35"/>
  <c r="Y314" i="35"/>
  <c r="Y315" i="35"/>
  <c r="Y316" i="35"/>
  <c r="Y317" i="35"/>
  <c r="Y318" i="35"/>
  <c r="Y319" i="35"/>
  <c r="Y321" i="35"/>
  <c r="Y322" i="35"/>
  <c r="Y323" i="35"/>
  <c r="Y324" i="35"/>
  <c r="Y325" i="35"/>
  <c r="Y326" i="35"/>
  <c r="Y327" i="35"/>
  <c r="Y328" i="35"/>
  <c r="Y329" i="35"/>
  <c r="Y337" i="35"/>
  <c r="Y345" i="35"/>
  <c r="Y353" i="35"/>
  <c r="Y354" i="35"/>
  <c r="Y355" i="35"/>
  <c r="Y361" i="35"/>
  <c r="Y362" i="35"/>
  <c r="Y363" i="35"/>
  <c r="Y364" i="35"/>
  <c r="Y365" i="35"/>
  <c r="Y366" i="35"/>
  <c r="Y367" i="35"/>
  <c r="Y368" i="35"/>
  <c r="Y369" i="35"/>
  <c r="Y370" i="35"/>
  <c r="Y371" i="35"/>
  <c r="Y372" i="35"/>
  <c r="Y373" i="35"/>
  <c r="Y374" i="35"/>
  <c r="Y375" i="35"/>
  <c r="Y376" i="35"/>
  <c r="Y377" i="35"/>
  <c r="Y378" i="35"/>
  <c r="Y379" i="35"/>
  <c r="Y380" i="35"/>
  <c r="Y381" i="35"/>
  <c r="Y382" i="35"/>
  <c r="Y383" i="35"/>
  <c r="Y384" i="35"/>
  <c r="Y385" i="35"/>
  <c r="Y386" i="35"/>
  <c r="Y387" i="35"/>
  <c r="Y388" i="35"/>
  <c r="Y389" i="35"/>
  <c r="Y390" i="35"/>
  <c r="Y392" i="35"/>
  <c r="Y394" i="35"/>
  <c r="Y396" i="35"/>
  <c r="Y7" i="35"/>
  <c r="X9" i="35"/>
  <c r="X10" i="35"/>
  <c r="X11" i="35"/>
  <c r="X12" i="35"/>
  <c r="X13" i="35"/>
  <c r="X14" i="35"/>
  <c r="X15" i="35"/>
  <c r="X16" i="35"/>
  <c r="X17" i="35"/>
  <c r="X18" i="35"/>
  <c r="X19" i="35"/>
  <c r="X20" i="35"/>
  <c r="X21" i="35"/>
  <c r="X22" i="35"/>
  <c r="X23" i="35"/>
  <c r="X24" i="35"/>
  <c r="X25" i="35"/>
  <c r="X26" i="35"/>
  <c r="X27" i="35"/>
  <c r="X28" i="35"/>
  <c r="X29" i="35"/>
  <c r="X30" i="35"/>
  <c r="X31" i="35"/>
  <c r="X32" i="35"/>
  <c r="X33" i="35"/>
  <c r="X34" i="35"/>
  <c r="X35" i="35"/>
  <c r="X36" i="35"/>
  <c r="X37" i="35"/>
  <c r="X38" i="35"/>
  <c r="X39" i="35"/>
  <c r="X40" i="35"/>
  <c r="X42" i="35"/>
  <c r="X43" i="35"/>
  <c r="X44" i="35"/>
  <c r="X45" i="35"/>
  <c r="X46" i="35"/>
  <c r="X47" i="35"/>
  <c r="X48" i="35"/>
  <c r="X49" i="35"/>
  <c r="X50" i="35"/>
  <c r="X51" i="35"/>
  <c r="X52" i="35"/>
  <c r="X53" i="35"/>
  <c r="X54" i="35"/>
  <c r="X55" i="35"/>
  <c r="X56" i="35"/>
  <c r="X57" i="35"/>
  <c r="X58" i="35"/>
  <c r="X59" i="35"/>
  <c r="X60" i="35"/>
  <c r="X81" i="35"/>
  <c r="X82" i="35"/>
  <c r="X83" i="35"/>
  <c r="X95" i="35"/>
  <c r="X107" i="35"/>
  <c r="X113" i="35"/>
  <c r="X119" i="35"/>
  <c r="X120" i="35"/>
  <c r="X121" i="35"/>
  <c r="X122" i="35"/>
  <c r="X123" i="35"/>
  <c r="X124" i="35"/>
  <c r="X125" i="35"/>
  <c r="X126" i="35"/>
  <c r="X127" i="35"/>
  <c r="X128" i="35"/>
  <c r="X129" i="35"/>
  <c r="X130" i="35"/>
  <c r="X131" i="35"/>
  <c r="X132" i="35"/>
  <c r="X133" i="35"/>
  <c r="X134" i="35"/>
  <c r="X135" i="35"/>
  <c r="X136" i="35"/>
  <c r="X137" i="35"/>
  <c r="X138" i="35"/>
  <c r="X139" i="35"/>
  <c r="X140" i="35"/>
  <c r="X141" i="35"/>
  <c r="X142" i="35"/>
  <c r="X143" i="35"/>
  <c r="X144" i="35"/>
  <c r="X145" i="35"/>
  <c r="X146" i="35"/>
  <c r="X154" i="35"/>
  <c r="X155" i="35"/>
  <c r="X156" i="35"/>
  <c r="X157" i="35"/>
  <c r="X158" i="35"/>
  <c r="X159" i="35"/>
  <c r="X160" i="35"/>
  <c r="X161" i="35"/>
  <c r="X162" i="35"/>
  <c r="X170" i="35"/>
  <c r="X178" i="35"/>
  <c r="X186" i="35"/>
  <c r="X187" i="35"/>
  <c r="X188" i="35"/>
  <c r="X189" i="35"/>
  <c r="X190" i="35"/>
  <c r="X191" i="35"/>
  <c r="X192" i="35"/>
  <c r="X194" i="35"/>
  <c r="X198" i="35"/>
  <c r="X202" i="35"/>
  <c r="X206" i="35"/>
  <c r="X210" i="35"/>
  <c r="X211" i="35"/>
  <c r="X212" i="35"/>
  <c r="X213" i="35"/>
  <c r="X214" i="35"/>
  <c r="X216" i="35"/>
  <c r="X217" i="35"/>
  <c r="X218" i="35"/>
  <c r="X219" i="35"/>
  <c r="X220" i="35"/>
  <c r="X221" i="35"/>
  <c r="X222" i="35"/>
  <c r="X224" i="35"/>
  <c r="X225" i="35"/>
  <c r="X226" i="35"/>
  <c r="X227" i="35"/>
  <c r="X228" i="35"/>
  <c r="X229" i="35"/>
  <c r="X230" i="35"/>
  <c r="X231" i="35"/>
  <c r="X232" i="35"/>
  <c r="X233" i="35"/>
  <c r="X234" i="35"/>
  <c r="X235" i="35"/>
  <c r="X236" i="35"/>
  <c r="X256" i="35"/>
  <c r="X257" i="35"/>
  <c r="X258" i="35"/>
  <c r="X259" i="35"/>
  <c r="X260" i="35"/>
  <c r="X261" i="35"/>
  <c r="X262" i="35"/>
  <c r="X263" i="35"/>
  <c r="X264" i="35"/>
  <c r="X265" i="35"/>
  <c r="X266" i="35"/>
  <c r="X267" i="35"/>
  <c r="X268" i="35"/>
  <c r="X269" i="35"/>
  <c r="X270" i="35"/>
  <c r="X271" i="35"/>
  <c r="X272" i="35"/>
  <c r="X273" i="35"/>
  <c r="X274" i="35"/>
  <c r="X275" i="35"/>
  <c r="X279" i="35"/>
  <c r="X280" i="35"/>
  <c r="X281" i="35"/>
  <c r="X282" i="35"/>
  <c r="X283" i="35"/>
  <c r="X284" i="35"/>
  <c r="X285" i="35"/>
  <c r="X286" i="35"/>
  <c r="X287" i="35"/>
  <c r="X288" i="35"/>
  <c r="X292" i="35"/>
  <c r="X293" i="35"/>
  <c r="X294" i="35"/>
  <c r="X295" i="35"/>
  <c r="X296" i="35"/>
  <c r="X304" i="35"/>
  <c r="X305" i="35"/>
  <c r="X306" i="35"/>
  <c r="X307" i="35"/>
  <c r="X308" i="35"/>
  <c r="X309" i="35"/>
  <c r="X310" i="35"/>
  <c r="X311" i="35"/>
  <c r="X312" i="35"/>
  <c r="X313" i="35"/>
  <c r="X314" i="35"/>
  <c r="X315" i="35"/>
  <c r="X316" i="35"/>
  <c r="X317" i="35"/>
  <c r="X318" i="35"/>
  <c r="X319" i="35"/>
  <c r="X321" i="35"/>
  <c r="X322" i="35"/>
  <c r="X323" i="35"/>
  <c r="X324" i="35"/>
  <c r="X325" i="35"/>
  <c r="X326" i="35"/>
  <c r="X327" i="35"/>
  <c r="X328" i="35"/>
  <c r="X329" i="35"/>
  <c r="X337" i="35"/>
  <c r="X345" i="35"/>
  <c r="X353" i="35"/>
  <c r="X354" i="35"/>
  <c r="X355" i="35"/>
  <c r="X361" i="35"/>
  <c r="X362" i="35"/>
  <c r="X363" i="35"/>
  <c r="X364" i="35"/>
  <c r="X365" i="35"/>
  <c r="X366" i="35"/>
  <c r="X367" i="35"/>
  <c r="X368" i="35"/>
  <c r="X369" i="35"/>
  <c r="X370" i="35"/>
  <c r="X371" i="35"/>
  <c r="X372" i="35"/>
  <c r="X373" i="35"/>
  <c r="X374" i="35"/>
  <c r="X375" i="35"/>
  <c r="X376" i="35"/>
  <c r="X377" i="35"/>
  <c r="X378" i="35"/>
  <c r="X379" i="35"/>
  <c r="X380" i="35"/>
  <c r="X381" i="35"/>
  <c r="X382" i="35"/>
  <c r="X383" i="35"/>
  <c r="X384" i="35"/>
  <c r="X385" i="35"/>
  <c r="X386" i="35"/>
  <c r="X387" i="35"/>
  <c r="X388" i="35"/>
  <c r="X389" i="35"/>
  <c r="X390" i="35"/>
  <c r="X392" i="35"/>
  <c r="X394" i="35"/>
  <c r="X396" i="35"/>
  <c r="X7" i="35"/>
  <c r="W9" i="35"/>
  <c r="W10" i="35"/>
  <c r="W11" i="35"/>
  <c r="W12" i="35"/>
  <c r="W13" i="35"/>
  <c r="W14" i="35"/>
  <c r="W15" i="35"/>
  <c r="W16" i="35"/>
  <c r="W17" i="35"/>
  <c r="W18" i="35"/>
  <c r="W19" i="35"/>
  <c r="W20" i="35"/>
  <c r="W21" i="35"/>
  <c r="W22" i="35"/>
  <c r="W23" i="35"/>
  <c r="W24" i="35"/>
  <c r="W25" i="35"/>
  <c r="W26" i="35"/>
  <c r="W27" i="35"/>
  <c r="W28" i="35"/>
  <c r="W29" i="35"/>
  <c r="W30" i="35"/>
  <c r="W31" i="35"/>
  <c r="W32" i="35"/>
  <c r="W33" i="35"/>
  <c r="W34" i="35"/>
  <c r="W35" i="35"/>
  <c r="W36" i="35"/>
  <c r="W37" i="35"/>
  <c r="W38" i="35"/>
  <c r="W39" i="35"/>
  <c r="W40" i="35"/>
  <c r="W42" i="35"/>
  <c r="W43" i="35"/>
  <c r="W44" i="35"/>
  <c r="W45" i="35"/>
  <c r="W46" i="35"/>
  <c r="W47" i="35"/>
  <c r="W48" i="35"/>
  <c r="W49" i="35"/>
  <c r="W50" i="35"/>
  <c r="W51" i="35"/>
  <c r="W52" i="35"/>
  <c r="W53" i="35"/>
  <c r="W54" i="35"/>
  <c r="W55" i="35"/>
  <c r="W56" i="35"/>
  <c r="W57" i="35"/>
  <c r="W58" i="35"/>
  <c r="W59" i="35"/>
  <c r="W60" i="35"/>
  <c r="W81" i="35"/>
  <c r="W82" i="35"/>
  <c r="W83" i="35"/>
  <c r="W95" i="35"/>
  <c r="W107" i="35"/>
  <c r="W113" i="35"/>
  <c r="W119" i="35"/>
  <c r="W120" i="35"/>
  <c r="W121" i="35"/>
  <c r="W122" i="35"/>
  <c r="W123" i="35"/>
  <c r="W124" i="35"/>
  <c r="W125" i="35"/>
  <c r="W126" i="35"/>
  <c r="W127" i="35"/>
  <c r="W128" i="35"/>
  <c r="W129" i="35"/>
  <c r="W130" i="35"/>
  <c r="W131" i="35"/>
  <c r="W132" i="35"/>
  <c r="W133" i="35"/>
  <c r="W134" i="35"/>
  <c r="W135" i="35"/>
  <c r="W136" i="35"/>
  <c r="W137" i="35"/>
  <c r="W138" i="35"/>
  <c r="W139" i="35"/>
  <c r="W140" i="35"/>
  <c r="W141" i="35"/>
  <c r="W142" i="35"/>
  <c r="W143" i="35"/>
  <c r="W144" i="35"/>
  <c r="W145" i="35"/>
  <c r="W146" i="35"/>
  <c r="W154" i="35"/>
  <c r="W155" i="35"/>
  <c r="W156" i="35"/>
  <c r="W157" i="35"/>
  <c r="W158" i="35"/>
  <c r="W159" i="35"/>
  <c r="W160" i="35"/>
  <c r="W161" i="35"/>
  <c r="W162" i="35"/>
  <c r="W170" i="35"/>
  <c r="W178" i="35"/>
  <c r="W186" i="35"/>
  <c r="W187" i="35"/>
  <c r="W188" i="35"/>
  <c r="W189" i="35"/>
  <c r="W190" i="35"/>
  <c r="W191" i="35"/>
  <c r="W192" i="35"/>
  <c r="W194" i="35"/>
  <c r="W198" i="35"/>
  <c r="W202" i="35"/>
  <c r="W206" i="35"/>
  <c r="W210" i="35"/>
  <c r="W211" i="35"/>
  <c r="W212" i="35"/>
  <c r="W213" i="35"/>
  <c r="W214" i="35"/>
  <c r="W216" i="35"/>
  <c r="W217" i="35"/>
  <c r="W218" i="35"/>
  <c r="W219" i="35"/>
  <c r="W220" i="35"/>
  <c r="W221" i="35"/>
  <c r="W222" i="35"/>
  <c r="W224" i="35"/>
  <c r="W225" i="35"/>
  <c r="W226" i="35"/>
  <c r="W227" i="35"/>
  <c r="W228" i="35"/>
  <c r="W229" i="35"/>
  <c r="W230" i="35"/>
  <c r="W231" i="35"/>
  <c r="W232" i="35"/>
  <c r="W233" i="35"/>
  <c r="W234" i="35"/>
  <c r="W235" i="35"/>
  <c r="W236" i="35"/>
  <c r="W257" i="35"/>
  <c r="W258" i="35"/>
  <c r="W259" i="35"/>
  <c r="W260" i="35"/>
  <c r="W261" i="35"/>
  <c r="W262" i="35"/>
  <c r="W263" i="35"/>
  <c r="W264" i="35"/>
  <c r="W265" i="35"/>
  <c r="W266" i="35"/>
  <c r="W267" i="35"/>
  <c r="W268" i="35"/>
  <c r="W269" i="35"/>
  <c r="W270" i="35"/>
  <c r="W271" i="35"/>
  <c r="W272" i="35"/>
  <c r="W273" i="35"/>
  <c r="W274" i="35"/>
  <c r="W275" i="35"/>
  <c r="W279" i="35"/>
  <c r="W280" i="35"/>
  <c r="W281" i="35"/>
  <c r="W282" i="35"/>
  <c r="W283" i="35"/>
  <c r="W284" i="35"/>
  <c r="W285" i="35"/>
  <c r="W286" i="35"/>
  <c r="W287" i="35"/>
  <c r="W288" i="35"/>
  <c r="W292" i="35"/>
  <c r="W293" i="35"/>
  <c r="W294" i="35"/>
  <c r="W295" i="35"/>
  <c r="W296" i="35"/>
  <c r="W304" i="35"/>
  <c r="W305" i="35"/>
  <c r="W306" i="35"/>
  <c r="W307" i="35"/>
  <c r="W308" i="35"/>
  <c r="W309" i="35"/>
  <c r="W310" i="35"/>
  <c r="W311" i="35"/>
  <c r="W312" i="35"/>
  <c r="W313" i="35"/>
  <c r="W314" i="35"/>
  <c r="W315" i="35"/>
  <c r="W316" i="35"/>
  <c r="W317" i="35"/>
  <c r="W318" i="35"/>
  <c r="W319" i="35"/>
  <c r="W321" i="35"/>
  <c r="W322" i="35"/>
  <c r="W323" i="35"/>
  <c r="W324" i="35"/>
  <c r="W325" i="35"/>
  <c r="W326" i="35"/>
  <c r="W327" i="35"/>
  <c r="W328" i="35"/>
  <c r="W329" i="35"/>
  <c r="W337" i="35"/>
  <c r="W345" i="35"/>
  <c r="W353" i="35"/>
  <c r="W354" i="35"/>
  <c r="W355" i="35"/>
  <c r="W361" i="35"/>
  <c r="W362" i="35"/>
  <c r="W363" i="35"/>
  <c r="W364" i="35"/>
  <c r="W365" i="35"/>
  <c r="W366" i="35"/>
  <c r="W367" i="35"/>
  <c r="W368" i="35"/>
  <c r="W369" i="35"/>
  <c r="W370" i="35"/>
  <c r="W371" i="35"/>
  <c r="W372" i="35"/>
  <c r="W373" i="35"/>
  <c r="W374" i="35"/>
  <c r="W375" i="35"/>
  <c r="W376" i="35"/>
  <c r="W377" i="35"/>
  <c r="W378" i="35"/>
  <c r="W379" i="35"/>
  <c r="W380" i="35"/>
  <c r="W381" i="35"/>
  <c r="W382" i="35"/>
  <c r="W383" i="35"/>
  <c r="W384" i="35"/>
  <c r="W385" i="35"/>
  <c r="W386" i="35"/>
  <c r="W387" i="35"/>
  <c r="W388" i="35"/>
  <c r="W389" i="35"/>
  <c r="W390" i="35"/>
  <c r="W392" i="35"/>
  <c r="W394" i="35"/>
  <c r="W396" i="35"/>
  <c r="W7" i="35"/>
  <c r="V9" i="35"/>
  <c r="V10" i="35"/>
  <c r="V11" i="35"/>
  <c r="V12" i="35"/>
  <c r="V13" i="35"/>
  <c r="V14" i="35"/>
  <c r="V15" i="35"/>
  <c r="V16" i="35"/>
  <c r="V17" i="35"/>
  <c r="V18" i="35"/>
  <c r="V19" i="35"/>
  <c r="V20" i="35"/>
  <c r="V21" i="35"/>
  <c r="V22" i="35"/>
  <c r="V23" i="35"/>
  <c r="V24" i="35"/>
  <c r="V25" i="35"/>
  <c r="V26" i="35"/>
  <c r="V27" i="35"/>
  <c r="V28" i="35"/>
  <c r="V29" i="35"/>
  <c r="V30" i="35"/>
  <c r="V31" i="35"/>
  <c r="V32" i="35"/>
  <c r="V33" i="35"/>
  <c r="V34" i="35"/>
  <c r="V35" i="35"/>
  <c r="V36" i="35"/>
  <c r="V37" i="35"/>
  <c r="V38" i="35"/>
  <c r="V39" i="35"/>
  <c r="V40" i="35"/>
  <c r="V42" i="35"/>
  <c r="V43" i="35"/>
  <c r="V44" i="35"/>
  <c r="V45" i="35"/>
  <c r="V46" i="35"/>
  <c r="V47" i="35"/>
  <c r="V48" i="35"/>
  <c r="V49" i="35"/>
  <c r="V50" i="35"/>
  <c r="V51" i="35"/>
  <c r="V52" i="35"/>
  <c r="V53" i="35"/>
  <c r="V54" i="35"/>
  <c r="V55" i="35"/>
  <c r="V56" i="35"/>
  <c r="V57" i="35"/>
  <c r="V58" i="35"/>
  <c r="V59" i="35"/>
  <c r="V60" i="35"/>
  <c r="V81" i="35"/>
  <c r="V82" i="35"/>
  <c r="V83" i="35"/>
  <c r="V95" i="35"/>
  <c r="V107" i="35"/>
  <c r="V113" i="35"/>
  <c r="V119" i="35"/>
  <c r="V120" i="35"/>
  <c r="V121" i="35"/>
  <c r="V122" i="35"/>
  <c r="V123" i="35"/>
  <c r="V124" i="35"/>
  <c r="V125" i="35"/>
  <c r="V126" i="35"/>
  <c r="V127" i="35"/>
  <c r="V128" i="35"/>
  <c r="V129" i="35"/>
  <c r="V130" i="35"/>
  <c r="V131" i="35"/>
  <c r="V132" i="35"/>
  <c r="V133" i="35"/>
  <c r="V134" i="35"/>
  <c r="V135" i="35"/>
  <c r="V136" i="35"/>
  <c r="V137" i="35"/>
  <c r="V138" i="35"/>
  <c r="V139" i="35"/>
  <c r="V140" i="35"/>
  <c r="V141" i="35"/>
  <c r="V142" i="35"/>
  <c r="V143" i="35"/>
  <c r="V144" i="35"/>
  <c r="V145" i="35"/>
  <c r="V146" i="35"/>
  <c r="V154" i="35"/>
  <c r="V155" i="35"/>
  <c r="V156" i="35"/>
  <c r="V157" i="35"/>
  <c r="V158" i="35"/>
  <c r="V159" i="35"/>
  <c r="V160" i="35"/>
  <c r="V161" i="35"/>
  <c r="V162" i="35"/>
  <c r="V170" i="35"/>
  <c r="V178" i="35"/>
  <c r="V186" i="35"/>
  <c r="V187" i="35"/>
  <c r="V188" i="35"/>
  <c r="V189" i="35"/>
  <c r="V190" i="35"/>
  <c r="V191" i="35"/>
  <c r="V192" i="35"/>
  <c r="V194" i="35"/>
  <c r="V198" i="35"/>
  <c r="V202" i="35"/>
  <c r="V206" i="35"/>
  <c r="V210" i="35"/>
  <c r="V211" i="35"/>
  <c r="V212" i="35"/>
  <c r="V213" i="35"/>
  <c r="V214" i="35"/>
  <c r="V216" i="35"/>
  <c r="V217" i="35"/>
  <c r="V218" i="35"/>
  <c r="V219" i="35"/>
  <c r="V220" i="35"/>
  <c r="V221" i="35"/>
  <c r="V222" i="35"/>
  <c r="V224" i="35"/>
  <c r="V225" i="35"/>
  <c r="V226" i="35"/>
  <c r="V227" i="35"/>
  <c r="V228" i="35"/>
  <c r="V229" i="35"/>
  <c r="V230" i="35"/>
  <c r="V231" i="35"/>
  <c r="V232" i="35"/>
  <c r="V233" i="35"/>
  <c r="V234" i="35"/>
  <c r="V235" i="35"/>
  <c r="V236" i="35"/>
  <c r="V259" i="35"/>
  <c r="V260" i="35"/>
  <c r="V261" i="35"/>
  <c r="V262" i="35"/>
  <c r="V263" i="35"/>
  <c r="V264" i="35"/>
  <c r="V265" i="35"/>
  <c r="V266" i="35"/>
  <c r="V267" i="35"/>
  <c r="V268" i="35"/>
  <c r="V269" i="35"/>
  <c r="V270" i="35"/>
  <c r="V271" i="35"/>
  <c r="V272" i="35"/>
  <c r="V273" i="35"/>
  <c r="V274" i="35"/>
  <c r="V275" i="35"/>
  <c r="V279" i="35"/>
  <c r="V280" i="35"/>
  <c r="V281" i="35"/>
  <c r="V282" i="35"/>
  <c r="V283" i="35"/>
  <c r="V284" i="35"/>
  <c r="V285" i="35"/>
  <c r="V286" i="35"/>
  <c r="V287" i="35"/>
  <c r="V288" i="35"/>
  <c r="V292" i="35"/>
  <c r="V293" i="35"/>
  <c r="V294" i="35"/>
  <c r="V295" i="35"/>
  <c r="V296" i="35"/>
  <c r="V304" i="35"/>
  <c r="V305" i="35"/>
  <c r="V306" i="35"/>
  <c r="V307" i="35"/>
  <c r="V308" i="35"/>
  <c r="V309" i="35"/>
  <c r="V310" i="35"/>
  <c r="V311" i="35"/>
  <c r="V312" i="35"/>
  <c r="V313" i="35"/>
  <c r="V314" i="35"/>
  <c r="V315" i="35"/>
  <c r="V316" i="35"/>
  <c r="V317" i="35"/>
  <c r="V318" i="35"/>
  <c r="V319" i="35"/>
  <c r="V321" i="35"/>
  <c r="V322" i="35"/>
  <c r="V323" i="35"/>
  <c r="V324" i="35"/>
  <c r="V325" i="35"/>
  <c r="V326" i="35"/>
  <c r="V327" i="35"/>
  <c r="V328" i="35"/>
  <c r="V329" i="35"/>
  <c r="V337" i="35"/>
  <c r="V345" i="35"/>
  <c r="V353" i="35"/>
  <c r="V354" i="35"/>
  <c r="V355" i="35"/>
  <c r="V361" i="35"/>
  <c r="V362" i="35"/>
  <c r="V363" i="35"/>
  <c r="V364" i="35"/>
  <c r="V365" i="35"/>
  <c r="V366" i="35"/>
  <c r="V367" i="35"/>
  <c r="V368" i="35"/>
  <c r="V369" i="35"/>
  <c r="V370" i="35"/>
  <c r="V371" i="35"/>
  <c r="V372" i="35"/>
  <c r="V373" i="35"/>
  <c r="V374" i="35"/>
  <c r="V375" i="35"/>
  <c r="V376" i="35"/>
  <c r="V377" i="35"/>
  <c r="V378" i="35"/>
  <c r="V379" i="35"/>
  <c r="V380" i="35"/>
  <c r="V381" i="35"/>
  <c r="V382" i="35"/>
  <c r="V383" i="35"/>
  <c r="V384" i="35"/>
  <c r="V385" i="35"/>
  <c r="V386" i="35"/>
  <c r="V387" i="35"/>
  <c r="V388" i="35"/>
  <c r="V389" i="35"/>
  <c r="V390" i="35"/>
  <c r="V392" i="35"/>
  <c r="V394" i="35"/>
  <c r="V396" i="35"/>
  <c r="V7" i="35"/>
  <c r="U9" i="35"/>
  <c r="U10" i="35"/>
  <c r="U11" i="35"/>
  <c r="U12" i="35"/>
  <c r="U13" i="35"/>
  <c r="U14" i="35"/>
  <c r="U15" i="35"/>
  <c r="U16" i="35"/>
  <c r="U17" i="35"/>
  <c r="U18" i="35"/>
  <c r="U19" i="35"/>
  <c r="U20" i="35"/>
  <c r="U21" i="35"/>
  <c r="U22" i="35"/>
  <c r="U23" i="35"/>
  <c r="U24" i="35"/>
  <c r="U25" i="35"/>
  <c r="U26" i="35"/>
  <c r="U27" i="35"/>
  <c r="U28" i="35"/>
  <c r="U29" i="35"/>
  <c r="U30" i="35"/>
  <c r="U31" i="35"/>
  <c r="U32" i="35"/>
  <c r="U33" i="35"/>
  <c r="U34" i="35"/>
  <c r="U35" i="35"/>
  <c r="U36" i="35"/>
  <c r="U37" i="35"/>
  <c r="U38" i="35"/>
  <c r="U39" i="35"/>
  <c r="U40" i="35"/>
  <c r="U42" i="35"/>
  <c r="U43" i="35"/>
  <c r="U44" i="35"/>
  <c r="U45" i="35"/>
  <c r="U46" i="35"/>
  <c r="U47" i="35"/>
  <c r="U48" i="35"/>
  <c r="U49" i="35"/>
  <c r="U50" i="35"/>
  <c r="U51" i="35"/>
  <c r="U52" i="35"/>
  <c r="U53" i="35"/>
  <c r="U54" i="35"/>
  <c r="U55" i="35"/>
  <c r="U56" i="35"/>
  <c r="U57" i="35"/>
  <c r="U58" i="35"/>
  <c r="U59" i="35"/>
  <c r="U60" i="35"/>
  <c r="U81" i="35"/>
  <c r="U82" i="35"/>
  <c r="U83" i="35"/>
  <c r="U95" i="35"/>
  <c r="U107" i="35"/>
  <c r="U113" i="35"/>
  <c r="U119" i="35"/>
  <c r="U120" i="35"/>
  <c r="U121" i="35"/>
  <c r="U122" i="35"/>
  <c r="U123" i="35"/>
  <c r="U124" i="35"/>
  <c r="U125" i="35"/>
  <c r="U126" i="35"/>
  <c r="U127" i="35"/>
  <c r="U128" i="35"/>
  <c r="U129" i="35"/>
  <c r="U130" i="35"/>
  <c r="U131" i="35"/>
  <c r="U132" i="35"/>
  <c r="U133" i="35"/>
  <c r="U134" i="35"/>
  <c r="U135" i="35"/>
  <c r="U136" i="35"/>
  <c r="U137" i="35"/>
  <c r="U138" i="35"/>
  <c r="U139" i="35"/>
  <c r="U140" i="35"/>
  <c r="U141" i="35"/>
  <c r="U142" i="35"/>
  <c r="U143" i="35"/>
  <c r="U144" i="35"/>
  <c r="U145" i="35"/>
  <c r="U146" i="35"/>
  <c r="U154" i="35"/>
  <c r="U155" i="35"/>
  <c r="U156" i="35"/>
  <c r="U157" i="35"/>
  <c r="U158" i="35"/>
  <c r="U159" i="35"/>
  <c r="U160" i="35"/>
  <c r="U161" i="35"/>
  <c r="U162" i="35"/>
  <c r="U170" i="35"/>
  <c r="U178" i="35"/>
  <c r="U186" i="35"/>
  <c r="U187" i="35"/>
  <c r="U188" i="35"/>
  <c r="U189" i="35"/>
  <c r="U190" i="35"/>
  <c r="U191" i="35"/>
  <c r="U192" i="35"/>
  <c r="U194" i="35"/>
  <c r="U198" i="35"/>
  <c r="U202" i="35"/>
  <c r="U206" i="35"/>
  <c r="U210" i="35"/>
  <c r="U211" i="35"/>
  <c r="U212" i="35"/>
  <c r="U213" i="35"/>
  <c r="U214" i="35"/>
  <c r="U216" i="35"/>
  <c r="U217" i="35"/>
  <c r="U218" i="35"/>
  <c r="U219" i="35"/>
  <c r="U220" i="35"/>
  <c r="U221" i="35"/>
  <c r="U222" i="35"/>
  <c r="U224" i="35"/>
  <c r="U225" i="35"/>
  <c r="U226" i="35"/>
  <c r="U227" i="35"/>
  <c r="U228" i="35"/>
  <c r="U229" i="35"/>
  <c r="U230" i="35"/>
  <c r="U231" i="35"/>
  <c r="U232" i="35"/>
  <c r="U233" i="35"/>
  <c r="U234" i="35"/>
  <c r="U235" i="35"/>
  <c r="U236" i="35"/>
  <c r="U237" i="35"/>
  <c r="U258" i="35"/>
  <c r="U259" i="35"/>
  <c r="U260" i="35"/>
  <c r="U261" i="35"/>
  <c r="U262" i="35"/>
  <c r="U263" i="35"/>
  <c r="U264" i="35"/>
  <c r="U265" i="35"/>
  <c r="U266" i="35"/>
  <c r="U267" i="35"/>
  <c r="U268" i="35"/>
  <c r="U269" i="35"/>
  <c r="U270" i="35"/>
  <c r="U271" i="35"/>
  <c r="U272" i="35"/>
  <c r="U273" i="35"/>
  <c r="U274" i="35"/>
  <c r="U275" i="35"/>
  <c r="U279" i="35"/>
  <c r="U280" i="35"/>
  <c r="U281" i="35"/>
  <c r="U282" i="35"/>
  <c r="U283" i="35"/>
  <c r="U284" i="35"/>
  <c r="U285" i="35"/>
  <c r="U286" i="35"/>
  <c r="U287" i="35"/>
  <c r="U288" i="35"/>
  <c r="U292" i="35"/>
  <c r="U293" i="35"/>
  <c r="U294" i="35"/>
  <c r="U295" i="35"/>
  <c r="U296" i="35"/>
  <c r="U304" i="35"/>
  <c r="U305" i="35"/>
  <c r="U306" i="35"/>
  <c r="U307" i="35"/>
  <c r="U308" i="35"/>
  <c r="U309" i="35"/>
  <c r="U310" i="35"/>
  <c r="U311" i="35"/>
  <c r="U312" i="35"/>
  <c r="U313" i="35"/>
  <c r="U314" i="35"/>
  <c r="U315" i="35"/>
  <c r="U316" i="35"/>
  <c r="U317" i="35"/>
  <c r="U318" i="35"/>
  <c r="U319" i="35"/>
  <c r="U321" i="35"/>
  <c r="U322" i="35"/>
  <c r="U323" i="35"/>
  <c r="U324" i="35"/>
  <c r="U325" i="35"/>
  <c r="U326" i="35"/>
  <c r="U327" i="35"/>
  <c r="U328" i="35"/>
  <c r="U329" i="35"/>
  <c r="U337" i="35"/>
  <c r="U345" i="35"/>
  <c r="U353" i="35"/>
  <c r="U354" i="35"/>
  <c r="U355" i="35"/>
  <c r="U361" i="35"/>
  <c r="U362" i="35"/>
  <c r="U363" i="35"/>
  <c r="U364" i="35"/>
  <c r="U365" i="35"/>
  <c r="U366" i="35"/>
  <c r="U367" i="35"/>
  <c r="U368" i="35"/>
  <c r="U369" i="35"/>
  <c r="U370" i="35"/>
  <c r="U371" i="35"/>
  <c r="U372" i="35"/>
  <c r="U373" i="35"/>
  <c r="U374" i="35"/>
  <c r="U375" i="35"/>
  <c r="U376" i="35"/>
  <c r="U377" i="35"/>
  <c r="U378" i="35"/>
  <c r="U379" i="35"/>
  <c r="U380" i="35"/>
  <c r="U381" i="35"/>
  <c r="U382" i="35"/>
  <c r="U383" i="35"/>
  <c r="U384" i="35"/>
  <c r="U385" i="35"/>
  <c r="U386" i="35"/>
  <c r="U387" i="35"/>
  <c r="U388" i="35"/>
  <c r="U389" i="35"/>
  <c r="U390" i="35"/>
  <c r="U392" i="35"/>
  <c r="U394" i="35"/>
  <c r="U396" i="35"/>
  <c r="U7" i="35"/>
  <c r="T9" i="35"/>
  <c r="T10" i="35"/>
  <c r="T11" i="35"/>
  <c r="T12" i="35"/>
  <c r="T13" i="35"/>
  <c r="T14" i="35"/>
  <c r="T15" i="35"/>
  <c r="T16" i="35"/>
  <c r="T17" i="35"/>
  <c r="T18" i="35"/>
  <c r="T19" i="35"/>
  <c r="T20" i="35"/>
  <c r="T21" i="35"/>
  <c r="T22" i="35"/>
  <c r="T23" i="35"/>
  <c r="T24" i="35"/>
  <c r="T25" i="35"/>
  <c r="T26" i="35"/>
  <c r="T27" i="35"/>
  <c r="T28" i="35"/>
  <c r="T29" i="35"/>
  <c r="T30" i="35"/>
  <c r="T31" i="35"/>
  <c r="T32" i="35"/>
  <c r="T33" i="35"/>
  <c r="T34" i="35"/>
  <c r="T35" i="35"/>
  <c r="T36" i="35"/>
  <c r="T37" i="35"/>
  <c r="T38" i="35"/>
  <c r="T39" i="35"/>
  <c r="T40" i="35"/>
  <c r="T42" i="35"/>
  <c r="T43" i="35"/>
  <c r="T44" i="35"/>
  <c r="T45" i="35"/>
  <c r="T46" i="35"/>
  <c r="T47" i="35"/>
  <c r="T48" i="35"/>
  <c r="T49" i="35"/>
  <c r="T50" i="35"/>
  <c r="T51" i="35"/>
  <c r="T52" i="35"/>
  <c r="T53" i="35"/>
  <c r="T54" i="35"/>
  <c r="T55" i="35"/>
  <c r="T56" i="35"/>
  <c r="T57" i="35"/>
  <c r="T58" i="35"/>
  <c r="T59" i="35"/>
  <c r="T60" i="35"/>
  <c r="T81" i="35"/>
  <c r="T82" i="35"/>
  <c r="T83" i="35"/>
  <c r="T95" i="35"/>
  <c r="T107" i="35"/>
  <c r="T113" i="35"/>
  <c r="T119" i="35"/>
  <c r="T120" i="35"/>
  <c r="T121" i="35"/>
  <c r="T122" i="35"/>
  <c r="T123" i="35"/>
  <c r="T124" i="35"/>
  <c r="T125" i="35"/>
  <c r="T126" i="35"/>
  <c r="T127" i="35"/>
  <c r="T128" i="35"/>
  <c r="T129" i="35"/>
  <c r="T130" i="35"/>
  <c r="T131" i="35"/>
  <c r="T132" i="35"/>
  <c r="T133" i="35"/>
  <c r="T134" i="35"/>
  <c r="T135" i="35"/>
  <c r="T136" i="35"/>
  <c r="T137" i="35"/>
  <c r="T138" i="35"/>
  <c r="T139" i="35"/>
  <c r="T140" i="35"/>
  <c r="T141" i="35"/>
  <c r="T142" i="35"/>
  <c r="T143" i="35"/>
  <c r="T144" i="35"/>
  <c r="T145" i="35"/>
  <c r="T146" i="35"/>
  <c r="T154" i="35"/>
  <c r="T155" i="35"/>
  <c r="T156" i="35"/>
  <c r="T157" i="35"/>
  <c r="T158" i="35"/>
  <c r="T159" i="35"/>
  <c r="T160" i="35"/>
  <c r="T161" i="35"/>
  <c r="T162" i="35"/>
  <c r="T170" i="35"/>
  <c r="T178" i="35"/>
  <c r="T186" i="35"/>
  <c r="T187" i="35"/>
  <c r="T188" i="35"/>
  <c r="T189" i="35"/>
  <c r="T190" i="35"/>
  <c r="T191" i="35"/>
  <c r="T192" i="35"/>
  <c r="T194" i="35"/>
  <c r="T198" i="35"/>
  <c r="T202" i="35"/>
  <c r="T206" i="35"/>
  <c r="T210" i="35"/>
  <c r="T211" i="35"/>
  <c r="T212" i="35"/>
  <c r="T213" i="35"/>
  <c r="T214" i="35"/>
  <c r="T216" i="35"/>
  <c r="T217" i="35"/>
  <c r="T218" i="35"/>
  <c r="T219" i="35"/>
  <c r="T220" i="35"/>
  <c r="T221" i="35"/>
  <c r="T222" i="35"/>
  <c r="T224" i="35"/>
  <c r="T225" i="35"/>
  <c r="T226" i="35"/>
  <c r="T227" i="35"/>
  <c r="T228" i="35"/>
  <c r="T229" i="35"/>
  <c r="T230" i="35"/>
  <c r="T231" i="35"/>
  <c r="T232" i="35"/>
  <c r="T233" i="35"/>
  <c r="T234" i="35"/>
  <c r="T235" i="35"/>
  <c r="T236" i="35"/>
  <c r="T237" i="35"/>
  <c r="T238" i="35"/>
  <c r="T256" i="35"/>
  <c r="T257" i="35"/>
  <c r="T258" i="35"/>
  <c r="T259" i="35"/>
  <c r="T260" i="35"/>
  <c r="T261" i="35"/>
  <c r="T262" i="35"/>
  <c r="T263" i="35"/>
  <c r="T264" i="35"/>
  <c r="T265" i="35"/>
  <c r="T266" i="35"/>
  <c r="T267" i="35"/>
  <c r="T268" i="35"/>
  <c r="T269" i="35"/>
  <c r="T270" i="35"/>
  <c r="T271" i="35"/>
  <c r="T272" i="35"/>
  <c r="T273" i="35"/>
  <c r="T274" i="35"/>
  <c r="T275" i="35"/>
  <c r="T279" i="35"/>
  <c r="T280" i="35"/>
  <c r="T281" i="35"/>
  <c r="T282" i="35"/>
  <c r="T283" i="35"/>
  <c r="T284" i="35"/>
  <c r="T285" i="35"/>
  <c r="T286" i="35"/>
  <c r="T287" i="35"/>
  <c r="T288" i="35"/>
  <c r="T292" i="35"/>
  <c r="T293" i="35"/>
  <c r="T294" i="35"/>
  <c r="T295" i="35"/>
  <c r="T296" i="35"/>
  <c r="T304" i="35"/>
  <c r="T305" i="35"/>
  <c r="T306" i="35"/>
  <c r="T307" i="35"/>
  <c r="T308" i="35"/>
  <c r="T309" i="35"/>
  <c r="T310" i="35"/>
  <c r="T311" i="35"/>
  <c r="T312" i="35"/>
  <c r="T313" i="35"/>
  <c r="T314" i="35"/>
  <c r="T315" i="35"/>
  <c r="T316" i="35"/>
  <c r="T317" i="35"/>
  <c r="T318" i="35"/>
  <c r="T319" i="35"/>
  <c r="T321" i="35"/>
  <c r="T322" i="35"/>
  <c r="T323" i="35"/>
  <c r="T324" i="35"/>
  <c r="T325" i="35"/>
  <c r="T326" i="35"/>
  <c r="T327" i="35"/>
  <c r="T328" i="35"/>
  <c r="T329" i="35"/>
  <c r="T337" i="35"/>
  <c r="T345" i="35"/>
  <c r="T353" i="35"/>
  <c r="T354" i="35"/>
  <c r="T355" i="35"/>
  <c r="T361" i="35"/>
  <c r="T362" i="35"/>
  <c r="T363" i="35"/>
  <c r="T364" i="35"/>
  <c r="T365" i="35"/>
  <c r="T366" i="35"/>
  <c r="T367" i="35"/>
  <c r="T368" i="35"/>
  <c r="T369" i="35"/>
  <c r="T370" i="35"/>
  <c r="T371" i="35"/>
  <c r="T372" i="35"/>
  <c r="T373" i="35"/>
  <c r="T374" i="35"/>
  <c r="T375" i="35"/>
  <c r="T376" i="35"/>
  <c r="T377" i="35"/>
  <c r="T378" i="35"/>
  <c r="T379" i="35"/>
  <c r="T380" i="35"/>
  <c r="T381" i="35"/>
  <c r="T382" i="35"/>
  <c r="T383" i="35"/>
  <c r="T384" i="35"/>
  <c r="T385" i="35"/>
  <c r="T386" i="35"/>
  <c r="T387" i="35"/>
  <c r="T388" i="35"/>
  <c r="T389" i="35"/>
  <c r="T390" i="35"/>
  <c r="T392" i="35"/>
  <c r="T394" i="35"/>
  <c r="T396" i="35"/>
  <c r="T7" i="35"/>
  <c r="S9" i="35"/>
  <c r="S10" i="35"/>
  <c r="S11" i="35"/>
  <c r="S12" i="35"/>
  <c r="S13" i="35"/>
  <c r="S14" i="35"/>
  <c r="S15" i="35"/>
  <c r="S16" i="35"/>
  <c r="S17" i="35"/>
  <c r="S18" i="35"/>
  <c r="S19" i="35"/>
  <c r="S20" i="35"/>
  <c r="S21" i="35"/>
  <c r="S22" i="35"/>
  <c r="S23" i="35"/>
  <c r="S24" i="35"/>
  <c r="S25" i="35"/>
  <c r="S26" i="35"/>
  <c r="S27" i="35"/>
  <c r="S28" i="35"/>
  <c r="S29" i="35"/>
  <c r="S30" i="35"/>
  <c r="S31" i="35"/>
  <c r="S32" i="35"/>
  <c r="S33" i="35"/>
  <c r="S34" i="35"/>
  <c r="S35" i="35"/>
  <c r="S36" i="35"/>
  <c r="S37" i="35"/>
  <c r="S38" i="35"/>
  <c r="S39" i="35"/>
  <c r="S40" i="35"/>
  <c r="S42" i="35"/>
  <c r="S43" i="35"/>
  <c r="S44" i="35"/>
  <c r="S45" i="35"/>
  <c r="S46" i="35"/>
  <c r="S47" i="35"/>
  <c r="S48" i="35"/>
  <c r="S49" i="35"/>
  <c r="S50" i="35"/>
  <c r="S51" i="35"/>
  <c r="S52" i="35"/>
  <c r="S53" i="35"/>
  <c r="S54" i="35"/>
  <c r="S55" i="35"/>
  <c r="S56" i="35"/>
  <c r="S57" i="35"/>
  <c r="S58" i="35"/>
  <c r="S59" i="35"/>
  <c r="S60" i="35"/>
  <c r="S81" i="35"/>
  <c r="S82" i="35"/>
  <c r="S83" i="35"/>
  <c r="S95" i="35"/>
  <c r="S107" i="35"/>
  <c r="S113" i="35"/>
  <c r="S119" i="35"/>
  <c r="S120" i="35"/>
  <c r="S121" i="35"/>
  <c r="S122" i="35"/>
  <c r="S123" i="35"/>
  <c r="S124" i="35"/>
  <c r="S125" i="35"/>
  <c r="S126" i="35"/>
  <c r="S127" i="35"/>
  <c r="S128" i="35"/>
  <c r="S129" i="35"/>
  <c r="S130" i="35"/>
  <c r="S131" i="35"/>
  <c r="S132" i="35"/>
  <c r="S133" i="35"/>
  <c r="S134" i="35"/>
  <c r="S135" i="35"/>
  <c r="S136" i="35"/>
  <c r="S137" i="35"/>
  <c r="S138" i="35"/>
  <c r="S139" i="35"/>
  <c r="S140" i="35"/>
  <c r="S141" i="35"/>
  <c r="S142" i="35"/>
  <c r="S143" i="35"/>
  <c r="S144" i="35"/>
  <c r="S145" i="35"/>
  <c r="S146" i="35"/>
  <c r="S154" i="35"/>
  <c r="S155" i="35"/>
  <c r="S156" i="35"/>
  <c r="S157" i="35"/>
  <c r="S158" i="35"/>
  <c r="S159" i="35"/>
  <c r="S160" i="35"/>
  <c r="S161" i="35"/>
  <c r="S162" i="35"/>
  <c r="S170" i="35"/>
  <c r="S178" i="35"/>
  <c r="S186" i="35"/>
  <c r="S187" i="35"/>
  <c r="S188" i="35"/>
  <c r="S189" i="35"/>
  <c r="S190" i="35"/>
  <c r="S191" i="35"/>
  <c r="S192" i="35"/>
  <c r="S194" i="35"/>
  <c r="S198" i="35"/>
  <c r="S202" i="35"/>
  <c r="S206" i="35"/>
  <c r="S210" i="35"/>
  <c r="S211" i="35"/>
  <c r="S212" i="35"/>
  <c r="S213" i="35"/>
  <c r="S214" i="35"/>
  <c r="S216" i="35"/>
  <c r="S217" i="35"/>
  <c r="S218" i="35"/>
  <c r="S219" i="35"/>
  <c r="S220" i="35"/>
  <c r="S221" i="35"/>
  <c r="S222" i="35"/>
  <c r="S224" i="35"/>
  <c r="S225" i="35"/>
  <c r="S226" i="35"/>
  <c r="S227" i="35"/>
  <c r="S228" i="35"/>
  <c r="S229" i="35"/>
  <c r="S230" i="35"/>
  <c r="S231" i="35"/>
  <c r="S232" i="35"/>
  <c r="S233" i="35"/>
  <c r="S234" i="35"/>
  <c r="S235" i="35"/>
  <c r="S236" i="35"/>
  <c r="S237" i="35"/>
  <c r="S238" i="35"/>
  <c r="S257" i="35"/>
  <c r="S258" i="35"/>
  <c r="S259" i="35"/>
  <c r="S260" i="35"/>
  <c r="S261" i="35"/>
  <c r="S262" i="35"/>
  <c r="S263" i="35"/>
  <c r="S264" i="35"/>
  <c r="S265" i="35"/>
  <c r="S266" i="35"/>
  <c r="S267" i="35"/>
  <c r="S268" i="35"/>
  <c r="S269" i="35"/>
  <c r="S270" i="35"/>
  <c r="S271" i="35"/>
  <c r="S272" i="35"/>
  <c r="S273" i="35"/>
  <c r="S274" i="35"/>
  <c r="S275" i="35"/>
  <c r="S279" i="35"/>
  <c r="S280" i="35"/>
  <c r="S281" i="35"/>
  <c r="S282" i="35"/>
  <c r="S283" i="35"/>
  <c r="S284" i="35"/>
  <c r="S285" i="35"/>
  <c r="S286" i="35"/>
  <c r="S287" i="35"/>
  <c r="S288" i="35"/>
  <c r="S292" i="35"/>
  <c r="S293" i="35"/>
  <c r="S294" i="35"/>
  <c r="S295" i="35"/>
  <c r="S296" i="35"/>
  <c r="S304" i="35"/>
  <c r="S305" i="35"/>
  <c r="S306" i="35"/>
  <c r="S307" i="35"/>
  <c r="S308" i="35"/>
  <c r="S309" i="35"/>
  <c r="S310" i="35"/>
  <c r="S311" i="35"/>
  <c r="S312" i="35"/>
  <c r="S313" i="35"/>
  <c r="S314" i="35"/>
  <c r="S315" i="35"/>
  <c r="S316" i="35"/>
  <c r="S317" i="35"/>
  <c r="S318" i="35"/>
  <c r="S319" i="35"/>
  <c r="S321" i="35"/>
  <c r="S322" i="35"/>
  <c r="S323" i="35"/>
  <c r="S324" i="35"/>
  <c r="S325" i="35"/>
  <c r="S326" i="35"/>
  <c r="S327" i="35"/>
  <c r="S328" i="35"/>
  <c r="S329" i="35"/>
  <c r="S337" i="35"/>
  <c r="S345" i="35"/>
  <c r="S353" i="35"/>
  <c r="S354" i="35"/>
  <c r="S355" i="35"/>
  <c r="S361" i="35"/>
  <c r="S362" i="35"/>
  <c r="S363" i="35"/>
  <c r="S364" i="35"/>
  <c r="S365" i="35"/>
  <c r="S366" i="35"/>
  <c r="S367" i="35"/>
  <c r="S368" i="35"/>
  <c r="S369" i="35"/>
  <c r="S370" i="35"/>
  <c r="S371" i="35"/>
  <c r="S372" i="35"/>
  <c r="S373" i="35"/>
  <c r="S374" i="35"/>
  <c r="S375" i="35"/>
  <c r="S376" i="35"/>
  <c r="S377" i="35"/>
  <c r="S378" i="35"/>
  <c r="S379" i="35"/>
  <c r="S380" i="35"/>
  <c r="S381" i="35"/>
  <c r="S382" i="35"/>
  <c r="S383" i="35"/>
  <c r="S384" i="35"/>
  <c r="S385" i="35"/>
  <c r="S386" i="35"/>
  <c r="S387" i="35"/>
  <c r="S388" i="35"/>
  <c r="S389" i="35"/>
  <c r="S390" i="35"/>
  <c r="S392" i="35"/>
  <c r="S394" i="35"/>
  <c r="S396" i="35"/>
  <c r="S7" i="35"/>
  <c r="Q396" i="35"/>
  <c r="Q394" i="35"/>
  <c r="Q392" i="35"/>
  <c r="Q390" i="35"/>
  <c r="Q389" i="35"/>
  <c r="Q388" i="35"/>
  <c r="Q387" i="35"/>
  <c r="Q386" i="35"/>
  <c r="Q385" i="35"/>
  <c r="Q384" i="35"/>
  <c r="Q383" i="35"/>
  <c r="Q382" i="35"/>
  <c r="Q381" i="35"/>
  <c r="Q380" i="35"/>
  <c r="Q379" i="35"/>
  <c r="Q378" i="35"/>
  <c r="Q377" i="35"/>
  <c r="Q376" i="35"/>
  <c r="Q375" i="35"/>
  <c r="Q374" i="35"/>
  <c r="Q373" i="35"/>
  <c r="Q372" i="35"/>
  <c r="Q371" i="35"/>
  <c r="Q370" i="35"/>
  <c r="Q369" i="35"/>
  <c r="Q368" i="35"/>
  <c r="Q367" i="35"/>
  <c r="Q366" i="35"/>
  <c r="Q365" i="35"/>
  <c r="Q364" i="35"/>
  <c r="Q363" i="35"/>
  <c r="Q362" i="35"/>
  <c r="Q361" i="35"/>
  <c r="Q355" i="35"/>
  <c r="Q354" i="35"/>
  <c r="Q353" i="35"/>
  <c r="Q345" i="35"/>
  <c r="Q337" i="35"/>
  <c r="Q329" i="35"/>
  <c r="Q328" i="35"/>
  <c r="Q327" i="35"/>
  <c r="Q326" i="35"/>
  <c r="Q325" i="35"/>
  <c r="Q324" i="35"/>
  <c r="Q323" i="35"/>
  <c r="Q322" i="35"/>
  <c r="Q321" i="35"/>
  <c r="Q319" i="35"/>
  <c r="Q318" i="35"/>
  <c r="Q317" i="35"/>
  <c r="Q316" i="35"/>
  <c r="Q315" i="35"/>
  <c r="Q314" i="35"/>
  <c r="Q313" i="35"/>
  <c r="Q312" i="35"/>
  <c r="Q311" i="35"/>
  <c r="Q310" i="35"/>
  <c r="Q309" i="35"/>
  <c r="Q308" i="35"/>
  <c r="Q307" i="35"/>
  <c r="Q306" i="35"/>
  <c r="Q305" i="35"/>
  <c r="Q304" i="35"/>
  <c r="Q296" i="35"/>
  <c r="Q295" i="35"/>
  <c r="Q294" i="35"/>
  <c r="Q293" i="35"/>
  <c r="Q292" i="35"/>
  <c r="Q288" i="35"/>
  <c r="Q287" i="35"/>
  <c r="Q286" i="35"/>
  <c r="Q285" i="35"/>
  <c r="Q284" i="35"/>
  <c r="Q283" i="35"/>
  <c r="Q282" i="35"/>
  <c r="Q281" i="35"/>
  <c r="Q280" i="35"/>
  <c r="Q279" i="35"/>
  <c r="Q275" i="35"/>
  <c r="Q274" i="35"/>
  <c r="Q273" i="35"/>
  <c r="Q272" i="35"/>
  <c r="Q271" i="35"/>
  <c r="Q270" i="35"/>
  <c r="Q269" i="35"/>
  <c r="Q268" i="35"/>
  <c r="Q267" i="35"/>
  <c r="Q266" i="35"/>
  <c r="Q265" i="35"/>
  <c r="Q264" i="35"/>
  <c r="Q263" i="35"/>
  <c r="Q262" i="35"/>
  <c r="Q261" i="35"/>
  <c r="Q260" i="35"/>
  <c r="Q259" i="35"/>
  <c r="Q258" i="35"/>
  <c r="Q257" i="35"/>
  <c r="Q256" i="35"/>
  <c r="Q255" i="35"/>
  <c r="Q254" i="35"/>
  <c r="Q238" i="35"/>
  <c r="Q237" i="35"/>
  <c r="Q236" i="35"/>
  <c r="Q235" i="35"/>
  <c r="Q234" i="35"/>
  <c r="Q233" i="35"/>
  <c r="Q232" i="35"/>
  <c r="Q231" i="35"/>
  <c r="Q230" i="35"/>
  <c r="Q229" i="35"/>
  <c r="Q228" i="35"/>
  <c r="Q227" i="35"/>
  <c r="Q226" i="35"/>
  <c r="Q225" i="35"/>
  <c r="Q224" i="35"/>
  <c r="Q222" i="35"/>
  <c r="Q221" i="35"/>
  <c r="Q220" i="35"/>
  <c r="Q219" i="35"/>
  <c r="Q218" i="35"/>
  <c r="Q217" i="35"/>
  <c r="Q216" i="35"/>
  <c r="Q214" i="35"/>
  <c r="Q213" i="35"/>
  <c r="Q212" i="35"/>
  <c r="Q211" i="35"/>
  <c r="Q210" i="35"/>
  <c r="Q206" i="35"/>
  <c r="Q202" i="35"/>
  <c r="Q198" i="35"/>
  <c r="Q194" i="35"/>
  <c r="Q192" i="35"/>
  <c r="Q191" i="35"/>
  <c r="Q190" i="35"/>
  <c r="Q189" i="35"/>
  <c r="Q188" i="35"/>
  <c r="Q187" i="35"/>
  <c r="Q186" i="35"/>
  <c r="Q178" i="35"/>
  <c r="Q170" i="35"/>
  <c r="Q162" i="35"/>
  <c r="Q161" i="35"/>
  <c r="Q160" i="35"/>
  <c r="Q159" i="35"/>
  <c r="Q158" i="35"/>
  <c r="Q157" i="35"/>
  <c r="Q156" i="35"/>
  <c r="Q155" i="35"/>
  <c r="Q154" i="35"/>
  <c r="Q146" i="35"/>
  <c r="Q145" i="35"/>
  <c r="Q144" i="35"/>
  <c r="Q143" i="35"/>
  <c r="Q142" i="35"/>
  <c r="Q141" i="35"/>
  <c r="Q140" i="35"/>
  <c r="Q139" i="35"/>
  <c r="Q138" i="35"/>
  <c r="Q137" i="35"/>
  <c r="Q136" i="35"/>
  <c r="Q135" i="35"/>
  <c r="Q134" i="35"/>
  <c r="Q133" i="35"/>
  <c r="Q132" i="35"/>
  <c r="Q131" i="35"/>
  <c r="Q130" i="35"/>
  <c r="Q129" i="35"/>
  <c r="Q128" i="35"/>
  <c r="Q127" i="35"/>
  <c r="Q126" i="35"/>
  <c r="Q125" i="35"/>
  <c r="Q124" i="35"/>
  <c r="Q123" i="35"/>
  <c r="Q122" i="35"/>
  <c r="Q121" i="35"/>
  <c r="Q120" i="35"/>
  <c r="Q119" i="35"/>
  <c r="Q113" i="35"/>
  <c r="Q107" i="35"/>
  <c r="Q95" i="35"/>
  <c r="Q83" i="35"/>
  <c r="Q82" i="35"/>
  <c r="Q81" i="35"/>
  <c r="Q60" i="35"/>
  <c r="Q59" i="35"/>
  <c r="Q58" i="35"/>
  <c r="Q57" i="35"/>
  <c r="Q56" i="35"/>
  <c r="Q55" i="35"/>
  <c r="Q54" i="35"/>
  <c r="Q53" i="35"/>
  <c r="Q52" i="35"/>
  <c r="Q51" i="35"/>
  <c r="Q50" i="35"/>
  <c r="Q49" i="35"/>
  <c r="Q48" i="35"/>
  <c r="Q47" i="35"/>
  <c r="Q46" i="35"/>
  <c r="Q45" i="35"/>
  <c r="Q44" i="35"/>
  <c r="Q43" i="35"/>
  <c r="Q42" i="35"/>
  <c r="Q40" i="35"/>
  <c r="Q39" i="35"/>
  <c r="Q38" i="35"/>
  <c r="Q37" i="35"/>
  <c r="Q36" i="35"/>
  <c r="Q35" i="35"/>
  <c r="Q34" i="35"/>
  <c r="Q33" i="35"/>
  <c r="Q32" i="35"/>
  <c r="Q31" i="35"/>
  <c r="Q30" i="35"/>
  <c r="Q29" i="35"/>
  <c r="Q28" i="35"/>
  <c r="Q27" i="35"/>
  <c r="Q26" i="35"/>
  <c r="Q25" i="35"/>
  <c r="Q24" i="35"/>
  <c r="Q23" i="35"/>
  <c r="Q22" i="35"/>
  <c r="Q21" i="35"/>
  <c r="Q20" i="35"/>
  <c r="Q19" i="35"/>
  <c r="Q18" i="35"/>
  <c r="Q17" i="35"/>
  <c r="Q16" i="35"/>
  <c r="Q15" i="35"/>
  <c r="Q14" i="35"/>
  <c r="Q13" i="35"/>
  <c r="Q12" i="35"/>
  <c r="Q11" i="35"/>
  <c r="Q10" i="35"/>
  <c r="Q7" i="35"/>
  <c r="R9" i="35"/>
  <c r="R10" i="35"/>
  <c r="R11" i="35"/>
  <c r="R12" i="35"/>
  <c r="R13" i="35"/>
  <c r="R14" i="35"/>
  <c r="R15" i="35"/>
  <c r="R16" i="35"/>
  <c r="R17" i="35"/>
  <c r="R18" i="35"/>
  <c r="R19" i="35"/>
  <c r="R20" i="35"/>
  <c r="R21" i="35"/>
  <c r="R22" i="35"/>
  <c r="R23" i="35"/>
  <c r="R24" i="35"/>
  <c r="R25" i="35"/>
  <c r="R26" i="35"/>
  <c r="R27" i="35"/>
  <c r="R28" i="35"/>
  <c r="R29" i="35"/>
  <c r="R30" i="35"/>
  <c r="R31" i="35"/>
  <c r="R32" i="35"/>
  <c r="R33" i="35"/>
  <c r="R34" i="35"/>
  <c r="R35" i="35"/>
  <c r="R36" i="35"/>
  <c r="R37" i="35"/>
  <c r="R38" i="35"/>
  <c r="R39" i="35"/>
  <c r="R40" i="35"/>
  <c r="R42" i="35"/>
  <c r="R43" i="35"/>
  <c r="R44" i="35"/>
  <c r="R45" i="35"/>
  <c r="R46" i="35"/>
  <c r="R47" i="35"/>
  <c r="R48" i="35"/>
  <c r="R49" i="35"/>
  <c r="R50" i="35"/>
  <c r="R51" i="35"/>
  <c r="R52" i="35"/>
  <c r="R53" i="35"/>
  <c r="R54" i="35"/>
  <c r="R55" i="35"/>
  <c r="R56" i="35"/>
  <c r="R57" i="35"/>
  <c r="R58" i="35"/>
  <c r="R59" i="35"/>
  <c r="R60" i="35"/>
  <c r="R81" i="35"/>
  <c r="R82" i="35"/>
  <c r="R83" i="35"/>
  <c r="R95" i="35"/>
  <c r="R107" i="35"/>
  <c r="R113" i="35"/>
  <c r="R119" i="35"/>
  <c r="R120" i="35"/>
  <c r="R121" i="35"/>
  <c r="R122" i="35"/>
  <c r="R123" i="35"/>
  <c r="R124" i="35"/>
  <c r="R125" i="35"/>
  <c r="R126" i="35"/>
  <c r="R127" i="35"/>
  <c r="R128" i="35"/>
  <c r="R129" i="35"/>
  <c r="R130" i="35"/>
  <c r="R131" i="35"/>
  <c r="R132" i="35"/>
  <c r="R133" i="35"/>
  <c r="R134" i="35"/>
  <c r="R135" i="35"/>
  <c r="R136" i="35"/>
  <c r="R137" i="35"/>
  <c r="R138" i="35"/>
  <c r="R139" i="35"/>
  <c r="R140" i="35"/>
  <c r="R141" i="35"/>
  <c r="R142" i="35"/>
  <c r="R143" i="35"/>
  <c r="R144" i="35"/>
  <c r="R145" i="35"/>
  <c r="R146" i="35"/>
  <c r="R154" i="35"/>
  <c r="R155" i="35"/>
  <c r="R156" i="35"/>
  <c r="R157" i="35"/>
  <c r="R158" i="35"/>
  <c r="R159" i="35"/>
  <c r="R160" i="35"/>
  <c r="R161" i="35"/>
  <c r="R162" i="35"/>
  <c r="R170" i="35"/>
  <c r="R178" i="35"/>
  <c r="R186" i="35"/>
  <c r="R187" i="35"/>
  <c r="R188" i="35"/>
  <c r="R189" i="35"/>
  <c r="R190" i="35"/>
  <c r="R191" i="35"/>
  <c r="R192" i="35"/>
  <c r="R194" i="35"/>
  <c r="R198" i="35"/>
  <c r="R202" i="35"/>
  <c r="R206" i="35"/>
  <c r="R210" i="35"/>
  <c r="R211" i="35"/>
  <c r="R212" i="35"/>
  <c r="R213" i="35"/>
  <c r="R214" i="35"/>
  <c r="R216" i="35"/>
  <c r="R217" i="35"/>
  <c r="R218" i="35"/>
  <c r="R219" i="35"/>
  <c r="R220" i="35"/>
  <c r="R221" i="35"/>
  <c r="R222" i="35"/>
  <c r="R224" i="35"/>
  <c r="R225" i="35"/>
  <c r="R226" i="35"/>
  <c r="R227" i="35"/>
  <c r="R228" i="35"/>
  <c r="R229" i="35"/>
  <c r="R230" i="35"/>
  <c r="R231" i="35"/>
  <c r="R232" i="35"/>
  <c r="R233" i="35"/>
  <c r="R234" i="35"/>
  <c r="R235" i="35"/>
  <c r="R236" i="35"/>
  <c r="R237" i="35"/>
  <c r="R238" i="35"/>
  <c r="R255" i="35"/>
  <c r="R256" i="35"/>
  <c r="R257" i="35"/>
  <c r="R258" i="35"/>
  <c r="R259" i="35"/>
  <c r="R260" i="35"/>
  <c r="R261" i="35"/>
  <c r="R262" i="35"/>
  <c r="R263" i="35"/>
  <c r="R264" i="35"/>
  <c r="R265" i="35"/>
  <c r="R266" i="35"/>
  <c r="R267" i="35"/>
  <c r="R268" i="35"/>
  <c r="R269" i="35"/>
  <c r="R270" i="35"/>
  <c r="R271" i="35"/>
  <c r="R272" i="35"/>
  <c r="R273" i="35"/>
  <c r="R274" i="35"/>
  <c r="R275" i="35"/>
  <c r="R279" i="35"/>
  <c r="R280" i="35"/>
  <c r="R281" i="35"/>
  <c r="R282" i="35"/>
  <c r="R283" i="35"/>
  <c r="R284" i="35"/>
  <c r="R285" i="35"/>
  <c r="R286" i="35"/>
  <c r="R287" i="35"/>
  <c r="R288" i="35"/>
  <c r="R292" i="35"/>
  <c r="R293" i="35"/>
  <c r="R294" i="35"/>
  <c r="R295" i="35"/>
  <c r="R296" i="35"/>
  <c r="R304" i="35"/>
  <c r="R305" i="35"/>
  <c r="R306" i="35"/>
  <c r="R307" i="35"/>
  <c r="R308" i="35"/>
  <c r="R309" i="35"/>
  <c r="R310" i="35"/>
  <c r="R311" i="35"/>
  <c r="R312" i="35"/>
  <c r="R313" i="35"/>
  <c r="R314" i="35"/>
  <c r="R315" i="35"/>
  <c r="R316" i="35"/>
  <c r="R317" i="35"/>
  <c r="R318" i="35"/>
  <c r="R319" i="35"/>
  <c r="R321" i="35"/>
  <c r="R322" i="35"/>
  <c r="R323" i="35"/>
  <c r="R324" i="35"/>
  <c r="R325" i="35"/>
  <c r="R326" i="35"/>
  <c r="R327" i="35"/>
  <c r="R328" i="35"/>
  <c r="R329" i="35"/>
  <c r="R337" i="35"/>
  <c r="R345" i="35"/>
  <c r="R353" i="35"/>
  <c r="R354" i="35"/>
  <c r="R355" i="35"/>
  <c r="R361" i="35"/>
  <c r="R362" i="35"/>
  <c r="R363" i="35"/>
  <c r="R364" i="35"/>
  <c r="R365" i="35"/>
  <c r="R366" i="35"/>
  <c r="R367" i="35"/>
  <c r="R368" i="35"/>
  <c r="R369" i="35"/>
  <c r="R370" i="35"/>
  <c r="R371" i="35"/>
  <c r="R372" i="35"/>
  <c r="R373" i="35"/>
  <c r="R374" i="35"/>
  <c r="R375" i="35"/>
  <c r="R376" i="35"/>
  <c r="R377" i="35"/>
  <c r="R378" i="35"/>
  <c r="R379" i="35"/>
  <c r="R380" i="35"/>
  <c r="R381" i="35"/>
  <c r="R382" i="35"/>
  <c r="R383" i="35"/>
  <c r="R384" i="35"/>
  <c r="R385" i="35"/>
  <c r="R386" i="35"/>
  <c r="R387" i="35"/>
  <c r="R388" i="35"/>
  <c r="R389" i="35"/>
  <c r="R390" i="35"/>
  <c r="R392" i="35"/>
  <c r="R394" i="35"/>
  <c r="R396" i="35"/>
  <c r="R7" i="35"/>
  <c r="L216" i="35" l="1"/>
  <c r="K216" i="35"/>
  <c r="L389" i="35"/>
  <c r="K389" i="35"/>
  <c r="L396" i="35"/>
  <c r="L394" i="35"/>
  <c r="L392" i="35"/>
  <c r="L390" i="35"/>
  <c r="L388" i="35"/>
  <c r="L387" i="35"/>
  <c r="L386" i="35"/>
  <c r="L385" i="35"/>
  <c r="L384" i="35"/>
  <c r="L383" i="35"/>
  <c r="L382" i="35"/>
  <c r="L381" i="35"/>
  <c r="L380" i="35"/>
  <c r="L379" i="35"/>
  <c r="L378" i="35"/>
  <c r="L377" i="35"/>
  <c r="L376" i="35"/>
  <c r="L375" i="35"/>
  <c r="L374" i="35"/>
  <c r="L373" i="35"/>
  <c r="L372" i="35"/>
  <c r="L371" i="35"/>
  <c r="L370" i="35"/>
  <c r="L369" i="35"/>
  <c r="L368" i="35"/>
  <c r="L367" i="35"/>
  <c r="L366" i="35"/>
  <c r="L365" i="35"/>
  <c r="L364" i="35"/>
  <c r="L363" i="35"/>
  <c r="L362" i="35"/>
  <c r="L361" i="35"/>
  <c r="L355" i="35"/>
  <c r="L354" i="35"/>
  <c r="L353" i="35"/>
  <c r="L345" i="35"/>
  <c r="L337" i="35"/>
  <c r="L329" i="35"/>
  <c r="L328" i="35"/>
  <c r="K367" i="35"/>
  <c r="L7" i="35"/>
  <c r="L9" i="35"/>
  <c r="L10" i="35"/>
  <c r="L11" i="35"/>
  <c r="L12" i="35"/>
  <c r="L14" i="35"/>
  <c r="L15" i="35"/>
  <c r="L16" i="35"/>
  <c r="K14" i="35"/>
  <c r="K15" i="35"/>
  <c r="K16" i="35"/>
  <c r="AS417" i="34"/>
  <c r="AS418" i="34"/>
  <c r="L274" i="35"/>
  <c r="L275" i="35"/>
  <c r="K274" i="35"/>
  <c r="K275" i="35"/>
  <c r="K279" i="35"/>
  <c r="K280" i="35"/>
  <c r="K281" i="35"/>
  <c r="K282" i="35"/>
  <c r="K368" i="35"/>
  <c r="AS27" i="34"/>
  <c r="AS28" i="34"/>
  <c r="AS29" i="34"/>
  <c r="AS30" i="34"/>
  <c r="AS31" i="34"/>
  <c r="AS32" i="34"/>
  <c r="AS33" i="34"/>
  <c r="AS34" i="34"/>
  <c r="AS35" i="34"/>
  <c r="AS36" i="34"/>
  <c r="AS37" i="34"/>
  <c r="AS38" i="34"/>
  <c r="AS39" i="34"/>
  <c r="AS40" i="34"/>
  <c r="AS41" i="34"/>
  <c r="AS42" i="34"/>
  <c r="AS43" i="34"/>
  <c r="AS44" i="34"/>
  <c r="AS45" i="34"/>
  <c r="AS46" i="34"/>
  <c r="AS47" i="34"/>
  <c r="AS48" i="34"/>
  <c r="AS49" i="34"/>
  <c r="AS50" i="34"/>
  <c r="AS51" i="34"/>
  <c r="AS52" i="34"/>
  <c r="AS53" i="34"/>
  <c r="AS54" i="34"/>
  <c r="AS56" i="34"/>
  <c r="AS57" i="34"/>
  <c r="AS58" i="34"/>
  <c r="AS59" i="34"/>
  <c r="AS60" i="34"/>
  <c r="AS61" i="34"/>
  <c r="AS62" i="34"/>
  <c r="AS63" i="34"/>
  <c r="AS64" i="34"/>
  <c r="AS65" i="34"/>
  <c r="AS66" i="34"/>
  <c r="AS67" i="34"/>
  <c r="AS68" i="34"/>
  <c r="AS69" i="34"/>
  <c r="AS70" i="34"/>
  <c r="AS71" i="34"/>
  <c r="AS72" i="34"/>
  <c r="AS73" i="34"/>
  <c r="AS74" i="34"/>
  <c r="AS75" i="34"/>
  <c r="AS76" i="34"/>
  <c r="AS77" i="34"/>
  <c r="AS78" i="34"/>
  <c r="AS79" i="34"/>
  <c r="AS80" i="34"/>
  <c r="AS81" i="34"/>
  <c r="AS82" i="34"/>
  <c r="AS83" i="34"/>
  <c r="AS84" i="34"/>
  <c r="AS85" i="34"/>
  <c r="AS86" i="34"/>
  <c r="AS87" i="34"/>
  <c r="AS88" i="34"/>
  <c r="AS89" i="34"/>
  <c r="AS90" i="34"/>
  <c r="AS91" i="34"/>
  <c r="AS92" i="34"/>
  <c r="AS93" i="34"/>
  <c r="AS94" i="34"/>
  <c r="AS95" i="34"/>
  <c r="AS96" i="34"/>
  <c r="AS97" i="34"/>
  <c r="AS98" i="34"/>
  <c r="AS99" i="34"/>
  <c r="AS100" i="34"/>
  <c r="AS101" i="34"/>
  <c r="AS102" i="34"/>
  <c r="AS103" i="34"/>
  <c r="AS104" i="34"/>
  <c r="AS105" i="34"/>
  <c r="AS106" i="34"/>
  <c r="AS107" i="34"/>
  <c r="AS108" i="34"/>
  <c r="AS109" i="34"/>
  <c r="AS110" i="34"/>
  <c r="AS111" i="34"/>
  <c r="AS112" i="34"/>
  <c r="AS113" i="34"/>
  <c r="AS114" i="34"/>
  <c r="AS115" i="34"/>
  <c r="AS116" i="34"/>
  <c r="AS117" i="34"/>
  <c r="AS118" i="34"/>
  <c r="AS119" i="34"/>
  <c r="AS120" i="34"/>
  <c r="AS121" i="34"/>
  <c r="AS122" i="34"/>
  <c r="AS123" i="34"/>
  <c r="AS124" i="34"/>
  <c r="AS125" i="34"/>
  <c r="AS126" i="34"/>
  <c r="AS127" i="34"/>
  <c r="AS128" i="34"/>
  <c r="AS129" i="34"/>
  <c r="AS130" i="34"/>
  <c r="AS131" i="34"/>
  <c r="AS132" i="34"/>
  <c r="AS133" i="34"/>
  <c r="AS134" i="34"/>
  <c r="AS135" i="34"/>
  <c r="AS136" i="34"/>
  <c r="AS137" i="34"/>
  <c r="AS138" i="34"/>
  <c r="AS139" i="34"/>
  <c r="AS140" i="34"/>
  <c r="AS141" i="34"/>
  <c r="AS142" i="34"/>
  <c r="AS143" i="34"/>
  <c r="AS144" i="34"/>
  <c r="AS145" i="34"/>
  <c r="AS146" i="34"/>
  <c r="AS147" i="34"/>
  <c r="AS148" i="34"/>
  <c r="AS149" i="34"/>
  <c r="AS150" i="34"/>
  <c r="AS151" i="34"/>
  <c r="AS152" i="34"/>
  <c r="AS153" i="34"/>
  <c r="AS154" i="34"/>
  <c r="AS155" i="34"/>
  <c r="AS156" i="34"/>
  <c r="AS157" i="34"/>
  <c r="AS158" i="34"/>
  <c r="AS159" i="34"/>
  <c r="AS160" i="34"/>
  <c r="AS161" i="34"/>
  <c r="AS162" i="34"/>
  <c r="AS163" i="34"/>
  <c r="AS164" i="34"/>
  <c r="AS165" i="34"/>
  <c r="AS166" i="34"/>
  <c r="AS167" i="34"/>
  <c r="AS168" i="34"/>
  <c r="AS169" i="34"/>
  <c r="AS170" i="34"/>
  <c r="AS171" i="34"/>
  <c r="AS172" i="34"/>
  <c r="AS173" i="34"/>
  <c r="AS174" i="34"/>
  <c r="AS176" i="34"/>
  <c r="AS177" i="34"/>
  <c r="AS178" i="34"/>
  <c r="AS179" i="34"/>
  <c r="AS180" i="34"/>
  <c r="AS181" i="34"/>
  <c r="AS182" i="34"/>
  <c r="AS183" i="34"/>
  <c r="AS184" i="34"/>
  <c r="AS185" i="34"/>
  <c r="AS186" i="34"/>
  <c r="AS187" i="34"/>
  <c r="AS188" i="34"/>
  <c r="AS189" i="34"/>
  <c r="AS190" i="34"/>
  <c r="AS191" i="34"/>
  <c r="AS192" i="34"/>
  <c r="AS193" i="34"/>
  <c r="AS194" i="34"/>
  <c r="AS195" i="34"/>
  <c r="AS196" i="34"/>
  <c r="AS197" i="34"/>
  <c r="AS198" i="34"/>
  <c r="AS199" i="34"/>
  <c r="AS200" i="34"/>
  <c r="AS201" i="34"/>
  <c r="AS202" i="34"/>
  <c r="AS203" i="34"/>
  <c r="AS204" i="34"/>
  <c r="AS205" i="34"/>
  <c r="AS206" i="34"/>
  <c r="AS225" i="34"/>
  <c r="AS226" i="34"/>
  <c r="AS227" i="34"/>
  <c r="AS228" i="34"/>
  <c r="AS229" i="34"/>
  <c r="AS230" i="34"/>
  <c r="AS231" i="34"/>
  <c r="AS232" i="34"/>
  <c r="AS233" i="34"/>
  <c r="AS234" i="34"/>
  <c r="AS235" i="34"/>
  <c r="AS236" i="34"/>
  <c r="AS237" i="34"/>
  <c r="AS238" i="34"/>
  <c r="AS239" i="34"/>
  <c r="AS240" i="34"/>
  <c r="AS241" i="34"/>
  <c r="AS242" i="34"/>
  <c r="AS243" i="34"/>
  <c r="AS244" i="34"/>
  <c r="AS245" i="34"/>
  <c r="AS246" i="34"/>
  <c r="AS247" i="34"/>
  <c r="AS248" i="34"/>
  <c r="AS249" i="34"/>
  <c r="AS250" i="34"/>
  <c r="AS251" i="34"/>
  <c r="AS252" i="34"/>
  <c r="AS253" i="34"/>
  <c r="AS254" i="34"/>
  <c r="AS255" i="34"/>
  <c r="AS256" i="34"/>
  <c r="AS257" i="34"/>
  <c r="AS258" i="34"/>
  <c r="AS259" i="34"/>
  <c r="AS260" i="34"/>
  <c r="AS261" i="34"/>
  <c r="AS262" i="34"/>
  <c r="AS263" i="34"/>
  <c r="AS264" i="34"/>
  <c r="AS265" i="34"/>
  <c r="AS266" i="34"/>
  <c r="AS267" i="34"/>
  <c r="AS268" i="34"/>
  <c r="AS269" i="34"/>
  <c r="AS270" i="34"/>
  <c r="AS271" i="34"/>
  <c r="AS272" i="34"/>
  <c r="AS273" i="34"/>
  <c r="AS274" i="34"/>
  <c r="AS275" i="34"/>
  <c r="AS276" i="34"/>
  <c r="AS277" i="34"/>
  <c r="AS278" i="34"/>
  <c r="AS279" i="34"/>
  <c r="AS280" i="34"/>
  <c r="AS281" i="34"/>
  <c r="AS282" i="34"/>
  <c r="AS283" i="34"/>
  <c r="AS284" i="34"/>
  <c r="AS285" i="34"/>
  <c r="AS286" i="34"/>
  <c r="AS287" i="34"/>
  <c r="AS288" i="34"/>
  <c r="AS289" i="34"/>
  <c r="AS290" i="34"/>
  <c r="AS291" i="34"/>
  <c r="AS292" i="34"/>
  <c r="AS293" i="34"/>
  <c r="AS294" i="34"/>
  <c r="AS295" i="34"/>
  <c r="AS296" i="34"/>
  <c r="AS297" i="34"/>
  <c r="AS298" i="34"/>
  <c r="AS299" i="34"/>
  <c r="AS300" i="34"/>
  <c r="AS301" i="34"/>
  <c r="AS302" i="34"/>
  <c r="AS303" i="34"/>
  <c r="AS304" i="34"/>
  <c r="AS305" i="34"/>
  <c r="AS306" i="34"/>
  <c r="AS307" i="34"/>
  <c r="AS308" i="34"/>
  <c r="AS309" i="34"/>
  <c r="AS310" i="34"/>
  <c r="AS311" i="34"/>
  <c r="AS312" i="34"/>
  <c r="AS313" i="34"/>
  <c r="AS314" i="34"/>
  <c r="AS315" i="34"/>
  <c r="AS316" i="34"/>
  <c r="AS317" i="34"/>
  <c r="AS318" i="34"/>
  <c r="AS319" i="34"/>
  <c r="AS320" i="34"/>
  <c r="AS321" i="34"/>
  <c r="AS322" i="34"/>
  <c r="AS323" i="34"/>
  <c r="AS324" i="34"/>
  <c r="AS325" i="34"/>
  <c r="AS326" i="34"/>
  <c r="AS327" i="34"/>
  <c r="AS328" i="34"/>
  <c r="AS329" i="34"/>
  <c r="AS330" i="34"/>
  <c r="AS331" i="34"/>
  <c r="AS332" i="34"/>
  <c r="AS333" i="34"/>
  <c r="AS334" i="34"/>
  <c r="AS335" i="34"/>
  <c r="AS336" i="34"/>
  <c r="AS337" i="34"/>
  <c r="AS338" i="34"/>
  <c r="AS339" i="34"/>
  <c r="AS340" i="34"/>
  <c r="AS341" i="34"/>
  <c r="AS342" i="34"/>
  <c r="AS343" i="34"/>
  <c r="AS344" i="34"/>
  <c r="AS345" i="34"/>
  <c r="AS346" i="34"/>
  <c r="AS347" i="34"/>
  <c r="AS348" i="34"/>
  <c r="AS349" i="34"/>
  <c r="AS350" i="34"/>
  <c r="AS351" i="34"/>
  <c r="AS352" i="34"/>
  <c r="AS353" i="34"/>
  <c r="AS354" i="34"/>
  <c r="AS355" i="34"/>
  <c r="AS356" i="34"/>
  <c r="AS357" i="34"/>
  <c r="AS358" i="34"/>
  <c r="AS359" i="34"/>
  <c r="AS360" i="34"/>
  <c r="AS361" i="34"/>
  <c r="AS362" i="34"/>
  <c r="AS363" i="34"/>
  <c r="AS364" i="34"/>
  <c r="AS365" i="34"/>
  <c r="AS366" i="34"/>
  <c r="AS367" i="34"/>
  <c r="AS368" i="34"/>
  <c r="AS369" i="34"/>
  <c r="AS370" i="34"/>
  <c r="AS371" i="34"/>
  <c r="AS372" i="34"/>
  <c r="AS373" i="34"/>
  <c r="AS374" i="34"/>
  <c r="AS375" i="34"/>
  <c r="AS376" i="34"/>
  <c r="AS377" i="34"/>
  <c r="AS378" i="34"/>
  <c r="AS379" i="34"/>
  <c r="AS380" i="34"/>
  <c r="AS381" i="34"/>
  <c r="AS382" i="34"/>
  <c r="AS383" i="34"/>
  <c r="AS384" i="34"/>
  <c r="AS385" i="34"/>
  <c r="AS386" i="34"/>
  <c r="AS387" i="34"/>
  <c r="AS388" i="34"/>
  <c r="AS389" i="34"/>
  <c r="AS390" i="34"/>
  <c r="AS391" i="34"/>
  <c r="AS392" i="34"/>
  <c r="AS393" i="34"/>
  <c r="AS394" i="34"/>
  <c r="AS395" i="34"/>
  <c r="AS396" i="34"/>
  <c r="AS397" i="34"/>
  <c r="AS398" i="34"/>
  <c r="AS399" i="34"/>
  <c r="AS400" i="34"/>
  <c r="AS401" i="34"/>
  <c r="AS402" i="34"/>
  <c r="AS403" i="34"/>
  <c r="AS404" i="34"/>
  <c r="AS405" i="34"/>
  <c r="AS406" i="34"/>
  <c r="AS407" i="34"/>
  <c r="AS408" i="34"/>
  <c r="AS409" i="34"/>
  <c r="AS410" i="34"/>
  <c r="AS411" i="34"/>
  <c r="AS412" i="34"/>
  <c r="AS413" i="34"/>
  <c r="AS414" i="34"/>
  <c r="AS415" i="34"/>
  <c r="AS416" i="34"/>
  <c r="AS422" i="34"/>
  <c r="AS423" i="34"/>
  <c r="AS424" i="34"/>
  <c r="AS425" i="34"/>
  <c r="AS426" i="34"/>
  <c r="AS427" i="34"/>
  <c r="AS428" i="34"/>
  <c r="AS10" i="34"/>
  <c r="AS11" i="34"/>
  <c r="AS12" i="34"/>
  <c r="AS13" i="34"/>
  <c r="AS14" i="34"/>
  <c r="AS15" i="34"/>
  <c r="AS16" i="34"/>
  <c r="AS17" i="34"/>
  <c r="AS18" i="34"/>
  <c r="AS19" i="34"/>
  <c r="AS20" i="34"/>
  <c r="AS21" i="34"/>
  <c r="AS22" i="34"/>
  <c r="AS23" i="34"/>
  <c r="AS24" i="34"/>
  <c r="AS25" i="34"/>
  <c r="AS26" i="34"/>
  <c r="AS9" i="34"/>
  <c r="K388" i="35"/>
  <c r="K387" i="35"/>
  <c r="K386" i="35"/>
  <c r="K385" i="35"/>
  <c r="K384" i="35"/>
  <c r="K383" i="35"/>
  <c r="K382" i="35"/>
  <c r="K381" i="35"/>
  <c r="K380" i="35"/>
  <c r="K379" i="35"/>
  <c r="K378" i="35"/>
  <c r="K377" i="35"/>
  <c r="K376" i="35"/>
  <c r="K375" i="35"/>
  <c r="K374" i="35"/>
  <c r="K373" i="35"/>
  <c r="K372" i="35"/>
  <c r="K371" i="35"/>
  <c r="K370" i="35"/>
  <c r="K369" i="35"/>
  <c r="K396" i="35"/>
  <c r="K394" i="35"/>
  <c r="K392" i="35"/>
  <c r="K390" i="35"/>
  <c r="K366" i="35"/>
  <c r="K365" i="35"/>
  <c r="K364" i="35"/>
  <c r="K363" i="35"/>
  <c r="K362" i="35"/>
  <c r="K361" i="35"/>
  <c r="K355" i="35"/>
  <c r="K354" i="35"/>
  <c r="K353" i="35"/>
  <c r="K345" i="35"/>
  <c r="K337" i="35"/>
  <c r="K329" i="35"/>
  <c r="K328" i="35"/>
  <c r="L327" i="35"/>
  <c r="K327" i="35"/>
  <c r="L326" i="35"/>
  <c r="K326" i="35"/>
  <c r="L325" i="35"/>
  <c r="K325" i="35"/>
  <c r="L324" i="35"/>
  <c r="K324" i="35"/>
  <c r="L323" i="35"/>
  <c r="K323" i="35"/>
  <c r="L322" i="35"/>
  <c r="K322" i="35"/>
  <c r="L321" i="35"/>
  <c r="K321" i="35"/>
  <c r="L305" i="35" l="1"/>
  <c r="L304" i="35"/>
  <c r="L296" i="35"/>
  <c r="L295" i="35"/>
  <c r="L294" i="35"/>
  <c r="L293" i="35"/>
  <c r="L292" i="35"/>
  <c r="L288" i="35"/>
  <c r="L287" i="35"/>
  <c r="L286" i="35"/>
  <c r="L285" i="35"/>
  <c r="L284" i="35"/>
  <c r="L283" i="35"/>
  <c r="L282" i="35"/>
  <c r="L281" i="35"/>
  <c r="L280" i="35"/>
  <c r="L279" i="35"/>
  <c r="L273" i="35"/>
  <c r="L272" i="35"/>
  <c r="L271" i="35"/>
  <c r="L270" i="35"/>
  <c r="L269" i="35"/>
  <c r="L268" i="35"/>
  <c r="L267" i="35"/>
  <c r="L266" i="35"/>
  <c r="L265" i="35"/>
  <c r="L264" i="35"/>
  <c r="L263" i="35"/>
  <c r="L262" i="35"/>
  <c r="L261" i="35"/>
  <c r="L260" i="35"/>
  <c r="L259" i="35"/>
  <c r="L258" i="35"/>
  <c r="L257" i="35"/>
  <c r="L256" i="35"/>
  <c r="L255" i="35"/>
  <c r="L254" i="35"/>
  <c r="L253" i="35"/>
  <c r="L252" i="35"/>
  <c r="L250" i="35"/>
  <c r="L238" i="35"/>
  <c r="L237" i="35"/>
  <c r="L236" i="35"/>
  <c r="L235" i="35"/>
  <c r="L234" i="35"/>
  <c r="L233" i="35"/>
  <c r="L232" i="35"/>
  <c r="L231" i="35"/>
  <c r="L230" i="35"/>
  <c r="L229" i="35"/>
  <c r="L228" i="35"/>
  <c r="L227" i="35"/>
  <c r="L226" i="35"/>
  <c r="L225" i="35"/>
  <c r="L224" i="35"/>
  <c r="L222" i="35"/>
  <c r="L221" i="35"/>
  <c r="L220" i="35"/>
  <c r="L219" i="35"/>
  <c r="L218" i="35"/>
  <c r="L217" i="35"/>
  <c r="L214" i="35"/>
  <c r="L213" i="35"/>
  <c r="L212" i="35"/>
  <c r="L211" i="35"/>
  <c r="L210" i="35"/>
  <c r="L206" i="35"/>
  <c r="L202" i="35"/>
  <c r="L198" i="35"/>
  <c r="L194" i="35"/>
  <c r="L192" i="35"/>
  <c r="L191" i="35"/>
  <c r="L190" i="35"/>
  <c r="L189" i="35"/>
  <c r="L188" i="35"/>
  <c r="L187" i="35"/>
  <c r="L186" i="35"/>
  <c r="L178" i="35"/>
  <c r="L170" i="35"/>
  <c r="L162" i="35"/>
  <c r="L161" i="35"/>
  <c r="L160" i="35"/>
  <c r="L159" i="35"/>
  <c r="L158" i="35"/>
  <c r="L157" i="35"/>
  <c r="L156" i="35"/>
  <c r="L155" i="35"/>
  <c r="L154" i="35"/>
  <c r="L146" i="35"/>
  <c r="L145" i="35"/>
  <c r="L144" i="35"/>
  <c r="L143" i="35"/>
  <c r="L142" i="35"/>
  <c r="L141" i="35"/>
  <c r="L140" i="35"/>
  <c r="L139" i="35"/>
  <c r="L138" i="35"/>
  <c r="L137" i="35"/>
  <c r="L136" i="35"/>
  <c r="L135" i="35"/>
  <c r="L134" i="35"/>
  <c r="L133" i="35"/>
  <c r="L132" i="35"/>
  <c r="L131" i="35"/>
  <c r="L130" i="35"/>
  <c r="L129" i="35"/>
  <c r="L128" i="35"/>
  <c r="L127" i="35"/>
  <c r="L126" i="35"/>
  <c r="L125" i="35"/>
  <c r="L124" i="35"/>
  <c r="L123" i="35"/>
  <c r="L122" i="35"/>
  <c r="L121" i="35"/>
  <c r="L120" i="35"/>
  <c r="L119" i="35"/>
  <c r="L113" i="35"/>
  <c r="L107" i="35"/>
  <c r="L82" i="35"/>
  <c r="L81" i="35"/>
  <c r="L60" i="35"/>
  <c r="L59" i="35"/>
  <c r="L58" i="35"/>
  <c r="L57" i="35"/>
  <c r="L56" i="35"/>
  <c r="L55" i="35"/>
  <c r="L54" i="35"/>
  <c r="L53" i="35"/>
  <c r="L52" i="35"/>
  <c r="L51" i="35"/>
  <c r="L50" i="35"/>
  <c r="L49" i="35"/>
  <c r="L48" i="35"/>
  <c r="L47" i="35"/>
  <c r="L46" i="35"/>
  <c r="L45" i="35"/>
  <c r="L44" i="35"/>
  <c r="L43" i="35"/>
  <c r="L42" i="35"/>
  <c r="L40" i="35"/>
  <c r="L39" i="35"/>
  <c r="L38" i="35"/>
  <c r="L37" i="35"/>
  <c r="L36" i="35"/>
  <c r="L35" i="35"/>
  <c r="L34" i="35"/>
  <c r="L33" i="35"/>
  <c r="L32" i="35"/>
  <c r="L31" i="35"/>
  <c r="L30" i="35"/>
  <c r="L29" i="35"/>
  <c r="L28" i="35"/>
  <c r="L27" i="35"/>
  <c r="L26" i="35"/>
  <c r="L25" i="35"/>
  <c r="L24" i="35"/>
  <c r="L23" i="35"/>
  <c r="L22" i="35"/>
  <c r="L21" i="35"/>
  <c r="L20" i="35"/>
  <c r="L19" i="35"/>
  <c r="L18" i="35"/>
  <c r="L17" i="35"/>
  <c r="L13" i="35"/>
  <c r="K7" i="35"/>
  <c r="K319" i="35" l="1"/>
  <c r="K318" i="35"/>
  <c r="K317" i="35"/>
  <c r="K316" i="35"/>
  <c r="K315" i="35"/>
  <c r="K314" i="35"/>
  <c r="K313" i="35"/>
  <c r="K312" i="35"/>
  <c r="K311" i="35"/>
  <c r="K310" i="35"/>
  <c r="K309" i="35"/>
  <c r="K308" i="35"/>
  <c r="K307" i="35"/>
  <c r="K306" i="35"/>
  <c r="K305" i="35"/>
  <c r="K304" i="35"/>
  <c r="K296" i="35"/>
  <c r="K295" i="35"/>
  <c r="K294" i="35"/>
  <c r="K293" i="35"/>
  <c r="K292" i="35"/>
  <c r="K288" i="35"/>
  <c r="K287" i="35"/>
  <c r="K286" i="35"/>
  <c r="K285" i="35"/>
  <c r="K284" i="35"/>
  <c r="K283" i="35"/>
  <c r="K273" i="35"/>
  <c r="K272" i="35"/>
  <c r="K271" i="35"/>
  <c r="K270" i="35"/>
  <c r="K269" i="35"/>
  <c r="K268" i="35"/>
  <c r="K267" i="35"/>
  <c r="K266" i="35"/>
  <c r="K265" i="35"/>
  <c r="K264" i="35"/>
  <c r="K263" i="35"/>
  <c r="K262" i="35"/>
  <c r="K261" i="35"/>
  <c r="K260" i="35"/>
  <c r="K259" i="35"/>
  <c r="K258" i="35"/>
  <c r="K257" i="35"/>
  <c r="K256" i="35"/>
  <c r="K255" i="35"/>
  <c r="K254" i="35"/>
  <c r="K253" i="35"/>
  <c r="K252" i="35"/>
  <c r="K238" i="35"/>
  <c r="K237" i="35"/>
  <c r="K236" i="35"/>
  <c r="K235" i="35"/>
  <c r="K234" i="35"/>
  <c r="K233" i="35"/>
  <c r="K232" i="35"/>
  <c r="K231" i="35"/>
  <c r="K230" i="35"/>
  <c r="K229" i="35"/>
  <c r="K228" i="35"/>
  <c r="K227" i="35"/>
  <c r="K226" i="35"/>
  <c r="K225" i="35"/>
  <c r="K224" i="35"/>
  <c r="K222" i="35"/>
  <c r="K221" i="35"/>
  <c r="K220" i="35"/>
  <c r="K219" i="35"/>
  <c r="K218" i="35"/>
  <c r="K217" i="35"/>
  <c r="K214" i="35"/>
  <c r="K213" i="35"/>
  <c r="K212" i="35"/>
  <c r="K211" i="35"/>
  <c r="K210" i="35"/>
  <c r="K206" i="35"/>
  <c r="K202" i="35"/>
  <c r="K198" i="35"/>
  <c r="K194" i="35"/>
  <c r="K192" i="35"/>
  <c r="K191" i="35"/>
  <c r="K190" i="35"/>
  <c r="K189" i="35"/>
  <c r="K188" i="35"/>
  <c r="K187" i="35"/>
  <c r="K186" i="35"/>
  <c r="K178" i="35"/>
  <c r="K170" i="35"/>
  <c r="K162" i="35"/>
  <c r="K161" i="35"/>
  <c r="K160" i="35"/>
  <c r="K159" i="35"/>
  <c r="K158" i="35"/>
  <c r="K157" i="35"/>
  <c r="K156" i="35"/>
  <c r="K155" i="35"/>
  <c r="K154" i="35"/>
  <c r="K146" i="35"/>
  <c r="K145" i="35"/>
  <c r="K144" i="35"/>
  <c r="K143" i="35"/>
  <c r="K142" i="35"/>
  <c r="K141" i="35"/>
  <c r="K140" i="35"/>
  <c r="K139" i="35"/>
  <c r="K138" i="35"/>
  <c r="K137" i="35"/>
  <c r="K136" i="35"/>
  <c r="K135" i="35"/>
  <c r="K134" i="35"/>
  <c r="K133" i="35"/>
  <c r="K132" i="35"/>
  <c r="K131" i="35"/>
  <c r="K130" i="35"/>
  <c r="K129" i="35"/>
  <c r="K128" i="35"/>
  <c r="K127" i="35"/>
  <c r="K126" i="35"/>
  <c r="K125" i="35"/>
  <c r="K124" i="35"/>
  <c r="K123" i="35"/>
  <c r="K122" i="35"/>
  <c r="K121" i="35"/>
  <c r="K120" i="35"/>
  <c r="K119" i="35"/>
  <c r="K113" i="35"/>
  <c r="K107" i="35"/>
  <c r="K82" i="35"/>
  <c r="K81" i="35"/>
  <c r="K60" i="35"/>
  <c r="K59" i="35"/>
  <c r="K58" i="35"/>
  <c r="K57" i="35"/>
  <c r="K56" i="35"/>
  <c r="K55" i="35"/>
  <c r="K54" i="35"/>
  <c r="K53" i="35"/>
  <c r="K52" i="35"/>
  <c r="K51" i="35"/>
  <c r="K50" i="35"/>
  <c r="K49" i="35"/>
  <c r="K48" i="35"/>
  <c r="K47" i="35"/>
  <c r="K46" i="35"/>
  <c r="K45" i="35"/>
  <c r="K44" i="35"/>
  <c r="K43" i="35"/>
  <c r="K42" i="35"/>
  <c r="K40" i="35"/>
  <c r="K39" i="35"/>
  <c r="K38" i="35"/>
  <c r="K37" i="35"/>
  <c r="K36" i="35"/>
  <c r="K35" i="35"/>
  <c r="K34" i="35"/>
  <c r="K33" i="35"/>
  <c r="K32" i="35"/>
  <c r="K31" i="35"/>
  <c r="K30" i="35"/>
  <c r="K29" i="35"/>
  <c r="K28" i="35"/>
  <c r="K27" i="35"/>
  <c r="K26" i="35"/>
  <c r="K25" i="35"/>
  <c r="K24" i="35"/>
  <c r="K23" i="35"/>
  <c r="K22" i="35"/>
  <c r="K21" i="35"/>
  <c r="K20" i="35"/>
  <c r="K19" i="35"/>
  <c r="K18" i="35"/>
  <c r="K17" i="35"/>
  <c r="K13" i="35"/>
  <c r="K12" i="35"/>
  <c r="K11" i="35"/>
  <c r="K10" i="35"/>
  <c r="K9" i="35"/>
  <c r="AG10" i="34" l="1"/>
  <c r="AG11" i="34" s="1"/>
  <c r="AG12" i="34" s="1"/>
  <c r="AG13" i="34" s="1"/>
  <c r="AG14" i="34" s="1"/>
  <c r="AG15" i="34" s="1"/>
  <c r="AG16" i="34" s="1"/>
  <c r="AG17" i="34" s="1"/>
  <c r="AG18" i="34" s="1"/>
  <c r="AG19" i="34" s="1"/>
  <c r="AG20" i="34" s="1"/>
  <c r="AG21" i="34" s="1"/>
  <c r="AG22" i="34" s="1"/>
  <c r="AG23" i="34" s="1"/>
  <c r="AG24" i="34" s="1"/>
  <c r="AG25" i="34" s="1"/>
  <c r="AG26" i="34" s="1"/>
  <c r="AG28" i="34"/>
  <c r="AG29" i="34" s="1"/>
  <c r="AG30" i="34" s="1"/>
  <c r="AG39" i="34"/>
  <c r="AG40" i="34" s="1"/>
  <c r="AG41" i="34" s="1"/>
  <c r="AG43" i="34"/>
  <c r="AG44" i="34" s="1"/>
  <c r="AG45" i="34" s="1"/>
  <c r="AG47" i="34"/>
  <c r="AG49" i="34"/>
  <c r="AG50" i="34" s="1"/>
  <c r="AG51" i="34" s="1"/>
  <c r="AG52" i="34" s="1"/>
  <c r="AG53" i="34" s="1"/>
  <c r="AG54" i="34" s="1"/>
  <c r="AG55" i="34" s="1"/>
  <c r="AG77" i="34"/>
  <c r="AG78" i="34" s="1"/>
  <c r="AG80" i="34"/>
  <c r="AG81" i="34" s="1"/>
  <c r="AG82" i="34" s="1"/>
  <c r="AG83" i="34" s="1"/>
  <c r="AG84" i="34" s="1"/>
  <c r="AG85" i="34" s="1"/>
  <c r="AG86" i="34" s="1"/>
  <c r="AG87" i="34" s="1"/>
  <c r="AG88" i="34" s="1"/>
  <c r="AG89" i="34" s="1"/>
  <c r="AG90" i="34" s="1"/>
  <c r="AG91" i="34" s="1"/>
  <c r="AG92" i="34" s="1"/>
  <c r="AG93" i="34" s="1"/>
  <c r="AG94" i="34" s="1"/>
  <c r="AG95" i="34" s="1"/>
  <c r="AG97" i="34"/>
  <c r="AG98" i="34" s="1"/>
  <c r="AG100" i="34"/>
  <c r="AG101" i="34" s="1"/>
  <c r="AG102" i="34" s="1"/>
  <c r="AG103" i="34" s="1"/>
  <c r="AG104" i="34" s="1"/>
  <c r="AG105" i="34" s="1"/>
  <c r="AG106" i="34" s="1"/>
  <c r="AG107" i="34" s="1"/>
  <c r="AG108" i="34" s="1"/>
  <c r="AG109" i="34" s="1"/>
  <c r="AG110" i="34" s="1"/>
  <c r="AG111" i="34" s="1"/>
  <c r="AG112" i="34" s="1"/>
  <c r="AG113" i="34" s="1"/>
  <c r="AG114" i="34" s="1"/>
  <c r="AG115" i="34" s="1"/>
  <c r="AG116" i="34" s="1"/>
  <c r="AG117" i="34" s="1"/>
  <c r="AG118" i="34" s="1"/>
  <c r="AG119" i="34" s="1"/>
  <c r="AG120" i="34" s="1"/>
  <c r="AG121" i="34" s="1"/>
  <c r="AG122" i="34" s="1"/>
  <c r="AG123" i="34" s="1"/>
  <c r="AG124" i="34" s="1"/>
  <c r="AG125" i="34" s="1"/>
  <c r="AG126" i="34" s="1"/>
  <c r="AG127" i="34" s="1"/>
  <c r="AG128" i="34" s="1"/>
  <c r="AG129" i="34" s="1"/>
  <c r="AG130" i="34" s="1"/>
  <c r="AG131" i="34" s="1"/>
  <c r="AG132" i="34" s="1"/>
  <c r="AG133" i="34" s="1"/>
  <c r="AG134" i="34" s="1"/>
  <c r="AG135" i="34" s="1"/>
  <c r="AG136" i="34" s="1"/>
  <c r="AG137" i="34" s="1"/>
  <c r="AG138" i="34" s="1"/>
  <c r="AG139" i="34" s="1"/>
  <c r="AG140" i="34" s="1"/>
  <c r="AG141" i="34" s="1"/>
  <c r="AG142" i="34" s="1"/>
  <c r="AG143" i="34" s="1"/>
  <c r="AG144" i="34" s="1"/>
  <c r="AG145" i="34" s="1"/>
  <c r="AG146" i="34" s="1"/>
  <c r="AG147" i="34" s="1"/>
  <c r="AG149" i="34"/>
  <c r="AG150" i="34" s="1"/>
  <c r="AG151" i="34" s="1"/>
  <c r="AG152" i="34" s="1"/>
  <c r="AG153" i="34" s="1"/>
  <c r="AG154" i="34" s="1"/>
  <c r="AG155" i="34" s="1"/>
  <c r="AG156" i="34" s="1"/>
  <c r="AG157" i="34" s="1"/>
  <c r="AG158" i="34" s="1"/>
  <c r="AG159" i="34" s="1"/>
  <c r="AG160" i="34" s="1"/>
  <c r="AG161" i="34" s="1"/>
  <c r="AG162" i="34" s="1"/>
  <c r="AG163" i="34" s="1"/>
  <c r="AG164" i="34" s="1"/>
  <c r="AG166" i="34"/>
  <c r="AG167" i="34" s="1"/>
  <c r="AG168" i="34" s="1"/>
  <c r="AG169" i="34" s="1"/>
  <c r="AG170" i="34" s="1"/>
  <c r="AG172" i="34"/>
  <c r="AG173" i="34" s="1"/>
  <c r="AG174" i="34" s="1"/>
  <c r="AG177" i="34"/>
  <c r="AG178" i="34" s="1"/>
  <c r="AG179" i="34" s="1"/>
  <c r="AG181" i="34"/>
  <c r="AG182" i="34" s="1"/>
  <c r="AG183" i="34" s="1"/>
  <c r="AG185" i="34" s="1"/>
  <c r="AG187" i="34"/>
  <c r="AG188" i="34" s="1"/>
  <c r="AG189" i="34" s="1"/>
  <c r="AG190" i="34" s="1"/>
  <c r="AG191" i="34" s="1"/>
  <c r="AG192" i="34" s="1"/>
  <c r="AG193" i="34" s="1"/>
  <c r="AG194" i="34" s="1"/>
  <c r="AG195" i="34" s="1"/>
  <c r="AG196" i="34" s="1"/>
  <c r="AG197" i="34" s="1"/>
  <c r="AG198" i="34" s="1"/>
  <c r="AG199" i="34" s="1"/>
  <c r="AG200" i="34" s="1"/>
  <c r="AG201" i="34" s="1"/>
  <c r="AG202" i="34" s="1"/>
  <c r="AG203" i="34" s="1"/>
  <c r="AG204" i="34" s="1"/>
  <c r="AG205" i="34" s="1"/>
  <c r="AG206" i="34" s="1"/>
  <c r="AG207" i="34" s="1"/>
  <c r="AG208" i="34" s="1"/>
  <c r="AG209" i="34" s="1"/>
  <c r="AG210" i="34" s="1"/>
  <c r="AG211" i="34" s="1"/>
  <c r="AG212" i="34" s="1"/>
  <c r="AG213" i="34" s="1"/>
  <c r="AG214" i="34" s="1"/>
  <c r="AG215" i="34" s="1"/>
  <c r="AG216" i="34" s="1"/>
  <c r="AG217" i="34" s="1"/>
  <c r="AG218" i="34" s="1"/>
  <c r="AG219" i="34" s="1"/>
  <c r="AG220" i="34" s="1"/>
  <c r="AG221" i="34" s="1"/>
  <c r="AG222" i="34" s="1"/>
  <c r="AG223" i="34" s="1"/>
  <c r="AG224" i="34" s="1"/>
  <c r="AG226" i="34"/>
  <c r="AG227" i="34" s="1"/>
  <c r="AG228" i="34" s="1"/>
  <c r="AG229" i="34" s="1"/>
  <c r="AG230" i="34" s="1"/>
  <c r="AG231" i="34" s="1"/>
  <c r="AG233" i="34"/>
  <c r="AG234" i="34" s="1"/>
  <c r="AG235" i="34" s="1"/>
  <c r="AG236" i="34" s="1"/>
  <c r="AG306" i="34"/>
  <c r="AG307" i="34" s="1"/>
  <c r="AG308" i="34" s="1"/>
  <c r="AG309" i="34" s="1"/>
  <c r="AG310" i="34" s="1"/>
  <c r="AG311" i="34" s="1"/>
  <c r="AG312" i="34" s="1"/>
  <c r="AG313" i="34" s="1"/>
  <c r="AG314" i="34" s="1"/>
  <c r="AG315" i="34" s="1"/>
  <c r="AG316" i="34" s="1"/>
  <c r="AG317" i="34" s="1"/>
  <c r="AG318" i="34" s="1"/>
  <c r="AG319" i="34" s="1"/>
  <c r="AG320" i="34" s="1"/>
  <c r="AG321" i="34" s="1"/>
  <c r="AG322" i="34" s="1"/>
  <c r="AG323" i="34" s="1"/>
  <c r="AG324" i="34" s="1"/>
  <c r="AG325" i="34" s="1"/>
  <c r="AG326" i="34" s="1"/>
  <c r="AG327" i="34" s="1"/>
  <c r="AG328" i="34" s="1"/>
  <c r="AG329" i="34" s="1"/>
  <c r="AG330" i="34" s="1"/>
  <c r="AG331" i="34" s="1"/>
  <c r="AG332" i="34" s="1"/>
  <c r="AG333" i="34" s="1"/>
  <c r="AG334" i="34" s="1"/>
  <c r="AG335" i="34" s="1"/>
  <c r="AG336" i="34" s="1"/>
  <c r="AG337" i="34" s="1"/>
  <c r="AG339" i="34"/>
  <c r="AG340" i="34" s="1"/>
  <c r="AG341" i="34" s="1"/>
  <c r="AG342" i="34" s="1"/>
  <c r="AG343" i="34" s="1"/>
  <c r="AG344" i="34" s="1"/>
  <c r="AG345" i="34" s="1"/>
  <c r="AG346" i="34" s="1"/>
  <c r="AG347" i="34" s="1"/>
  <c r="AG348" i="34" s="1"/>
  <c r="AG349" i="34" s="1"/>
  <c r="AG361" i="34"/>
  <c r="AG362" i="34" s="1"/>
  <c r="AG363" i="34" s="1"/>
  <c r="AG364" i="34" s="1"/>
  <c r="AG365" i="34" s="1"/>
  <c r="AG366" i="34" s="1"/>
  <c r="AG367" i="34" s="1"/>
  <c r="AG368" i="34" s="1"/>
  <c r="AG369" i="34" s="1"/>
  <c r="AG370" i="34" s="1"/>
  <c r="AG371" i="34" s="1"/>
  <c r="AG372" i="34" s="1"/>
  <c r="AG373" i="34" s="1"/>
  <c r="AG374" i="34" s="1"/>
  <c r="AG375" i="34" s="1"/>
  <c r="AG376" i="34" s="1"/>
  <c r="AG378" i="34"/>
  <c r="AG379" i="34" s="1"/>
  <c r="AG380" i="34" s="1"/>
  <c r="AG381" i="34" s="1"/>
  <c r="AG382" i="34" s="1"/>
  <c r="AG383" i="34" s="1"/>
  <c r="AG384" i="34" s="1"/>
  <c r="AG386" i="34"/>
  <c r="AG387" i="34" s="1"/>
  <c r="AG388" i="34" s="1"/>
  <c r="AG389" i="34" s="1"/>
  <c r="AG390" i="34" s="1"/>
  <c r="AG391" i="34" s="1"/>
  <c r="AG392" i="34" s="1"/>
  <c r="AG393" i="34" s="1"/>
  <c r="AG394" i="34" s="1"/>
  <c r="AG395" i="34" s="1"/>
  <c r="AG396" i="34" s="1"/>
  <c r="AG397" i="34" s="1"/>
  <c r="AG399" i="34"/>
  <c r="AG401" i="34"/>
  <c r="AG402" i="34" s="1"/>
  <c r="AG403" i="34" s="1"/>
  <c r="AG404" i="34" s="1"/>
  <c r="AG405" i="34" s="1"/>
  <c r="AG406" i="34" s="1"/>
  <c r="AG407" i="34" s="1"/>
  <c r="AG408" i="34" s="1"/>
  <c r="AG415" i="34"/>
  <c r="AG416" i="34" s="1"/>
  <c r="AG423" i="34"/>
  <c r="AG424" i="34" s="1"/>
  <c r="AG425" i="34" s="1"/>
  <c r="AG426" i="34" s="1"/>
  <c r="AG427" i="34" s="1"/>
  <c r="AG428" i="3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tc={35D93195-DAEA-432B-B054-88B6F5251303}</author>
  </authors>
  <commentList>
    <comment ref="M464" authorId="0" shapeId="0" xr:uid="{35D93195-DAEA-432B-B054-88B6F525130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T.B.D</t>
      </text>
    </comment>
  </commentList>
</comments>
</file>

<file path=xl/sharedStrings.xml><?xml version="1.0" encoding="utf-8"?>
<sst xmlns="http://schemas.openxmlformats.org/spreadsheetml/2006/main" count="20240" uniqueCount="2365">
  <si>
    <t>Rev</t>
  </si>
  <si>
    <t>Sheet</t>
    <phoneticPr fontId="12"/>
  </si>
  <si>
    <t>Detail updating</t>
  </si>
  <si>
    <t>PIC</t>
  </si>
  <si>
    <t>Date</t>
  </si>
  <si>
    <t>r0.1</t>
    <phoneticPr fontId="12"/>
  </si>
  <si>
    <t>All</t>
    <phoneticPr fontId="12"/>
  </si>
  <si>
    <t>Newly created from U2C_Interrupt_table</t>
    <phoneticPr fontId="12"/>
  </si>
  <si>
    <t>REL/T.Oki</t>
    <phoneticPr fontId="12"/>
  </si>
  <si>
    <t>r0.2</t>
    <phoneticPr fontId="12"/>
  </si>
  <si>
    <t>Interrupt Table U5Lx</t>
    <phoneticPr fontId="12"/>
  </si>
  <si>
    <t>Updated this sheet based on sheet "U5L Int request".</t>
    <phoneticPr fontId="12"/>
  </si>
  <si>
    <t>REL/T.Oki</t>
  </si>
  <si>
    <t>Interrupt Request</t>
    <phoneticPr fontId="42"/>
  </si>
  <si>
    <t>Handler Address (offset)</t>
  </si>
  <si>
    <t>Signal Name</t>
    <phoneticPr fontId="12"/>
  </si>
  <si>
    <t>R-Car/U5L4</t>
    <phoneticPr fontId="42"/>
  </si>
  <si>
    <t>R-Car/U5L2</t>
    <phoneticPr fontId="42"/>
  </si>
  <si>
    <t>R-Car/U5L1</t>
    <phoneticPr fontId="42"/>
  </si>
  <si>
    <t>Comment</t>
    <phoneticPr fontId="42"/>
  </si>
  <si>
    <t>Channel No</t>
    <phoneticPr fontId="13"/>
  </si>
  <si>
    <t>Control Register</t>
  </si>
  <si>
    <t>Symbol Name</t>
    <phoneticPr fontId="12"/>
  </si>
  <si>
    <t>Interrupt Cause</t>
    <phoneticPr fontId="42"/>
  </si>
  <si>
    <t>Unit</t>
  </si>
  <si>
    <t>Detection Type</t>
    <phoneticPr fontId="13"/>
  </si>
  <si>
    <t>Exception Source Code</t>
    <phoneticPr fontId="13"/>
  </si>
  <si>
    <t>Direct Jumping to an Address</t>
  </si>
  <si>
    <t>Reference to a table</t>
  </si>
  <si>
    <t>R-Car/U5L4
(176pin)</t>
    <phoneticPr fontId="12"/>
  </si>
  <si>
    <t>R-Car/U5L4
(144pin)</t>
    <phoneticPr fontId="12"/>
  </si>
  <si>
    <t>R-Car/U5L4
(100pin)</t>
    <phoneticPr fontId="12"/>
  </si>
  <si>
    <t>R-Car/U5L2
(176pin)</t>
    <phoneticPr fontId="12"/>
  </si>
  <si>
    <t>R-Car/U5L2
(144pin)</t>
    <phoneticPr fontId="12"/>
  </si>
  <si>
    <t>R-Car/U5L2
(100pin)</t>
    <phoneticPr fontId="12"/>
  </si>
  <si>
    <t>R-Car/U5L2
(80pin)</t>
    <phoneticPr fontId="12"/>
  </si>
  <si>
    <t>R-Car/U5L2
(64pin)</t>
    <phoneticPr fontId="12"/>
  </si>
  <si>
    <t>R-Car/U5L1
(100pin)</t>
    <phoneticPr fontId="12"/>
  </si>
  <si>
    <t>R-Car/U5L1
(80pin)</t>
    <phoneticPr fontId="12"/>
  </si>
  <si>
    <t>R-Car/U5L1
(64pin)</t>
    <phoneticPr fontId="12"/>
  </si>
  <si>
    <t>Name</t>
  </si>
  <si>
    <t>Offset Address</t>
  </si>
  <si>
    <t>RINT = 0</t>
  </si>
  <si>
    <t>RINT = 1</t>
  </si>
  <si>
    <t>+000H</t>
  </si>
  <si>
    <t>Level</t>
  </si>
  <si>
    <t>1000H</t>
  </si>
  <si>
    <t>o</t>
  </si>
  <si>
    <t>+002H</t>
  </si>
  <si>
    <t>INTECMNMI</t>
    <phoneticPr fontId="12"/>
  </si>
  <si>
    <t>ECM maskable interrupt1 (T.B.D)</t>
    <phoneticPr fontId="12"/>
  </si>
  <si>
    <t>ECM</t>
    <phoneticPr fontId="12"/>
  </si>
  <si>
    <t>1001H</t>
  </si>
  <si>
    <t>+004H</t>
  </si>
  <si>
    <t>INTECMMI</t>
    <phoneticPr fontId="12"/>
  </si>
  <si>
    <t>ECM maskable interrupt2 (T.B.D)</t>
    <phoneticPr fontId="8"/>
  </si>
  <si>
    <t>1002H</t>
  </si>
  <si>
    <t>+008H</t>
  </si>
  <si>
    <t>+006H</t>
  </si>
  <si>
    <t>INTTAUD0I0</t>
    <phoneticPr fontId="12"/>
  </si>
  <si>
    <t>TAUD0 Channel 0 interrupt</t>
  </si>
  <si>
    <t>1003H</t>
  </si>
  <si>
    <t>+00CH</t>
  </si>
  <si>
    <t>INTTAUD0I2</t>
  </si>
  <si>
    <t>TAUD0 Channel 2 interrupt</t>
  </si>
  <si>
    <t>1004H</t>
  </si>
  <si>
    <t>+010H</t>
  </si>
  <si>
    <t>+00AH</t>
  </si>
  <si>
    <t>INTTAUD0I4</t>
  </si>
  <si>
    <t>TAUD0 Channel 4 interrupt</t>
  </si>
  <si>
    <t>1005H</t>
  </si>
  <si>
    <t>+014H</t>
  </si>
  <si>
    <t>INTTAUD0I6</t>
  </si>
  <si>
    <t>TAUD0 Channel 6 interrupt</t>
  </si>
  <si>
    <t>1006H</t>
  </si>
  <si>
    <t>+018H</t>
  </si>
  <si>
    <t>+00EH</t>
  </si>
  <si>
    <t>INTEINTSW0</t>
    <phoneticPr fontId="12"/>
  </si>
  <si>
    <t>Software interrupt 0</t>
  </si>
  <si>
    <t>1007H</t>
  </si>
  <si>
    <t>+01CH</t>
  </si>
  <si>
    <t>INTEINTSW1</t>
  </si>
  <si>
    <t>Software interrupt 1</t>
  </si>
  <si>
    <t>1008H</t>
  </si>
  <si>
    <t>+020H</t>
  </si>
  <si>
    <t>+012H</t>
  </si>
  <si>
    <t>INTEINTSW2</t>
  </si>
  <si>
    <t>Software interrupt 2</t>
  </si>
  <si>
    <t>1009H</t>
  </si>
  <si>
    <t>+024H</t>
  </si>
  <si>
    <t>INTEINTSW3</t>
  </si>
  <si>
    <t>Software interrupt 3</t>
  </si>
  <si>
    <t>100AH</t>
  </si>
  <si>
    <t>+028H</t>
  </si>
  <si>
    <t>+016H</t>
  </si>
  <si>
    <t>INTS2HS0</t>
  </si>
  <si>
    <t>Inter-PE interrupt from RSIP-M30A to CPU0
(Single interrupt request from RSIP-M30A to CPU)</t>
    <phoneticPr fontId="12"/>
  </si>
  <si>
    <t>100BH</t>
  </si>
  <si>
    <t>+02CH</t>
  </si>
  <si>
    <t>INTWDTB0TIT</t>
    <phoneticPr fontId="12"/>
  </si>
  <si>
    <t>WDTB0 interrupt</t>
  </si>
  <si>
    <t>100CH</t>
  </si>
  <si>
    <t>+030H</t>
  </si>
  <si>
    <r>
      <t>WDTB1</t>
    </r>
    <r>
      <rPr>
        <sz val="10"/>
        <rFont val="ＭＳ Ｐ明朝"/>
        <family val="1"/>
        <charset val="128"/>
      </rPr>
      <t>のみ</t>
    </r>
    <r>
      <rPr>
        <sz val="10"/>
        <rFont val="Times New Roman"/>
        <family val="1"/>
      </rPr>
      <t>U5Lx</t>
    </r>
    <r>
      <rPr>
        <sz val="10"/>
        <rFont val="ＭＳ Ｐ明朝"/>
        <family val="1"/>
        <charset val="128"/>
      </rPr>
      <t>全製品で対応するのでこの割込みはサポートする。</t>
    </r>
    <rPh sb="11" eb="12">
      <t>ゼン</t>
    </rPh>
    <rPh sb="12" eb="14">
      <t>セイヒン</t>
    </rPh>
    <rPh sb="15" eb="17">
      <t>タイオウ</t>
    </rPh>
    <rPh sb="23" eb="25">
      <t>ワリコ</t>
    </rPh>
    <phoneticPr fontId="42"/>
  </si>
  <si>
    <t>+01AH</t>
  </si>
  <si>
    <t>INTTAUD0I8</t>
  </si>
  <si>
    <t>TAUD0 Channel 8 interrupt</t>
  </si>
  <si>
    <t>100DH</t>
  </si>
  <si>
    <t>+034H</t>
  </si>
  <si>
    <t>INTTAUD0I10</t>
  </si>
  <si>
    <t>TAUD0 Channel 10 interrupt</t>
  </si>
  <si>
    <t>100EH</t>
  </si>
  <si>
    <t>+038H</t>
  </si>
  <si>
    <t>+01EH</t>
  </si>
  <si>
    <t>INTTAUD0I12</t>
  </si>
  <si>
    <t>TAUD0 Channel 12 interrupt</t>
  </si>
  <si>
    <t>100FH</t>
  </si>
  <si>
    <t>+03CH</t>
  </si>
  <si>
    <t>INTTAUD0I14</t>
  </si>
  <si>
    <t>TAUD0 Channel 14 interrupt</t>
  </si>
  <si>
    <t>1010H</t>
  </si>
  <si>
    <t>+040H</t>
  </si>
  <si>
    <t>+022H</t>
  </si>
  <si>
    <t>INTTAPA0IPEK0</t>
  </si>
  <si>
    <t>TAPA0 peak interrupt 0</t>
  </si>
  <si>
    <t>1011H</t>
  </si>
  <si>
    <t>+044H</t>
  </si>
  <si>
    <t>INTTAPA0IVLY0</t>
  </si>
  <si>
    <t>TAPA0 valley interrupt 0</t>
  </si>
  <si>
    <t>1012H</t>
  </si>
  <si>
    <t>+048H</t>
  </si>
  <si>
    <t>+026H</t>
  </si>
  <si>
    <t>INTPDMACERR</t>
  </si>
  <si>
    <t>pDMAC transfer error interrupt</t>
  </si>
  <si>
    <t>1013H</t>
  </si>
  <si>
    <t>+04CH</t>
  </si>
  <si>
    <t>INTDTSERR</t>
  </si>
  <si>
    <t>DTS transfer error</t>
  </si>
  <si>
    <t>1014H</t>
  </si>
  <si>
    <t>+050H</t>
  </si>
  <si>
    <t>+02AH</t>
  </si>
  <si>
    <t>INTDCUDEGRADPE</t>
    <phoneticPr fontId="12"/>
  </si>
  <si>
    <t>Interrupt for degradation</t>
  </si>
  <si>
    <t>1015H</t>
  </si>
  <si>
    <t>+054H</t>
  </si>
  <si>
    <t>INTFL0ENDNM</t>
  </si>
  <si>
    <t>FPSYS0 Flash sequencer processing end interrupt</t>
  </si>
  <si>
    <t>1016H</t>
  </si>
  <si>
    <t>+058H</t>
  </si>
  <si>
    <t>+02EH</t>
  </si>
  <si>
    <t>INTFL2ENDNM</t>
  </si>
  <si>
    <t>FPSYS2 Flash sequencer processing end interrupt</t>
  </si>
  <si>
    <t>1017H</t>
  </si>
  <si>
    <t>+05CH</t>
  </si>
  <si>
    <t>INTDTS7TO0</t>
  </si>
  <si>
    <t>DTS ch7-0 transfer end</t>
  </si>
  <si>
    <t>1018H</t>
  </si>
  <si>
    <t>+060H</t>
  </si>
  <si>
    <t>+032H</t>
  </si>
  <si>
    <t>INTDTSCT7TO0</t>
  </si>
  <si>
    <t>DTS ch7-0 transfer count match</t>
  </si>
  <si>
    <t>1019H</t>
  </si>
  <si>
    <t>+064H</t>
  </si>
  <si>
    <t>INTPDMAC0CH0</t>
  </si>
  <si>
    <t>pDMAC0 channel 0 transfer completion</t>
  </si>
  <si>
    <t>101AH</t>
  </si>
  <si>
    <t>+068H</t>
  </si>
  <si>
    <t>+036H</t>
  </si>
  <si>
    <t>INTPDMAC0CH1</t>
  </si>
  <si>
    <t>pDMAC0 channel 1 transfer completion</t>
  </si>
  <si>
    <t>101BH</t>
  </si>
  <si>
    <t>+06CH</t>
  </si>
  <si>
    <t>INTPDMAC0CH2</t>
  </si>
  <si>
    <t>pDMAC0 channel 2 transfer completion</t>
  </si>
  <si>
    <t>101CH</t>
  </si>
  <si>
    <t>+070H</t>
  </si>
  <si>
    <t>INTPDMAC0CH3</t>
  </si>
  <si>
    <t>pDMAC0 channel 3 transfer completion</t>
  </si>
  <si>
    <t>+074H</t>
  </si>
  <si>
    <t>INTPDMAC0CH4</t>
  </si>
  <si>
    <t>pDMAC0 channel 4 transfer completion</t>
  </si>
  <si>
    <t>101EH</t>
  </si>
  <si>
    <t>+078H</t>
  </si>
  <si>
    <t>+03EH</t>
  </si>
  <si>
    <t>INTPDMAC0CH5</t>
  </si>
  <si>
    <t>pDMAC0 channel 5 transfer completion</t>
  </si>
  <si>
    <t>101FH</t>
  </si>
  <si>
    <t>+07CH</t>
  </si>
  <si>
    <t>INTPDMAC0CH6</t>
  </si>
  <si>
    <t>pDMAC0 channel 6 transfer completion</t>
  </si>
  <si>
    <t>1020H</t>
  </si>
  <si>
    <t>+080H</t>
  </si>
  <si>
    <t>+042H</t>
  </si>
  <si>
    <t>INTPDMAC0CH7</t>
  </si>
  <si>
    <t>pDMAC0 channel 7 transfer completion</t>
  </si>
  <si>
    <t>1021H</t>
  </si>
  <si>
    <t>+084H</t>
  </si>
  <si>
    <t>INTOSTM0TINT</t>
  </si>
  <si>
    <t>OSTM0 interrupt</t>
  </si>
  <si>
    <t>1022H</t>
  </si>
  <si>
    <t>+088H</t>
  </si>
  <si>
    <t>+046H</t>
  </si>
  <si>
    <t>INTADCK0ERR</t>
  </si>
  <si>
    <t xml:space="preserve">ADCK0 A/D error interrupt upper/ lower limit error interrupt </t>
  </si>
  <si>
    <t>1023H</t>
  </si>
  <si>
    <t>+08CH</t>
  </si>
  <si>
    <t>INTADCK0I0</t>
  </si>
  <si>
    <t xml:space="preserve">ADCK0 Scan group 0 (SG0) end interrupt </t>
  </si>
  <si>
    <t>1024H</t>
  </si>
  <si>
    <t>+090H</t>
  </si>
  <si>
    <t>+04AH</t>
  </si>
  <si>
    <t>INTADCK0I1</t>
  </si>
  <si>
    <t>ADCK0 Scan group 1 (SG1) end interrupt</t>
  </si>
  <si>
    <t>1025H</t>
  </si>
  <si>
    <t>+094H</t>
  </si>
  <si>
    <t>INTADCK0I2</t>
  </si>
  <si>
    <t>ADCK0 Scan group 2 (SG2) end interrupt</t>
  </si>
  <si>
    <t>1026H</t>
  </si>
  <si>
    <t>+098H</t>
  </si>
  <si>
    <t>+04EH</t>
  </si>
  <si>
    <t>INTADCK0I3</t>
  </si>
  <si>
    <t>ADCK0 Scan group 3 (SG3) end interrupt</t>
  </si>
  <si>
    <t>1027H</t>
  </si>
  <si>
    <t>+09CH</t>
  </si>
  <si>
    <t>INTADCK0I4</t>
  </si>
  <si>
    <t>ADCK0 Scan group 4 (SG4) end interrupt</t>
  </si>
  <si>
    <t>1028H</t>
  </si>
  <si>
    <t>+0A0H</t>
  </si>
  <si>
    <t>+052H</t>
  </si>
  <si>
    <t>INTADCK0MPX</t>
  </si>
  <si>
    <t>ADCK0 MPX DMA trigger request</t>
  </si>
  <si>
    <t>1029H</t>
  </si>
  <si>
    <t>+0A4H</t>
  </si>
  <si>
    <t>INTADCK0SD</t>
  </si>
  <si>
    <t>ADCK0 SG-Diag end interrupt</t>
  </si>
  <si>
    <t>102AH</t>
  </si>
  <si>
    <t>+0A8H</t>
  </si>
  <si>
    <t>+056H</t>
  </si>
  <si>
    <t>INTCSIH0IC</t>
    <phoneticPr fontId="42"/>
  </si>
  <si>
    <t>CSIH0 communication status interrupt</t>
    <phoneticPr fontId="42"/>
  </si>
  <si>
    <t>102BH</t>
  </si>
  <si>
    <t>+0ACH</t>
  </si>
  <si>
    <t>NTCSIH0IR</t>
    <phoneticPr fontId="42"/>
  </si>
  <si>
    <t>CSIH0 receive status interrupt</t>
    <phoneticPr fontId="42"/>
  </si>
  <si>
    <t>102CH</t>
  </si>
  <si>
    <t>+0B0H</t>
  </si>
  <si>
    <t>+05AH</t>
  </si>
  <si>
    <t>INTCSIH0IRE</t>
    <phoneticPr fontId="42"/>
  </si>
  <si>
    <t>CSIH0 communication error interrupt</t>
    <phoneticPr fontId="42"/>
  </si>
  <si>
    <t>102DH</t>
  </si>
  <si>
    <t>+0B4H</t>
  </si>
  <si>
    <t>INTCSIH0IJC</t>
    <phoneticPr fontId="42"/>
  </si>
  <si>
    <t>CSIH0 job completion interrupt</t>
    <phoneticPr fontId="42"/>
  </si>
  <si>
    <t>102EH</t>
  </si>
  <si>
    <t>+0B8H</t>
  </si>
  <si>
    <t>INTCSIH1IC</t>
    <phoneticPr fontId="42"/>
  </si>
  <si>
    <t>CSIH1 communication status interrupt</t>
    <phoneticPr fontId="42"/>
  </si>
  <si>
    <t>102FH</t>
  </si>
  <si>
    <t>+0BCH</t>
  </si>
  <si>
    <t>NTCSIH1IR</t>
    <phoneticPr fontId="42"/>
  </si>
  <si>
    <t>CSIH1 receive status interrupt</t>
    <phoneticPr fontId="42"/>
  </si>
  <si>
    <t>1030H</t>
  </si>
  <si>
    <t>+0C0H</t>
  </si>
  <si>
    <t>+062H</t>
  </si>
  <si>
    <t>INTCSIH1IRE</t>
    <phoneticPr fontId="42"/>
  </si>
  <si>
    <t>CSIH1 communication error interrupt</t>
    <phoneticPr fontId="42"/>
  </si>
  <si>
    <t>1031H</t>
  </si>
  <si>
    <t>+0C4H</t>
  </si>
  <si>
    <t>INTCSIH1IJC</t>
    <phoneticPr fontId="42"/>
  </si>
  <si>
    <t>CSIH1 job completion interrupt</t>
    <phoneticPr fontId="42"/>
  </si>
  <si>
    <t>1032H</t>
  </si>
  <si>
    <t>+0C8H</t>
  </si>
  <si>
    <t>+066H</t>
  </si>
  <si>
    <t>INTCSIH2IC</t>
    <phoneticPr fontId="42"/>
  </si>
  <si>
    <t>CSIH2 communication status interrupt</t>
    <phoneticPr fontId="42"/>
  </si>
  <si>
    <t>1033H</t>
  </si>
  <si>
    <t>+0CCH</t>
  </si>
  <si>
    <t>NTCSIH2IR</t>
    <phoneticPr fontId="42"/>
  </si>
  <si>
    <t>CSIH2 receive status interrupt</t>
    <phoneticPr fontId="42"/>
  </si>
  <si>
    <t>1034H</t>
  </si>
  <si>
    <t>+0D0H</t>
  </si>
  <si>
    <t>+06AH</t>
  </si>
  <si>
    <t>INTCSIH2IRE</t>
    <phoneticPr fontId="42"/>
  </si>
  <si>
    <t>CSIH2 communication error interrupt</t>
    <phoneticPr fontId="42"/>
  </si>
  <si>
    <t>1035H</t>
  </si>
  <si>
    <t>+0D4H</t>
  </si>
  <si>
    <t>INTCSIH2IJC</t>
    <phoneticPr fontId="42"/>
  </si>
  <si>
    <t>CSIH2 job completion interrupt</t>
    <phoneticPr fontId="42"/>
  </si>
  <si>
    <t>1036H</t>
  </si>
  <si>
    <t>+0D8H</t>
  </si>
  <si>
    <t>+06EH</t>
  </si>
  <si>
    <t>INTRCANGERR0</t>
  </si>
  <si>
    <t>RSCAN0 CAN global error interrupt</t>
  </si>
  <si>
    <t>1037H</t>
  </si>
  <si>
    <t>+0DCH</t>
  </si>
  <si>
    <t>INTRCANGRECC0</t>
  </si>
  <si>
    <t>RSCAN0 CAN receive FIFO interrupt</t>
  </si>
  <si>
    <t>1038H</t>
  </si>
  <si>
    <t>+0E0H</t>
  </si>
  <si>
    <t>+072H</t>
  </si>
  <si>
    <t>INTRCAN0ERR</t>
  </si>
  <si>
    <t>CAN0 error interrupt</t>
    <phoneticPr fontId="12"/>
  </si>
  <si>
    <t>1039H</t>
  </si>
  <si>
    <t>+0E4H</t>
  </si>
  <si>
    <t>INTRCAN0REC</t>
  </si>
  <si>
    <t>CAN0 transmit/receive FIFO receive completion interrupt</t>
    <phoneticPr fontId="12"/>
  </si>
  <si>
    <t>103AH</t>
  </si>
  <si>
    <t>+0E8H</t>
  </si>
  <si>
    <t>+076H</t>
  </si>
  <si>
    <t>INTRCAN0TRX</t>
  </si>
  <si>
    <t>CAN0 transmit interrupt</t>
    <phoneticPr fontId="12"/>
  </si>
  <si>
    <t>103BH</t>
  </si>
  <si>
    <t>+0ECH</t>
  </si>
  <si>
    <t>INTRCAN1ERR</t>
  </si>
  <si>
    <t>CAN1 error interrupt</t>
    <phoneticPr fontId="12"/>
  </si>
  <si>
    <t>103CH</t>
  </si>
  <si>
    <t>+0F0H</t>
  </si>
  <si>
    <t>+07AH</t>
  </si>
  <si>
    <t>INTRCAN1REC</t>
  </si>
  <si>
    <t>CAN1 transmit/receive FIFO receive completion interrupt</t>
    <phoneticPr fontId="12"/>
  </si>
  <si>
    <t>103DH</t>
  </si>
  <si>
    <t>+0F4H</t>
  </si>
  <si>
    <t>INTRCAN1TRX</t>
  </si>
  <si>
    <t>CAN1 transmit interrupt</t>
    <phoneticPr fontId="12"/>
  </si>
  <si>
    <t>103EH</t>
  </si>
  <si>
    <t>+0F8H</t>
  </si>
  <si>
    <t>+07EH</t>
  </si>
  <si>
    <t>INTRCAN2ERR</t>
  </si>
  <si>
    <t>CAN2 error interrupt</t>
    <phoneticPr fontId="12"/>
  </si>
  <si>
    <t>103FH</t>
  </si>
  <si>
    <t>+0FCH</t>
  </si>
  <si>
    <t>INTRCAN2REC</t>
  </si>
  <si>
    <t>CAN2 transmit/receive FIFO receive completion interrupt</t>
    <phoneticPr fontId="12"/>
  </si>
  <si>
    <t>1040H</t>
  </si>
  <si>
    <t>+100H</t>
  </si>
  <si>
    <t>+082H</t>
  </si>
  <si>
    <t>INTRCAN2TRX</t>
  </si>
  <si>
    <t>CAN2 transmit interrupt</t>
    <phoneticPr fontId="12"/>
  </si>
  <si>
    <t>1041H</t>
  </si>
  <si>
    <t>+104H</t>
  </si>
  <si>
    <t>INTXCAN0FUNC</t>
  </si>
  <si>
    <t>XCAN0 functional relevant</t>
  </si>
  <si>
    <t>1042H</t>
  </si>
  <si>
    <t>+108H</t>
  </si>
  <si>
    <t>+086H</t>
  </si>
  <si>
    <t>INTXCAN0ERR</t>
  </si>
  <si>
    <t>XCAN0 functional error relevant</t>
  </si>
  <si>
    <t>1043H</t>
  </si>
  <si>
    <t>+10CH</t>
  </si>
  <si>
    <t>INTXCAN0SAFETY</t>
  </si>
  <si>
    <t>XCAN0 safety relevant</t>
  </si>
  <si>
    <t>1044H</t>
  </si>
  <si>
    <t>+110H</t>
  </si>
  <si>
    <t>+08AH</t>
  </si>
  <si>
    <t>INTTAUJ0I0</t>
  </si>
  <si>
    <t>Channel 0 interrupt</t>
  </si>
  <si>
    <t>1045H</t>
  </si>
  <si>
    <t>+114H</t>
  </si>
  <si>
    <t>INTTAUJ0I1</t>
  </si>
  <si>
    <t>Channel 1 interrupt</t>
  </si>
  <si>
    <t>1046H</t>
  </si>
  <si>
    <t>+118H</t>
  </si>
  <si>
    <t>+08EH</t>
  </si>
  <si>
    <t>INTTAUJ0I2</t>
  </si>
  <si>
    <t>Channel 2 interrupt</t>
  </si>
  <si>
    <t>1047H</t>
  </si>
  <si>
    <t>+11CH</t>
  </si>
  <si>
    <t>INTTAUJ0I3</t>
  </si>
  <si>
    <t>Channel 3 interrupt</t>
  </si>
  <si>
    <t>1048H</t>
  </si>
  <si>
    <t>+120H</t>
  </si>
  <si>
    <t>+092H</t>
  </si>
  <si>
    <t>INTTAUJ1I0</t>
  </si>
  <si>
    <t>1049H</t>
  </si>
  <si>
    <t>+124H</t>
  </si>
  <si>
    <t>INTTAUJ1I1</t>
  </si>
  <si>
    <t>104AH</t>
  </si>
  <si>
    <t>+128H</t>
  </si>
  <si>
    <t>+096H</t>
  </si>
  <si>
    <t>INTTAUJ1I2</t>
  </si>
  <si>
    <t>104BH</t>
  </si>
  <si>
    <t>+12CH</t>
  </si>
  <si>
    <t>INTTAUJ1I3</t>
  </si>
  <si>
    <t>104CH</t>
  </si>
  <si>
    <t>+130H</t>
  </si>
  <si>
    <t>+09AH</t>
  </si>
  <si>
    <t>INTTAUJ2I0</t>
  </si>
  <si>
    <t>+134H</t>
  </si>
  <si>
    <t>INTTAUJ2I1</t>
  </si>
  <si>
    <t>+138H</t>
  </si>
  <si>
    <t>+09EH</t>
  </si>
  <si>
    <t>INTTAUJ2I2</t>
  </si>
  <si>
    <t>+13CH</t>
  </si>
  <si>
    <t>INTTAUJ2I3</t>
  </si>
  <si>
    <t>+140H</t>
  </si>
  <si>
    <t>+0A2H</t>
  </si>
  <si>
    <t>INTTAUJ3I0</t>
  </si>
  <si>
    <t>+144H</t>
  </si>
  <si>
    <t>INTTAUJ3I1</t>
  </si>
  <si>
    <t>+148H</t>
  </si>
  <si>
    <t>+0A6H</t>
  </si>
  <si>
    <t>INTTAUJ3I2</t>
  </si>
  <si>
    <t>+14CH</t>
  </si>
  <si>
    <t>INTTAUJ3I3</t>
  </si>
  <si>
    <t>+150H</t>
  </si>
  <si>
    <t>+0AAH</t>
  </si>
  <si>
    <t>INTTAUD0I1</t>
  </si>
  <si>
    <t>TAUD0 Channel 1 interrupt</t>
  </si>
  <si>
    <t>+154H</t>
  </si>
  <si>
    <t>INTTAUD0I3</t>
  </si>
  <si>
    <t>TAUD0 Channel 3 interrupt</t>
  </si>
  <si>
    <t>+158H</t>
  </si>
  <si>
    <t>INTTAUD0I5</t>
  </si>
  <si>
    <t>TAUD0 Channel 5 interrupt</t>
  </si>
  <si>
    <t>+15CH</t>
  </si>
  <si>
    <t>INTTAUD0I7</t>
  </si>
  <si>
    <t>TAUD0 Channel 7 interrupt</t>
  </si>
  <si>
    <t>+160H</t>
  </si>
  <si>
    <t>INTTAUD0I9</t>
  </si>
  <si>
    <t>TAUD0 Channel 9 interrupt</t>
  </si>
  <si>
    <t>+164H</t>
  </si>
  <si>
    <t>INTTAUD0I11</t>
  </si>
  <si>
    <t>TAUD0 Channel 11 interrupt</t>
  </si>
  <si>
    <t>+168H</t>
  </si>
  <si>
    <t>INTTAUD0I13</t>
  </si>
  <si>
    <t>TAUD0 Channel 13 interrupt</t>
  </si>
  <si>
    <t>+16CH</t>
  </si>
  <si>
    <t>INTTAUD0I15</t>
  </si>
  <si>
    <t>TAUD0 Channel 15 interrupt</t>
  </si>
  <si>
    <t>+170H</t>
  </si>
  <si>
    <t>INTTAUD1I0</t>
  </si>
  <si>
    <t>TAUD1 Channel 0 interrupt</t>
  </si>
  <si>
    <t>+174H</t>
  </si>
  <si>
    <t>INTTAUD1I1</t>
  </si>
  <si>
    <t>TAUD1 Channel 1 interrupt</t>
  </si>
  <si>
    <t>+178H</t>
  </si>
  <si>
    <t>INTTAUD1I2</t>
  </si>
  <si>
    <t>TAUD1 Channel 2 interrupt</t>
  </si>
  <si>
    <t>+17CH</t>
  </si>
  <si>
    <t>INTTAUD1I3</t>
  </si>
  <si>
    <t>TAUD1 Channel 3 interrupt</t>
  </si>
  <si>
    <t>+180H</t>
  </si>
  <si>
    <t>INTTAUD1I4</t>
  </si>
  <si>
    <t>TAUD1 Channel 4 interrupt</t>
  </si>
  <si>
    <t>+184H</t>
  </si>
  <si>
    <t>INTTAUD1I5</t>
  </si>
  <si>
    <t>TAUD1 Channel 5 interrupt</t>
  </si>
  <si>
    <t>+188H</t>
  </si>
  <si>
    <t>INTTAUD1I6</t>
  </si>
  <si>
    <t>TAUD1 Channel 6 interrupt</t>
  </si>
  <si>
    <t>+18CH</t>
  </si>
  <si>
    <t>INTTAUD1I7</t>
  </si>
  <si>
    <t>TAUD1 Channel 7 interrupt</t>
  </si>
  <si>
    <t>+190H</t>
  </si>
  <si>
    <t>INTTAUD1I8</t>
  </si>
  <si>
    <t>TAUD1 Channel 8 interrupt</t>
  </si>
  <si>
    <t>+194H</t>
  </si>
  <si>
    <t>INTTAUD1I9</t>
  </si>
  <si>
    <t>TAUD1 Channel 9 interrupt</t>
  </si>
  <si>
    <t>+198H</t>
  </si>
  <si>
    <t>INTTAUD1I10</t>
  </si>
  <si>
    <t>TAUD1 Channel 10 interrupt</t>
  </si>
  <si>
    <t>+19CH</t>
  </si>
  <si>
    <t>INTTAUD1I11</t>
  </si>
  <si>
    <t>TAUD1 Channel 11 interrupt</t>
  </si>
  <si>
    <t>+1A0H</t>
  </si>
  <si>
    <t>INTTAUD1I12</t>
  </si>
  <si>
    <t>TAUD1 Channel 12 interrupt</t>
  </si>
  <si>
    <t>+1A4H</t>
  </si>
  <si>
    <t>INTTAUD1I13</t>
  </si>
  <si>
    <t>TAUD1 Channel 13 interrupt</t>
  </si>
  <si>
    <t>+1A8H</t>
  </si>
  <si>
    <t>INTTAUD1I14</t>
  </si>
  <si>
    <t>TAUD1 Channel 14 interrupt</t>
  </si>
  <si>
    <t>+1ACH</t>
  </si>
  <si>
    <t>INTTAUD1I15</t>
  </si>
  <si>
    <t>TAUD1 Channel 15 interrupt</t>
  </si>
  <si>
    <t>+1B0H</t>
  </si>
  <si>
    <t>INTRLIN30</t>
  </si>
  <si>
    <t>RLIN30 interrupt</t>
  </si>
  <si>
    <t>+1B4H</t>
  </si>
  <si>
    <t>INTRLIN30UR0</t>
  </si>
  <si>
    <t>RLIN30 transmit interrupt</t>
  </si>
  <si>
    <t>+1B8H</t>
  </si>
  <si>
    <t>INTRLIN30UR1</t>
  </si>
  <si>
    <t>RLIN30 receive completion interrupt</t>
  </si>
  <si>
    <t>+1BCH</t>
  </si>
  <si>
    <t>INTRLIN30UR2</t>
  </si>
  <si>
    <t>RLIN30 status interrupt</t>
  </si>
  <si>
    <t>+1C0H</t>
  </si>
  <si>
    <t>INTRLIN31</t>
  </si>
  <si>
    <t>RLIN31 interrupt</t>
  </si>
  <si>
    <t>+1C4H</t>
  </si>
  <si>
    <t>INTRLIN31UR0</t>
  </si>
  <si>
    <t>RLIN31 transmit interrupt</t>
  </si>
  <si>
    <t>+1C8H</t>
  </si>
  <si>
    <t>INTRLIN31UR1</t>
  </si>
  <si>
    <t>RLIN31 receive completion interrupt</t>
  </si>
  <si>
    <t>+1CCH</t>
  </si>
  <si>
    <t>INTRLIN31UR2</t>
  </si>
  <si>
    <t>RLIN31 status interrupt</t>
  </si>
  <si>
    <t>INTRLIN32</t>
  </si>
  <si>
    <t>RLIN32 interrupt</t>
  </si>
  <si>
    <t>INTRLIN32UR0</t>
  </si>
  <si>
    <t>RLIN32 transmit interrupt</t>
  </si>
  <si>
    <t>+1D8H</t>
  </si>
  <si>
    <t>INTRLIN32UR1</t>
  </si>
  <si>
    <t>RLIN32 receive completion interrupt</t>
  </si>
  <si>
    <t>+1DCH</t>
  </si>
  <si>
    <t>INTRLIN32UR2</t>
  </si>
  <si>
    <t>RLIN32 status interrupt</t>
  </si>
  <si>
    <t>+1E0H</t>
  </si>
  <si>
    <t>INTRLIN33</t>
  </si>
  <si>
    <t>RLIN33 interrupt</t>
  </si>
  <si>
    <t>INTRLIN33UR0</t>
  </si>
  <si>
    <t>RLIN33 transmit interrupt</t>
  </si>
  <si>
    <t>INTRLIN33UR1</t>
  </si>
  <si>
    <t>RLIN33 receive completion interrupt</t>
  </si>
  <si>
    <t>INTRLIN33UR2</t>
  </si>
  <si>
    <t>RLIN33 status interrupt</t>
  </si>
  <si>
    <t>+1F0H</t>
  </si>
  <si>
    <t>INTRLIN34</t>
  </si>
  <si>
    <t>RLIN34 interrupt</t>
  </si>
  <si>
    <t>+1F4H</t>
  </si>
  <si>
    <t>INTRLIN34UR0</t>
  </si>
  <si>
    <t>RLIN34 transmit interrupt</t>
  </si>
  <si>
    <t>+1F8H</t>
  </si>
  <si>
    <t>INTRLIN34UR1</t>
  </si>
  <si>
    <t>RLIN34 receive completion interrupt</t>
  </si>
  <si>
    <t>+1FCH</t>
  </si>
  <si>
    <t>INTRLIN34UR2</t>
  </si>
  <si>
    <t>RLIN34 status interrupt</t>
  </si>
  <si>
    <t>+200H</t>
  </si>
  <si>
    <t>INTRLIN35</t>
  </si>
  <si>
    <t>RLIN35 interrupt</t>
  </si>
  <si>
    <t>+204H</t>
  </si>
  <si>
    <t>INTRLIN35UR0</t>
  </si>
  <si>
    <t>RLIN35 transmit interrupt</t>
  </si>
  <si>
    <t>+208H</t>
  </si>
  <si>
    <t>INTRLIN35UR1</t>
  </si>
  <si>
    <t>RLIN35 receive completion interrupt</t>
  </si>
  <si>
    <t>+20CH</t>
  </si>
  <si>
    <t>INTRLIN35UR2</t>
  </si>
  <si>
    <t>RLIN35 status interrupt</t>
  </si>
  <si>
    <t>+210H</t>
  </si>
  <si>
    <t>INTRLIN36</t>
  </si>
  <si>
    <t>RLIN36 interrupt</t>
  </si>
  <si>
    <t>+214H</t>
  </si>
  <si>
    <t>INTRLIN36UR0</t>
  </si>
  <si>
    <t>RLIN36 transmit interrupt</t>
  </si>
  <si>
    <t>+218H</t>
  </si>
  <si>
    <t>INTRLIN36UR1</t>
  </si>
  <si>
    <t>RLIN36 receive completion interrupt</t>
  </si>
  <si>
    <t>+21CH</t>
  </si>
  <si>
    <t>INTRLIN36UR2</t>
  </si>
  <si>
    <t>RLIN36 status interrupt</t>
  </si>
  <si>
    <t>+220H</t>
  </si>
  <si>
    <t>INTRSENT0RI</t>
  </si>
  <si>
    <t>RSENT0 receive interrupt</t>
  </si>
  <si>
    <t>+224H</t>
  </si>
  <si>
    <t>INTRSENT1RI</t>
  </si>
  <si>
    <t>RSENT1 receive interrupt</t>
  </si>
  <si>
    <t>+228H</t>
  </si>
  <si>
    <t>INTRSENT0SI</t>
  </si>
  <si>
    <t>RSENT0 status interrupt</t>
  </si>
  <si>
    <t>+22CH</t>
  </si>
  <si>
    <t>INTRSENT1SI</t>
  </si>
  <si>
    <t>RSENT1 status interrupt</t>
  </si>
  <si>
    <t>+230H</t>
  </si>
  <si>
    <t>INTENCA0IOV</t>
    <phoneticPr fontId="12"/>
  </si>
  <si>
    <t>ENCA0 overflow interrupt</t>
  </si>
  <si>
    <t>+234H</t>
  </si>
  <si>
    <t>INTENCA0I0</t>
    <phoneticPr fontId="12"/>
  </si>
  <si>
    <t>ENCA0 capture/compare match interrupt 0</t>
  </si>
  <si>
    <t>+238H</t>
  </si>
  <si>
    <t>INTENCA0I1</t>
    <phoneticPr fontId="12"/>
  </si>
  <si>
    <t>ENCA0 capture/compare match interrupt 1</t>
  </si>
  <si>
    <t>+23CH</t>
  </si>
  <si>
    <t>INTENCA0IUD</t>
    <phoneticPr fontId="12"/>
  </si>
  <si>
    <t>ENCA0 underflow interrupt</t>
  </si>
  <si>
    <t>+240H</t>
  </si>
  <si>
    <t>INTENCA0IEC</t>
    <phoneticPr fontId="12"/>
  </si>
  <si>
    <t>ENCA0 encoder clear interrupt (phase Z)</t>
  </si>
  <si>
    <t>+244H</t>
  </si>
  <si>
    <t>INTFPRXI</t>
  </si>
  <si>
    <t>FLSCI receive interrupt.</t>
  </si>
  <si>
    <t>+248H</t>
  </si>
  <si>
    <t>IRQ0</t>
  </si>
  <si>
    <t>External interrupt 0</t>
  </si>
  <si>
    <t>+24CH</t>
  </si>
  <si>
    <t>IRQ1</t>
  </si>
  <si>
    <t>External interrupt 1</t>
  </si>
  <si>
    <t>+250H</t>
  </si>
  <si>
    <t>IRQ2</t>
  </si>
  <si>
    <t>External interrupt 2</t>
  </si>
  <si>
    <t>IRQ3</t>
  </si>
  <si>
    <t>External interrupt 3</t>
  </si>
  <si>
    <t>IRQ4</t>
  </si>
  <si>
    <t>External interrupt 4</t>
  </si>
  <si>
    <t>IRQ5</t>
  </si>
  <si>
    <t>External interrupt 5</t>
  </si>
  <si>
    <t>IRQ16</t>
  </si>
  <si>
    <t>External interrupt 16</t>
  </si>
  <si>
    <t>IRQ18</t>
    <phoneticPr fontId="12"/>
  </si>
  <si>
    <t>External interrupt 18</t>
    <phoneticPr fontId="42"/>
  </si>
  <si>
    <t>IRQ19</t>
    <phoneticPr fontId="12"/>
  </si>
  <si>
    <t>External interrupt 19</t>
    <phoneticPr fontId="42"/>
  </si>
  <si>
    <t>IRQ20</t>
  </si>
  <si>
    <t>External interrupt 20</t>
  </si>
  <si>
    <t>IRQ21</t>
  </si>
  <si>
    <t>External interrupt 21</t>
  </si>
  <si>
    <t>IRQ22</t>
  </si>
  <si>
    <t>External interrupt 22</t>
  </si>
  <si>
    <t>IRQ23</t>
  </si>
  <si>
    <t>External interrupt 23</t>
  </si>
  <si>
    <t>IRQ24</t>
  </si>
  <si>
    <t>External interrupt 24</t>
  </si>
  <si>
    <t>+280H</t>
  </si>
  <si>
    <t>INTRTCA01S</t>
  </si>
  <si>
    <t>RTCA0 1-second interval interrupt</t>
  </si>
  <si>
    <t>+284H</t>
  </si>
  <si>
    <t>INTRTCA0AL</t>
  </si>
  <si>
    <t>RTCA0 Alarm interrupt</t>
  </si>
  <si>
    <t>+288H</t>
  </si>
  <si>
    <t>INTRTCA0R</t>
  </si>
  <si>
    <t>RTCA0 Fixed interval interrupt</t>
  </si>
  <si>
    <t>+28CH</t>
  </si>
  <si>
    <t>INTS2H0</t>
  </si>
  <si>
    <t>Inter-PE interrupt from RSIP-M30A to INTC2
(Interrupt request from RSIP-M30A to CPU (PE))</t>
    <phoneticPr fontId="12"/>
  </si>
  <si>
    <t>INTPWGCG00</t>
  </si>
  <si>
    <t>PWGC unit 0 of group 0 interrupt</t>
  </si>
  <si>
    <t>INTPWGCG01</t>
  </si>
  <si>
    <t>PWGC unit 0 of group 1 interrupt</t>
  </si>
  <si>
    <t>INTPWGCG02</t>
  </si>
  <si>
    <t>PWGC unit 0 of group 2 interrupt</t>
  </si>
  <si>
    <t>INTPWSDQFULL</t>
  </si>
  <si>
    <t>PWSD queue full interrupt</t>
  </si>
  <si>
    <t>INTCXP10TI</t>
  </si>
  <si>
    <t>CXP10 transfer interrupt</t>
  </si>
  <si>
    <t>INTCXP10RI</t>
  </si>
  <si>
    <t>CXP10 receive interrupt</t>
  </si>
  <si>
    <t>+2A8H</t>
  </si>
  <si>
    <t>INTCXP10SI</t>
  </si>
  <si>
    <t>CXP10 status interrupt</t>
  </si>
  <si>
    <t>+2ACH</t>
  </si>
  <si>
    <t>INTCXP11TI</t>
  </si>
  <si>
    <t>CXP11 transfer interrupt</t>
  </si>
  <si>
    <t>+2B0H</t>
  </si>
  <si>
    <t>INTCXP11RI</t>
  </si>
  <si>
    <t>CXP11 receive interrupt</t>
  </si>
  <si>
    <t>+2B4H</t>
  </si>
  <si>
    <t>INTCXP11SI</t>
  </si>
  <si>
    <t>CXP11 status interrupt</t>
  </si>
  <si>
    <t>+2B8H</t>
  </si>
  <si>
    <t>INTRI3C0RESP</t>
  </si>
  <si>
    <t xml:space="preserve">RI3C0 Normal Response Status </t>
  </si>
  <si>
    <t>+2BCH</t>
  </si>
  <si>
    <t>INTRI3C0CMD</t>
  </si>
  <si>
    <t xml:space="preserve">RI3C0 Normal Command buffer </t>
  </si>
  <si>
    <t>+2C0H</t>
  </si>
  <si>
    <t>INTRI3C0IBI</t>
  </si>
  <si>
    <t xml:space="preserve">RI3C0 Normal IBI Status buffer </t>
  </si>
  <si>
    <t>+2C4H</t>
  </si>
  <si>
    <t>INTRI3C0RX0</t>
  </si>
  <si>
    <t xml:space="preserve">RI3C0 Normal Rx Data buffer 0 </t>
  </si>
  <si>
    <t>INTRI3C0TX0</t>
  </si>
  <si>
    <t xml:space="preserve">RI3C0 Normal Tx Data buffer 0 </t>
  </si>
  <si>
    <t>INTRI3C0RCV</t>
  </si>
  <si>
    <t xml:space="preserve">RI3C0 Normal Receive Status </t>
  </si>
  <si>
    <t>INTRI3C0HRESP</t>
  </si>
  <si>
    <t xml:space="preserve">RI3C0 High Priority Response </t>
  </si>
  <si>
    <t>+2D4H</t>
  </si>
  <si>
    <t>INTRI3C0HCMD</t>
  </si>
  <si>
    <t xml:space="preserve">RI3C0 High Priority Command </t>
  </si>
  <si>
    <t>+2D8H</t>
  </si>
  <si>
    <t>INTRI3C0HRX</t>
  </si>
  <si>
    <t xml:space="preserve">RI3C0 High Priority Rx Data </t>
  </si>
  <si>
    <t>+2DCH</t>
  </si>
  <si>
    <t>INTRI3C0HTX</t>
  </si>
  <si>
    <t>RI3C0 High Priority Tx Data buffer empty</t>
  </si>
  <si>
    <t>+2E0H</t>
  </si>
  <si>
    <t>INTRI3C0TEND</t>
  </si>
  <si>
    <t xml:space="preserve">RI3C0 Transmit end </t>
  </si>
  <si>
    <t>INTRI3C0EEI</t>
  </si>
  <si>
    <t xml:space="preserve">RI3C0 Communication error / event </t>
  </si>
  <si>
    <t>INTRIIC0EE</t>
  </si>
  <si>
    <t>RIIC0 communication error/event generation interrupt</t>
  </si>
  <si>
    <t>INTRIIC0RI</t>
  </si>
  <si>
    <t>RIIC0 receive end interrupt</t>
  </si>
  <si>
    <t>INTRIIC0TI</t>
  </si>
  <si>
    <t>RIIC0 transmit data empty interrupt</t>
  </si>
  <si>
    <t>INTRIIC0TEI</t>
  </si>
  <si>
    <t>RIIC0 transmit end interrupt</t>
  </si>
  <si>
    <t>INTRIIC1EE</t>
  </si>
  <si>
    <t>RIIC1 communication error/event generation interrupt</t>
  </si>
  <si>
    <t>INTRIIC1RI</t>
  </si>
  <si>
    <t>RIIC1 receive end interrupt</t>
  </si>
  <si>
    <t>INTRIIC1TI</t>
  </si>
  <si>
    <t>RIIC1 transmit data empty interrupt</t>
  </si>
  <si>
    <t>INTRIIC1TEI</t>
  </si>
  <si>
    <t>RIIC1 transmit end interrupt</t>
  </si>
  <si>
    <t>INTCWEND</t>
  </si>
  <si>
    <t>LPSB0 Port polling end interrupt</t>
  </si>
  <si>
    <t>INTDPE</t>
  </si>
  <si>
    <t>LPSB0 Digital port error interrupt</t>
  </si>
  <si>
    <t>INTLPSTM0</t>
  </si>
  <si>
    <t>LPSB0 Interval Timer 0 Interrupt</t>
  </si>
  <si>
    <t>INTLPSTM1</t>
  </si>
  <si>
    <t>LPSB0 Interval Timer 1 Interrupt</t>
  </si>
  <si>
    <t>RSIP-M30A fatal error notification</t>
    <phoneticPr fontId="12"/>
  </si>
  <si>
    <t>INTWDTBATIT</t>
  </si>
  <si>
    <t>WDTBA interrupt</t>
  </si>
  <si>
    <t>INTDCUTDI</t>
    <phoneticPr fontId="42"/>
  </si>
  <si>
    <t>Dedicated interrupt for on-chip debug function</t>
    <phoneticPr fontId="42"/>
  </si>
  <si>
    <r>
      <t>Hot-Plagin</t>
    </r>
    <r>
      <rPr>
        <sz val="11"/>
        <color rgb="FFFF0000"/>
        <rFont val="ＭＳ Ｐゴシック"/>
        <family val="2"/>
        <charset val="128"/>
      </rPr>
      <t>時に</t>
    </r>
    <r>
      <rPr>
        <sz val="11"/>
        <color rgb="FFFF0000"/>
        <rFont val="Arial"/>
        <family val="2"/>
      </rPr>
      <t>Stand-By</t>
    </r>
    <r>
      <rPr>
        <sz val="11"/>
        <color rgb="FFFF0000"/>
        <rFont val="ＭＳ Ｐゴシック"/>
        <family val="2"/>
        <charset val="128"/>
      </rPr>
      <t>復帰するために必要</t>
    </r>
    <rPh sb="10" eb="11">
      <t>ジ</t>
    </rPh>
    <rPh sb="20" eb="22">
      <t>フッキ</t>
    </rPh>
    <rPh sb="27" eb="29">
      <t>ヒツヨウ</t>
    </rPh>
    <phoneticPr fontId="42"/>
  </si>
  <si>
    <t>INTSSIF0TX</t>
  </si>
  <si>
    <t>Transmission data empty for channel 0</t>
  </si>
  <si>
    <t>INTSSIF0RX</t>
  </si>
  <si>
    <t>Reception data full for channel 0</t>
  </si>
  <si>
    <t>INTSSIF0</t>
  </si>
  <si>
    <t>Multi-purpose interrupt for channel 0</t>
  </si>
  <si>
    <t>INTSSIF1TX</t>
  </si>
  <si>
    <t>Transmission data empty for channel 1</t>
  </si>
  <si>
    <t>INTSSIF1RX</t>
  </si>
  <si>
    <t>Reception data full for channel 1</t>
  </si>
  <si>
    <t>INTSSIF1</t>
  </si>
  <si>
    <t>Multi-purpose interrupt for channel 1</t>
  </si>
  <si>
    <t>INTPDMAC1CH0</t>
  </si>
  <si>
    <t>pDMAC1 channel 0 transfer completion</t>
  </si>
  <si>
    <t>INTPDMAC1CH1</t>
  </si>
  <si>
    <t>pDMAC1 channel 1 transfer completion</t>
  </si>
  <si>
    <t>INTPDMAC1CH2</t>
  </si>
  <si>
    <t>pDMAC1 channel 2 transfer completion</t>
  </si>
  <si>
    <t>INTPDMAC1CH3</t>
  </si>
  <si>
    <t>pDMAC1 channel 3 transfer completion</t>
  </si>
  <si>
    <t>INTPDMAC1CH4</t>
  </si>
  <si>
    <t>pDMAC1 channel 4 transfer completion</t>
  </si>
  <si>
    <t>INTPDMAC1CH5</t>
  </si>
  <si>
    <t>pDMAC1 channel 5 transfer completion</t>
  </si>
  <si>
    <t>INTPDMAC1CH6</t>
  </si>
  <si>
    <t>pDMAC1 channel 6 transfer completion</t>
  </si>
  <si>
    <t>INTPDMAC1CH7</t>
  </si>
  <si>
    <t>pDMAC1 channel 7 transfer completion</t>
  </si>
  <si>
    <t>INTTAUD2I0</t>
  </si>
  <si>
    <t>TAUD2 Channel 0 interrupt</t>
  </si>
  <si>
    <t>INTTAUD2I1</t>
  </si>
  <si>
    <t>TAUD2 Channel 1 interrupt</t>
  </si>
  <si>
    <t>INTTAUD2I2</t>
  </si>
  <si>
    <t>TAUD2 Channel 2 interrupt</t>
  </si>
  <si>
    <t>INTTAUD2I3</t>
  </si>
  <si>
    <t>TAUD2 Channel 3 interrupt</t>
  </si>
  <si>
    <t>INTTAUD2I4</t>
  </si>
  <si>
    <t>TAUD2 Channel 4 interrupt</t>
  </si>
  <si>
    <t>INTTAUD2I5</t>
  </si>
  <si>
    <t>TAUD2 Channel 5 interrupt</t>
  </si>
  <si>
    <t>Edge</t>
  </si>
  <si>
    <t>INTTAUD2I6</t>
  </si>
  <si>
    <t>TAUD2 Channel 6 interrupt</t>
  </si>
  <si>
    <t>INTTAUD2I7</t>
  </si>
  <si>
    <t>TAUD2 Channel 7 interrupt</t>
  </si>
  <si>
    <t>INTTAUD2I8</t>
  </si>
  <si>
    <t>TAUD2 Channel 8 interrupt</t>
  </si>
  <si>
    <t>INTTAUD2I9</t>
  </si>
  <si>
    <t>TAUD2 Channel 9 interrupt</t>
  </si>
  <si>
    <t>INTTAUD2I10</t>
  </si>
  <si>
    <t>TAUD2 Channel 10 interrupt</t>
  </si>
  <si>
    <t>INTTAUD2I11</t>
  </si>
  <si>
    <t>TAUD2 Channel 11 interrupt</t>
  </si>
  <si>
    <t>INTTAUD2I12</t>
  </si>
  <si>
    <t>TAUD2 Channel 12 interrupt</t>
  </si>
  <si>
    <t>INTTAUD2I13</t>
  </si>
  <si>
    <t>TAUD2 Channel 13 interrupt</t>
  </si>
  <si>
    <t>INTTAUD2I14</t>
  </si>
  <si>
    <t>TAUD2 Channel 14 interrupt</t>
  </si>
  <si>
    <t>INTTAUD2I15</t>
  </si>
  <si>
    <t>TAUD2 Channel 15 interrupt</t>
  </si>
  <si>
    <t>INTRLIN37</t>
  </si>
  <si>
    <t>RLIN37 interrupt</t>
  </si>
  <si>
    <t>INTRLIN37UR0</t>
  </si>
  <si>
    <t>RLIN37 transmit interrupt</t>
  </si>
  <si>
    <t>INTRLIN37UR1</t>
  </si>
  <si>
    <t>RLIN37 receive completion interrupt</t>
  </si>
  <si>
    <t>INTRLIN37UR2</t>
  </si>
  <si>
    <t>RLIN37 status interrupt</t>
  </si>
  <si>
    <t>IRQ17</t>
  </si>
  <si>
    <t>External interrupt 17</t>
  </si>
  <si>
    <t>IRQ7</t>
  </si>
  <si>
    <t>External interrupt 7</t>
  </si>
  <si>
    <t>IRQ9</t>
  </si>
  <si>
    <t>External interrupt 9</t>
  </si>
  <si>
    <t>IRQ10</t>
  </si>
  <si>
    <t>External interrupt 10</t>
  </si>
  <si>
    <t>IRQ11</t>
  </si>
  <si>
    <t>External interrupt 11</t>
  </si>
  <si>
    <t>INTCSIH3IC</t>
    <phoneticPr fontId="42"/>
  </si>
  <si>
    <t>CSIH3 communication status interrupt</t>
    <phoneticPr fontId="42"/>
  </si>
  <si>
    <t>NTCSIH3IR</t>
    <phoneticPr fontId="42"/>
  </si>
  <si>
    <t>CSIH3 receive status interrupt</t>
    <phoneticPr fontId="42"/>
  </si>
  <si>
    <t>INTCSIH3IRE</t>
    <phoneticPr fontId="42"/>
  </si>
  <si>
    <t>CSIH3 communication error interrupt</t>
    <phoneticPr fontId="42"/>
  </si>
  <si>
    <t>INTCSIH3IJC</t>
    <phoneticPr fontId="42"/>
  </si>
  <si>
    <t>CSIH3 job completion interrupt</t>
    <phoneticPr fontId="42"/>
  </si>
  <si>
    <t>INTRCAN3ERR</t>
  </si>
  <si>
    <t>CAN3 error interrupt</t>
    <phoneticPr fontId="12"/>
  </si>
  <si>
    <t>INTRCAN3REC</t>
  </si>
  <si>
    <t>CAN3 transmit/receive FIFO receive completion interrupt</t>
    <phoneticPr fontId="12"/>
  </si>
  <si>
    <t>INTRCAN3TRX</t>
  </si>
  <si>
    <t>CAN3 transmit interrupt</t>
    <phoneticPr fontId="12"/>
  </si>
  <si>
    <t>IRQ12</t>
  </si>
  <si>
    <t>External interrupt 12</t>
  </si>
  <si>
    <t>IRQ13</t>
  </si>
  <si>
    <t>External interrupt 13</t>
  </si>
  <si>
    <t>IRQ14</t>
  </si>
  <si>
    <t>External interrupt 14</t>
  </si>
  <si>
    <t>IRQ15</t>
  </si>
  <si>
    <t>External interrupt 15</t>
  </si>
  <si>
    <t>INTADCK1ERR</t>
  </si>
  <si>
    <t>ADCK1 A/D error interrupt upper/lower limit error interrupt</t>
  </si>
  <si>
    <t>P100 of U5L4 and P100, P80 and P64 of U5L2 are 1ch (T.B.D.) in U5L_Product_List_master.xlsm.</t>
    <phoneticPr fontId="12"/>
  </si>
  <si>
    <t>INTADCK1I0</t>
  </si>
  <si>
    <t xml:space="preserve">ADCK1 Scan group 0 (SG0) end interrupt </t>
  </si>
  <si>
    <t>INTADCK1I1</t>
  </si>
  <si>
    <t>ADCK1 Scan group 1 (SG1) end interrupt</t>
  </si>
  <si>
    <t>INTADCK1I2</t>
  </si>
  <si>
    <t>ADCK1 Scan group 2 (SG2) end interrupt</t>
  </si>
  <si>
    <t>INTADCK1I3</t>
  </si>
  <si>
    <t>ADCK1 Scan group 3 (SG3) end interrupt</t>
  </si>
  <si>
    <t>INTADCK1I4</t>
  </si>
  <si>
    <t>ADCK1 Scan group 4 (SG4) end interrupt</t>
  </si>
  <si>
    <t>INTADCK1MPX</t>
  </si>
  <si>
    <t>ADCK1 MPX DMA trigger request</t>
  </si>
  <si>
    <t>INTADCK1SD</t>
  </si>
  <si>
    <t>ADCK1 SG-Diag end interrupt</t>
  </si>
  <si>
    <t>INTRLIN38</t>
  </si>
  <si>
    <t>RLIN38 interrupt</t>
  </si>
  <si>
    <t>INTRLIN38UR0</t>
  </si>
  <si>
    <t>RLIN38 transmit interrupt</t>
  </si>
  <si>
    <t>INTRLIN38UR1</t>
  </si>
  <si>
    <t>RLIN38 receive completion interrupt</t>
  </si>
  <si>
    <t>INTRLIN38UR2</t>
  </si>
  <si>
    <t>RLIN38 status interrupt</t>
  </si>
  <si>
    <t>INTRLIN39</t>
  </si>
  <si>
    <t>RLIN39 interrupt</t>
  </si>
  <si>
    <t>INTRLIN39UR0</t>
  </si>
  <si>
    <t>RLIN39 transmit interrupt</t>
  </si>
  <si>
    <t>INTRLIN39UR1</t>
  </si>
  <si>
    <t>RLIN39 receive completion interrupt</t>
  </si>
  <si>
    <t>INTRLIN39UR2</t>
  </si>
  <si>
    <t>RLIN39 status interrupt</t>
  </si>
  <si>
    <t>INTRLIN310</t>
  </si>
  <si>
    <t>RLIN310 interrupt</t>
  </si>
  <si>
    <t>INTRLIN310UR0</t>
  </si>
  <si>
    <t>RLIN310 transmit interrupt</t>
  </si>
  <si>
    <t>INTRLIN310UR1</t>
  </si>
  <si>
    <t>RLIN310 receive completion interrupt</t>
  </si>
  <si>
    <t>INTRLIN310UR2</t>
  </si>
  <si>
    <t>RLIN310 status interrupt</t>
  </si>
  <si>
    <t>INTOSTM1TINT</t>
  </si>
  <si>
    <t>OSTM1 interrupt</t>
  </si>
  <si>
    <t>INTOSTM2TINT</t>
  </si>
  <si>
    <t>OSTM2 interrupt</t>
    <phoneticPr fontId="42"/>
  </si>
  <si>
    <t>INTRLIN311</t>
  </si>
  <si>
    <t>RLIN311 interrupt</t>
  </si>
  <si>
    <t>INTRLIN311UR0</t>
  </si>
  <si>
    <t>RLIN311 transmit interrupt</t>
  </si>
  <si>
    <t>INTRLIN311UR1</t>
  </si>
  <si>
    <t>RLIN311 receive completion interrupt</t>
  </si>
  <si>
    <t>INTRLIN311UR2</t>
  </si>
  <si>
    <t>RLIN311 status interrupt</t>
  </si>
  <si>
    <t>INTRLIN312</t>
  </si>
  <si>
    <t>RLIN312 interrupt</t>
  </si>
  <si>
    <t>INTRLIN312UR0</t>
  </si>
  <si>
    <t>RLIN312 transmit interrupt</t>
  </si>
  <si>
    <t>INTRLIN312UR1</t>
  </si>
  <si>
    <t>RLIN312 receive completion interrupt</t>
  </si>
  <si>
    <t>INTRLIN312UR2</t>
  </si>
  <si>
    <t>RLIN312 status interrupt</t>
  </si>
  <si>
    <t>INTRLIN313</t>
  </si>
  <si>
    <t>RLIN313 interrupt</t>
  </si>
  <si>
    <t>INTRLIN313UR0</t>
  </si>
  <si>
    <t>RLIN313 transmit interrupt</t>
  </si>
  <si>
    <t>INTRLIN313UR1</t>
  </si>
  <si>
    <t>RLIN313 receive completion interrupt</t>
  </si>
  <si>
    <t>INTRLIN313UR2</t>
  </si>
  <si>
    <t>RLIN313 status interrupt</t>
  </si>
  <si>
    <t>INTRLIN314</t>
  </si>
  <si>
    <t>RLIN314 interrupt</t>
  </si>
  <si>
    <t>INTRLIN314UR0</t>
  </si>
  <si>
    <t>RLIN314 transmit interrupt</t>
  </si>
  <si>
    <t>INTRLIN314UR1</t>
  </si>
  <si>
    <t>RLIN314 receive completion interrupt</t>
  </si>
  <si>
    <t>INTRLIN314UR2</t>
  </si>
  <si>
    <t>RLIN314 status interrupt</t>
  </si>
  <si>
    <t>INTETNF0DATA</t>
  </si>
  <si>
    <t>ETNF0 Data related interrupt</t>
  </si>
  <si>
    <t>INTETNF0ERR</t>
  </si>
  <si>
    <t>INTETNF0MNG</t>
  </si>
  <si>
    <t>ETNF0 Management related interrupt</t>
  </si>
  <si>
    <t>INTETNF0MAC</t>
  </si>
  <si>
    <t>ETNF0 MAC interrupt</t>
  </si>
  <si>
    <t>INTRLIN315</t>
  </si>
  <si>
    <t>RLIN315 interrupt</t>
  </si>
  <si>
    <t>INTRLIN315UR0</t>
  </si>
  <si>
    <t>RLIN315 transmit interrupt</t>
  </si>
  <si>
    <t>INTRLIN315UR1</t>
  </si>
  <si>
    <t>RLIN315 receive completion interrupt</t>
  </si>
  <si>
    <t>INTRLIN315UR2</t>
  </si>
  <si>
    <t>RLIN315 status interrupt</t>
  </si>
  <si>
    <t>INTCSIH4IC</t>
    <phoneticPr fontId="42"/>
  </si>
  <si>
    <t>CSIH4 communication status interrupt</t>
    <phoneticPr fontId="42"/>
  </si>
  <si>
    <t>NTCSIH4IR</t>
    <phoneticPr fontId="42"/>
  </si>
  <si>
    <t>CSIH4 receive status interrupt</t>
    <phoneticPr fontId="42"/>
  </si>
  <si>
    <t>INTCSIH4IRE</t>
    <phoneticPr fontId="42"/>
  </si>
  <si>
    <t>CSIH4 communication error interrupt</t>
    <phoneticPr fontId="42"/>
  </si>
  <si>
    <t>INTCSIH4IJC</t>
    <phoneticPr fontId="42"/>
  </si>
  <si>
    <t>CSIH4 job completion interrupt</t>
    <phoneticPr fontId="42"/>
  </si>
  <si>
    <t>INTCSIH5IC</t>
    <phoneticPr fontId="42"/>
  </si>
  <si>
    <t>CSIH5 communication status interrupt</t>
    <phoneticPr fontId="42"/>
  </si>
  <si>
    <t>NTCSIH5IR</t>
    <phoneticPr fontId="42"/>
  </si>
  <si>
    <t>CSIH5 receive status interrupt</t>
    <phoneticPr fontId="42"/>
  </si>
  <si>
    <t>INTCSIH5IRE</t>
    <phoneticPr fontId="42"/>
  </si>
  <si>
    <t>CSIH5 communication error interrupt</t>
    <phoneticPr fontId="42"/>
  </si>
  <si>
    <t>INTCSIH5IJC</t>
    <phoneticPr fontId="42"/>
  </si>
  <si>
    <t>CSIH5 job completion interrupt</t>
    <phoneticPr fontId="42"/>
  </si>
  <si>
    <t>INTCSIH6IC</t>
    <phoneticPr fontId="42"/>
  </si>
  <si>
    <t>CSIH6 communication status interrupt</t>
    <phoneticPr fontId="42"/>
  </si>
  <si>
    <t>NTCSIH6IR</t>
    <phoneticPr fontId="42"/>
  </si>
  <si>
    <t>CSIH6 receive status interrupt</t>
    <phoneticPr fontId="42"/>
  </si>
  <si>
    <t>INTCSIH6IRE</t>
    <phoneticPr fontId="42"/>
  </si>
  <si>
    <t>CSIH6 communication error interrupt</t>
    <phoneticPr fontId="42"/>
  </si>
  <si>
    <t>INTCSIH6IJC</t>
    <phoneticPr fontId="42"/>
  </si>
  <si>
    <t>CSIH6 job completion interrupt</t>
    <phoneticPr fontId="42"/>
  </si>
  <si>
    <t>INTCSIH7IC</t>
    <phoneticPr fontId="42"/>
  </si>
  <si>
    <t>CSIH7 communication status interrupt</t>
    <phoneticPr fontId="42"/>
  </si>
  <si>
    <t>NTCSIH7IR</t>
    <phoneticPr fontId="42"/>
  </si>
  <si>
    <t>CSIH7 receive status interrupt</t>
    <phoneticPr fontId="42"/>
  </si>
  <si>
    <t>INTCSIH7IRE</t>
    <phoneticPr fontId="42"/>
  </si>
  <si>
    <t>CSIH7 communication error interrupt</t>
    <phoneticPr fontId="42"/>
  </si>
  <si>
    <t>INTCSIH7IJC</t>
    <phoneticPr fontId="42"/>
  </si>
  <si>
    <t>CSIH7 job completion interrupt</t>
    <phoneticPr fontId="42"/>
  </si>
  <si>
    <t>INTRCAN4ERR</t>
  </si>
  <si>
    <t>CAN4 error interrupt</t>
  </si>
  <si>
    <t>INTRCAN4REC</t>
  </si>
  <si>
    <t>CAN4 transmit/receive FIFO receive completion interrup</t>
  </si>
  <si>
    <t xml:space="preserve">INTRCAN4TRX </t>
  </si>
  <si>
    <t>CAN4 transmit interrupt</t>
  </si>
  <si>
    <t>INTRCAN5ERR</t>
  </si>
  <si>
    <t>CAN5 error interrupt</t>
  </si>
  <si>
    <t>INTRCAN5REC</t>
  </si>
  <si>
    <t>CAN5 transmit/receive FIFO receive completion interrup</t>
  </si>
  <si>
    <t xml:space="preserve">INTRCAN5TRX </t>
  </si>
  <si>
    <t>CAN5 transmit interrupt</t>
  </si>
  <si>
    <t>IRQ8</t>
  </si>
  <si>
    <t>External interrupt 8</t>
  </si>
  <si>
    <t>INTPSI50SI</t>
  </si>
  <si>
    <t>PSI50 status interrupt</t>
  </si>
  <si>
    <t>INTPSI50RI</t>
  </si>
  <si>
    <t>PSI50 receive interrupt</t>
  </si>
  <si>
    <t>INTPSI50TI</t>
  </si>
  <si>
    <t>PSI50 transfer interrupt</t>
  </si>
  <si>
    <t>INTPSI51SI</t>
  </si>
  <si>
    <t>PSI51 status interrupt</t>
  </si>
  <si>
    <t>INTPSI51RI</t>
  </si>
  <si>
    <t>PSI51 receive interrupt</t>
  </si>
  <si>
    <t>INTPSI51TI</t>
  </si>
  <si>
    <t>PSI51 transfer interrupt</t>
  </si>
  <si>
    <t>INTPSI5W</t>
  </si>
  <si>
    <t>Interruption reports the end of all channel enable</t>
  </si>
  <si>
    <t>INTRSENT2RI</t>
  </si>
  <si>
    <t>RSENT2 receive interrupt</t>
  </si>
  <si>
    <t>INTRSENT3RI</t>
  </si>
  <si>
    <t>RSENT3 receive interrupt</t>
  </si>
  <si>
    <t>INTRSENT4RI</t>
  </si>
  <si>
    <t>RSENT4 receive interrupt</t>
  </si>
  <si>
    <t>INTRSENT5RI</t>
  </si>
  <si>
    <t>RSENT5 receive interrupt</t>
  </si>
  <si>
    <t>INTRSENT6RI</t>
  </si>
  <si>
    <t>RSENT6 receive interrupt</t>
  </si>
  <si>
    <t>INTRSENT7RI</t>
  </si>
  <si>
    <t>RSENT7 receive interrupt</t>
  </si>
  <si>
    <t>INTRSENT2SI</t>
  </si>
  <si>
    <t>RSENT2 status interrupt</t>
  </si>
  <si>
    <t>INTRSENT3SI</t>
  </si>
  <si>
    <t>RSENT3 status interrupt</t>
  </si>
  <si>
    <t>INTRSENT4SI</t>
  </si>
  <si>
    <t>RSENT4 status interrupt</t>
  </si>
  <si>
    <t>INTRSENT5SI</t>
  </si>
  <si>
    <t>RSENT5 status interrupt</t>
  </si>
  <si>
    <t>INTRSENT6SI</t>
  </si>
  <si>
    <t>RSENT6 status interrupt</t>
  </si>
  <si>
    <t>INTRSENT7SI</t>
  </si>
  <si>
    <t>RSENT7 status interrupt</t>
  </si>
  <si>
    <t>INTMMCA0</t>
  </si>
  <si>
    <t>MMCA interrupt</t>
  </si>
  <si>
    <t>INTOSTM3TINT</t>
  </si>
  <si>
    <t>OSTM3 interrupt</t>
    <phoneticPr fontId="42"/>
  </si>
  <si>
    <t>INTOSTM4TINT</t>
  </si>
  <si>
    <t>OSTM4 interrupt</t>
    <phoneticPr fontId="42"/>
  </si>
  <si>
    <t>INTXCAN1FUNC</t>
  </si>
  <si>
    <t>XCAN1 functional relevant</t>
  </si>
  <si>
    <t>INTXCAN1ERR</t>
  </si>
  <si>
    <t>XCAN1 functional error relevant</t>
  </si>
  <si>
    <t>INTXCAN1SAFETY</t>
  </si>
  <si>
    <t>XCAN1 safety relevant</t>
  </si>
  <si>
    <t>INTETND00</t>
  </si>
  <si>
    <t>ETND0 (Endstation) interrupt 0</t>
  </si>
  <si>
    <t>INTETND01</t>
  </si>
  <si>
    <t>ETND0 (Endstation) interrupt 1</t>
  </si>
  <si>
    <t>INTETND02</t>
  </si>
  <si>
    <t>ETND0 (Endstation) interrupt 2</t>
  </si>
  <si>
    <t>INTETND03</t>
  </si>
  <si>
    <t>ETND0 (Endstation) interrupt 3</t>
  </si>
  <si>
    <t>INTETND04</t>
  </si>
  <si>
    <t>ETND0 (Endstation) interrupt 4</t>
  </si>
  <si>
    <t>INTETND05</t>
  </si>
  <si>
    <t>ETND0 (Endstation) interrupt 5</t>
  </si>
  <si>
    <t>INTETND06</t>
  </si>
  <si>
    <t>ETND0 (Endstation) interrupt 6</t>
  </si>
  <si>
    <t>INTGPTP</t>
  </si>
  <si>
    <t>GPTP interrupt</t>
  </si>
  <si>
    <t>IRQ25</t>
  </si>
  <si>
    <t>External interrupt 25</t>
  </si>
  <si>
    <t>IRQ26</t>
  </si>
  <si>
    <t>External interrupt 26</t>
  </si>
  <si>
    <t>INTCXP12TI</t>
  </si>
  <si>
    <t>CXP12 transfer interrupt</t>
  </si>
  <si>
    <t>INTCXP12RI</t>
  </si>
  <si>
    <t>CXP12 receive interrupt</t>
  </si>
  <si>
    <t>INTCXP12SI</t>
  </si>
  <si>
    <t>CXP12 status interrupt</t>
  </si>
  <si>
    <t>INTCXP13TI</t>
  </si>
  <si>
    <t>CXP13 transfer interrupt</t>
  </si>
  <si>
    <t>INTCXP13RI</t>
  </si>
  <si>
    <t>CXP13 receive interrupt</t>
  </si>
  <si>
    <t>INTCXP13SI</t>
  </si>
  <si>
    <t>CXP13 status interrupt</t>
  </si>
  <si>
    <t>INTRLIN316</t>
  </si>
  <si>
    <t>RLIN316 interrupt</t>
  </si>
  <si>
    <t>INTRLIN316UR0</t>
  </si>
  <si>
    <t>RLIN316 transmit interrupt</t>
  </si>
  <si>
    <t>INTRLIN316UR1</t>
  </si>
  <si>
    <t>RLIN316 receive completion interrupt</t>
  </si>
  <si>
    <t>INTRLIN316UR2</t>
  </si>
  <si>
    <t>RLIN316 status interrupt</t>
  </si>
  <si>
    <t>INTRLIN317</t>
  </si>
  <si>
    <t>RLIN317 interrupt</t>
  </si>
  <si>
    <t>INTRLIN317UR0</t>
  </si>
  <si>
    <t>RLIN317 transmit interrupt</t>
  </si>
  <si>
    <t>INTRLIN317UR1</t>
  </si>
  <si>
    <t>RLIN317 receive completion interrupt</t>
  </si>
  <si>
    <t>INTRLIN317UR2</t>
  </si>
  <si>
    <t>RLIN317 status interrupt</t>
  </si>
  <si>
    <t>後で消す</t>
    <rPh sb="0" eb="1">
      <t>アト</t>
    </rPh>
    <rPh sb="2" eb="3">
      <t>ケ</t>
    </rPh>
    <phoneticPr fontId="13"/>
  </si>
  <si>
    <t>Interrupt</t>
  </si>
  <si>
    <t>Interrupt Request</t>
  </si>
  <si>
    <t>R-Car/U5L4</t>
    <phoneticPr fontId="13"/>
  </si>
  <si>
    <t>R-Car/U5L2</t>
    <phoneticPr fontId="12"/>
  </si>
  <si>
    <t>R-Car/U5L1</t>
    <phoneticPr fontId="12"/>
  </si>
  <si>
    <t>Module Name</t>
    <phoneticPr fontId="14"/>
  </si>
  <si>
    <t>Channel No</t>
    <phoneticPr fontId="14"/>
  </si>
  <si>
    <t>Symbol Name</t>
    <phoneticPr fontId="13"/>
  </si>
  <si>
    <t>Interrupt Cause</t>
    <phoneticPr fontId="13"/>
  </si>
  <si>
    <t>Unit</t>
    <phoneticPr fontId="12"/>
  </si>
  <si>
    <t>Detection Type</t>
    <phoneticPr fontId="14"/>
  </si>
  <si>
    <t>Exception Source Code</t>
    <phoneticPr fontId="14"/>
  </si>
  <si>
    <t>R-Car/U5L4
(257 pins)</t>
    <phoneticPr fontId="12"/>
  </si>
  <si>
    <t>R-Car/U5L4
(176 pins)</t>
    <phoneticPr fontId="12"/>
  </si>
  <si>
    <t>R-Car/U5L4
(144 pins)</t>
    <phoneticPr fontId="12"/>
  </si>
  <si>
    <t>R-Car/U5L4
(100 pins)</t>
    <phoneticPr fontId="12"/>
  </si>
  <si>
    <t>R-Car/U5L2
(176 pins)</t>
    <phoneticPr fontId="12"/>
  </si>
  <si>
    <t>R-Car/U5L2
(144 pins)</t>
    <phoneticPr fontId="12"/>
  </si>
  <si>
    <t>R-Car/U5L2
(100 pins)</t>
    <phoneticPr fontId="12"/>
  </si>
  <si>
    <t>R-Car/U5L2
(80 pins)</t>
    <phoneticPr fontId="12"/>
  </si>
  <si>
    <t>R-Car/U5L2
(64 pins)</t>
    <phoneticPr fontId="12"/>
  </si>
  <si>
    <t>R-Car/U5L1
(100 pins)</t>
    <phoneticPr fontId="12"/>
  </si>
  <si>
    <t>R-Car/U5L1
(80 pins)</t>
    <phoneticPr fontId="41" type="noConversion"/>
  </si>
  <si>
    <t>R-Car/U5L1
(64 pins)</t>
    <phoneticPr fontId="12"/>
  </si>
  <si>
    <t>1st Check</t>
  </si>
  <si>
    <t>2nd Check</t>
    <phoneticPr fontId="12"/>
  </si>
  <si>
    <t>Cross Check</t>
  </si>
  <si>
    <r>
      <rPr>
        <b/>
        <sz val="10"/>
        <color theme="1"/>
        <rFont val="ＭＳ Ｐ明朝"/>
        <family val="1"/>
        <charset val="128"/>
      </rPr>
      <t>先頭に</t>
    </r>
    <r>
      <rPr>
        <b/>
        <sz val="10"/>
        <color theme="1"/>
        <rFont val="Times New Roman"/>
        <family val="1"/>
      </rPr>
      <t>"o"</t>
    </r>
  </si>
  <si>
    <t>Unit</t>
    <phoneticPr fontId="13"/>
  </si>
  <si>
    <t>PIC</t>
    <phoneticPr fontId="13"/>
  </si>
  <si>
    <t>TOP</t>
    <phoneticPr fontId="13"/>
  </si>
  <si>
    <t>Date</t>
    <phoneticPr fontId="13"/>
  </si>
  <si>
    <t>Judge</t>
    <phoneticPr fontId="13"/>
  </si>
  <si>
    <t>Judgement
OK/NG</t>
    <phoneticPr fontId="13"/>
  </si>
  <si>
    <t>Date</t>
    <phoneticPr fontId="12"/>
  </si>
  <si>
    <t>Judge</t>
  </si>
  <si>
    <t>Judgement
OK/NG</t>
  </si>
  <si>
    <t>comment</t>
    <phoneticPr fontId="13"/>
  </si>
  <si>
    <t>Exsample</t>
    <phoneticPr fontId="13"/>
  </si>
  <si>
    <t>Ishizawa</t>
    <phoneticPr fontId="13"/>
  </si>
  <si>
    <t>INTDCUDEGRADPE</t>
    <phoneticPr fontId="13"/>
  </si>
  <si>
    <t>interrupt for degradation</t>
    <phoneticPr fontId="9"/>
  </si>
  <si>
    <t>BHP</t>
    <phoneticPr fontId="17"/>
  </si>
  <si>
    <t>pDMAC</t>
    <phoneticPr fontId="12"/>
  </si>
  <si>
    <t>Ishizawa</t>
  </si>
  <si>
    <t>PFSS</t>
    <phoneticPr fontId="13"/>
  </si>
  <si>
    <t>INTPDMACERR</t>
    <phoneticPr fontId="12"/>
  </si>
  <si>
    <t>pDMAC transfer error interrupt</t>
    <phoneticPr fontId="12"/>
  </si>
  <si>
    <t>REL/M.Ishizawa</t>
    <phoneticPr fontId="12"/>
  </si>
  <si>
    <t>OK</t>
    <phoneticPr fontId="12"/>
  </si>
  <si>
    <t>REL/T.Yasuda</t>
    <phoneticPr fontId="12"/>
  </si>
  <si>
    <t>INTPDMACERR change NMI to INT(maskable)</t>
    <phoneticPr fontId="12"/>
  </si>
  <si>
    <t>pDMAC</t>
  </si>
  <si>
    <t>INTPDMAC0CH0</t>
    <phoneticPr fontId="12"/>
  </si>
  <si>
    <t>pDMAC0 channel 0 transfer completion</t>
    <phoneticPr fontId="12"/>
  </si>
  <si>
    <t>pDMAC0</t>
    <phoneticPr fontId="12"/>
  </si>
  <si>
    <t>pDMAC0</t>
  </si>
  <si>
    <t>INTPDMAC1CH0</t>
    <phoneticPr fontId="12"/>
  </si>
  <si>
    <t>pDMAC1 channel 0 transfer completion</t>
    <phoneticPr fontId="12"/>
  </si>
  <si>
    <t>pDMAC1</t>
  </si>
  <si>
    <t>DTS</t>
  </si>
  <si>
    <t>INTDTSERR</t>
    <phoneticPr fontId="13"/>
  </si>
  <si>
    <t>DTS transfer error</t>
    <phoneticPr fontId="13"/>
  </si>
  <si>
    <t>INTDTS7TO0</t>
    <phoneticPr fontId="12"/>
  </si>
  <si>
    <t>DTS ch7-0 transfer end</t>
    <phoneticPr fontId="12"/>
  </si>
  <si>
    <t>INTDTSCT7TO0</t>
    <phoneticPr fontId="12"/>
  </si>
  <si>
    <t>DTS ch7-0 transfer count match</t>
    <phoneticPr fontId="12"/>
  </si>
  <si>
    <t>EINT</t>
  </si>
  <si>
    <t>PGL</t>
  </si>
  <si>
    <t>INTEINTSW0</t>
    <phoneticPr fontId="0"/>
  </si>
  <si>
    <t>ECM (T.B.D)</t>
    <phoneticPr fontId="12"/>
  </si>
  <si>
    <t>Oki</t>
    <phoneticPr fontId="13"/>
  </si>
  <si>
    <t>Fusa</t>
    <phoneticPr fontId="13"/>
  </si>
  <si>
    <t>ECM</t>
  </si>
  <si>
    <t>INTECMMI</t>
    <phoneticPr fontId="13"/>
  </si>
  <si>
    <t>ECM maskable interrupt2 (T.B.D)</t>
  </si>
  <si>
    <t>ECM</t>
    <phoneticPr fontId="13"/>
  </si>
  <si>
    <t>Edge</t>
    <phoneticPr fontId="13"/>
  </si>
  <si>
    <t>o</t>
    <phoneticPr fontId="13"/>
  </si>
  <si>
    <t>Fusa</t>
  </si>
  <si>
    <t>FLASH</t>
  </si>
  <si>
    <t>Y.Suzuki</t>
    <phoneticPr fontId="12"/>
  </si>
  <si>
    <t>MEM</t>
    <phoneticPr fontId="13"/>
  </si>
  <si>
    <t>INTFPRXI</t>
    <phoneticPr fontId="13"/>
  </si>
  <si>
    <t>FLSCI receive interrupt.</t>
    <phoneticPr fontId="13"/>
  </si>
  <si>
    <t>Flash</t>
    <phoneticPr fontId="13"/>
  </si>
  <si>
    <t>REL/Yoshitaka.Suzuki</t>
    <phoneticPr fontId="12"/>
  </si>
  <si>
    <t>INTFL2ENDNM</t>
    <phoneticPr fontId="13"/>
  </si>
  <si>
    <t>FPSYS2 Flash sequencer processing end interrupt</t>
    <phoneticPr fontId="13"/>
  </si>
  <si>
    <t>ICUMHB</t>
  </si>
  <si>
    <t>Kawakita</t>
    <phoneticPr fontId="12"/>
  </si>
  <si>
    <t>INTS2HS0</t>
    <phoneticPr fontId="13"/>
  </si>
  <si>
    <t>Inter-PE interrupt from RSIP-M30A to CPU0
(Single interrupt request from RSIP-M30A to CPU)</t>
    <phoneticPr fontId="13"/>
  </si>
  <si>
    <t>RSIP-M30A</t>
    <phoneticPr fontId="13"/>
  </si>
  <si>
    <t>Level</t>
    <phoneticPr fontId="13"/>
  </si>
  <si>
    <t>INTS2H0</t>
    <phoneticPr fontId="13"/>
  </si>
  <si>
    <t>Inter-PE interrupt from RSIP-M30A to INTC2
(Interrupt request from RSIP-M30A to CPU (PE))</t>
    <phoneticPr fontId="13"/>
  </si>
  <si>
    <t>INTRSIPMFATALERR (TBD)</t>
    <phoneticPr fontId="12"/>
  </si>
  <si>
    <t>RSIP-M30A fatal error notification</t>
    <phoneticPr fontId="13"/>
  </si>
  <si>
    <t>BHP</t>
  </si>
  <si>
    <t>INTDCUDEGRADPE</t>
  </si>
  <si>
    <t>Interrupt for degradation</t>
    <phoneticPr fontId="12"/>
  </si>
  <si>
    <t>BHP</t>
    <phoneticPr fontId="13"/>
  </si>
  <si>
    <t>PORT</t>
  </si>
  <si>
    <t>HuangHaiya</t>
  </si>
  <si>
    <t>Port</t>
    <phoneticPr fontId="13"/>
  </si>
  <si>
    <t>PORT</t>
    <phoneticPr fontId="13"/>
  </si>
  <si>
    <t>HDMD-CHN/Changfoqing</t>
  </si>
  <si>
    <t>HDMD-CHN/Changfoqing</t>
    <phoneticPr fontId="12"/>
  </si>
  <si>
    <t>HDMD-CHN/LvZhongmeng</t>
  </si>
  <si>
    <t>IRQ6</t>
  </si>
  <si>
    <t>External interrupt 6</t>
  </si>
  <si>
    <t>[2023/06/30] HDMD-CHN/Changfoqing
Since CANFD ch number is changed from 7 to 6, the shared interrupt number is re-adjusted.</t>
    <phoneticPr fontId="12"/>
  </si>
  <si>
    <t>Port</t>
  </si>
  <si>
    <t>-</t>
  </si>
  <si>
    <t>IRQ18</t>
  </si>
  <si>
    <t>External interrupt 18</t>
  </si>
  <si>
    <t>IRQ19</t>
  </si>
  <si>
    <t>External interrupt 19</t>
  </si>
  <si>
    <t>INTDCUTDI</t>
    <phoneticPr fontId="13"/>
  </si>
  <si>
    <t>Dedicated interrupt for on-chip debug function</t>
  </si>
  <si>
    <t>WDTB</t>
  </si>
  <si>
    <t>Kimura</t>
  </si>
  <si>
    <t>PERI</t>
    <phoneticPr fontId="13"/>
  </si>
  <si>
    <t>INTWDTB0TIT</t>
  </si>
  <si>
    <t>WDTB0</t>
  </si>
  <si>
    <t>seedea/yamamuro</t>
  </si>
  <si>
    <t>OK</t>
  </si>
  <si>
    <t>WDTBA</t>
  </si>
  <si>
    <t>ADCK</t>
  </si>
  <si>
    <t>ADCK1</t>
  </si>
  <si>
    <t>T.B.D</t>
  </si>
  <si>
    <t>NG</t>
  </si>
  <si>
    <t>* 23/05/26</t>
    <phoneticPr fontId="12"/>
  </si>
  <si>
    <t>Sorry, no comment was entered.  Also, NG was not in the red.</t>
    <phoneticPr fontId="12"/>
  </si>
  <si>
    <t>ADCK0</t>
  </si>
  <si>
    <t>TAPA</t>
  </si>
  <si>
    <t>TAPA0</t>
  </si>
  <si>
    <t>TAUD</t>
  </si>
  <si>
    <t>INTTAUD0I0</t>
  </si>
  <si>
    <t>TAUD0</t>
    <phoneticPr fontId="13"/>
  </si>
  <si>
    <t>TAUD0</t>
  </si>
  <si>
    <t>TAUD1</t>
    <phoneticPr fontId="13"/>
  </si>
  <si>
    <t>TAUD1</t>
  </si>
  <si>
    <t>TAUD2</t>
    <phoneticPr fontId="13"/>
  </si>
  <si>
    <t>TAUD2</t>
  </si>
  <si>
    <t>TAUJ</t>
  </si>
  <si>
    <t>TAUJ0</t>
  </si>
  <si>
    <t>INTTAUJ0I2</t>
    <phoneticPr fontId="13"/>
  </si>
  <si>
    <t>TAUJ1</t>
  </si>
  <si>
    <t>TAUJ2</t>
  </si>
  <si>
    <t>TAUJ3</t>
  </si>
  <si>
    <t>ENCA</t>
  </si>
  <si>
    <t>INTENCA0IOV</t>
  </si>
  <si>
    <t>ENCA0</t>
  </si>
  <si>
    <t>SEEDEA/yanahira</t>
  </si>
  <si>
    <t>[2023/03/15] seedea/yanahira
Since the Symbol Name is based on F1Kx, it is mentioned in the OldandNewTable (0.01) before PeerReview.
[2023/04/24] seedea/yanahira
Symbol Name is now the same as U2Cx</t>
  </si>
  <si>
    <t>INTENCA0I0</t>
  </si>
  <si>
    <t>Same as above line</t>
  </si>
  <si>
    <t>INTENCA0I1</t>
  </si>
  <si>
    <t>INTENCA0IUD</t>
  </si>
  <si>
    <t>INTENCA0IEC</t>
  </si>
  <si>
    <t>PWM-Diag</t>
  </si>
  <si>
    <t>Seedea/Hokano</t>
  </si>
  <si>
    <t>INTPWGCG02</t>
    <phoneticPr fontId="12"/>
  </si>
  <si>
    <t>There is an error in PRD ver0.01.
So INTPWGCG02 is  necessary.</t>
    <phoneticPr fontId="12"/>
  </si>
  <si>
    <t>PERI</t>
  </si>
  <si>
    <t>RTCA</t>
  </si>
  <si>
    <t>RTCA0</t>
    <phoneticPr fontId="13"/>
  </si>
  <si>
    <t>OSTM</t>
  </si>
  <si>
    <t>OSTM0</t>
    <phoneticPr fontId="0"/>
  </si>
  <si>
    <t>OSTM1</t>
    <phoneticPr fontId="0"/>
  </si>
  <si>
    <t>-</t>
    <phoneticPr fontId="12"/>
  </si>
  <si>
    <t>OSTM2 interrupt</t>
  </si>
  <si>
    <t>OSTM2</t>
  </si>
  <si>
    <t>OSTM3 interrupt</t>
  </si>
  <si>
    <t>OSTM3</t>
  </si>
  <si>
    <t>PERI</t>
    <phoneticPr fontId="12"/>
  </si>
  <si>
    <t>OSTM4 interrupt</t>
  </si>
  <si>
    <t>OSTM4</t>
  </si>
  <si>
    <t>RS-CANFD</t>
  </si>
  <si>
    <t>RS-CANFD</t>
    <phoneticPr fontId="13"/>
  </si>
  <si>
    <t>[2023/03/15] seedea/yanahira
In the "Interrupt Cause" column, the trailing "0" is not required.</t>
  </si>
  <si>
    <t>Same as above line</t>
    <phoneticPr fontId="12"/>
  </si>
  <si>
    <t>SEEDEA/yanahira</t>
    <phoneticPr fontId="12"/>
  </si>
  <si>
    <t>CANXL</t>
  </si>
  <si>
    <t>INTXCAN0FUNC</t>
    <phoneticPr fontId="13"/>
  </si>
  <si>
    <t>XCAN0 functional relevant</t>
    <phoneticPr fontId="13"/>
  </si>
  <si>
    <t>CANXL0</t>
    <phoneticPr fontId="13"/>
  </si>
  <si>
    <t>INTXCAN0ERR</t>
    <phoneticPr fontId="13"/>
  </si>
  <si>
    <t>XCAN0 functional error relevant</t>
    <phoneticPr fontId="13"/>
  </si>
  <si>
    <t>INTXCAN0SAFETY</t>
    <phoneticPr fontId="13"/>
  </si>
  <si>
    <t>XCAN0 safety relevant</t>
    <phoneticPr fontId="13"/>
  </si>
  <si>
    <t>INTXCAN1FUNC</t>
    <phoneticPr fontId="13"/>
  </si>
  <si>
    <t>XCAN1 functional relevant</t>
    <phoneticPr fontId="13"/>
  </si>
  <si>
    <t>CANXL1</t>
    <phoneticPr fontId="13"/>
  </si>
  <si>
    <t>INTXCAN1ERR</t>
    <phoneticPr fontId="13"/>
  </si>
  <si>
    <t>XCAN1 functional error relevant</t>
    <phoneticPr fontId="13"/>
  </si>
  <si>
    <t>INTXCAN1SAFETY</t>
    <phoneticPr fontId="13"/>
  </si>
  <si>
    <t>XCAN1 safety relevant</t>
    <phoneticPr fontId="13"/>
  </si>
  <si>
    <t>RLIN3</t>
  </si>
  <si>
    <t>RLIN3</t>
    <phoneticPr fontId="13"/>
  </si>
  <si>
    <t>CSIH</t>
    <phoneticPr fontId="12"/>
  </si>
  <si>
    <t>CSIH</t>
  </si>
  <si>
    <t>CSIH0</t>
    <phoneticPr fontId="42"/>
  </si>
  <si>
    <t>Edge</t>
    <phoneticPr fontId="42"/>
  </si>
  <si>
    <t>Seedea/Hayashida</t>
    <phoneticPr fontId="12"/>
  </si>
  <si>
    <t>CSIH0</t>
  </si>
  <si>
    <t>Seedea/Hayashida</t>
  </si>
  <si>
    <t>CSIH1</t>
    <phoneticPr fontId="42"/>
  </si>
  <si>
    <t>CSIH2</t>
    <phoneticPr fontId="42"/>
  </si>
  <si>
    <t>CSIH3</t>
    <phoneticPr fontId="42"/>
  </si>
  <si>
    <t>CSIH4</t>
    <phoneticPr fontId="42"/>
  </si>
  <si>
    <t>CSIH5</t>
    <phoneticPr fontId="42"/>
  </si>
  <si>
    <t>CSIH6</t>
    <phoneticPr fontId="42"/>
  </si>
  <si>
    <t>CSIH7</t>
    <phoneticPr fontId="42"/>
  </si>
  <si>
    <t>R-I3C</t>
  </si>
  <si>
    <t>R-I3C</t>
    <phoneticPr fontId="12"/>
  </si>
  <si>
    <t>INTRI3C0RESP</t>
    <phoneticPr fontId="12"/>
  </si>
  <si>
    <t>RI3C0</t>
  </si>
  <si>
    <t>R-I3C</t>
    <phoneticPr fontId="13"/>
  </si>
  <si>
    <t>RIIC</t>
    <phoneticPr fontId="12"/>
  </si>
  <si>
    <t>Kimura</t>
    <phoneticPr fontId="12"/>
  </si>
  <si>
    <t>RIIC</t>
  </si>
  <si>
    <t>INTRIIC0EE</t>
    <phoneticPr fontId="12"/>
  </si>
  <si>
    <t>RIIC0 communication error/event generation interrupt</t>
    <phoneticPr fontId="12"/>
  </si>
  <si>
    <t>RIIC0</t>
    <phoneticPr fontId="12"/>
  </si>
  <si>
    <t>INTRIIC0RI</t>
    <phoneticPr fontId="12"/>
  </si>
  <si>
    <t>RIIC0 receive end interrupt</t>
    <phoneticPr fontId="12"/>
  </si>
  <si>
    <t>RIIC0</t>
  </si>
  <si>
    <t>INTRIIC0TI</t>
    <phoneticPr fontId="12"/>
  </si>
  <si>
    <t>RIIC0 transmit data empty interrupt</t>
    <phoneticPr fontId="12"/>
  </si>
  <si>
    <t>INTRIIC0TEI</t>
    <phoneticPr fontId="12"/>
  </si>
  <si>
    <t>RIIC0 transmit end interrupt</t>
    <phoneticPr fontId="12"/>
  </si>
  <si>
    <t>INTRIIC1EE</t>
    <phoneticPr fontId="12"/>
  </si>
  <si>
    <t>RIIC1 communication error/event generation interrupt</t>
    <phoneticPr fontId="12"/>
  </si>
  <si>
    <t>RIIC1</t>
    <phoneticPr fontId="12"/>
  </si>
  <si>
    <t>INTRIIC1RI</t>
    <phoneticPr fontId="12"/>
  </si>
  <si>
    <t>RIIC1 receive end interrupt</t>
    <phoneticPr fontId="12"/>
  </si>
  <si>
    <t>RIIC1</t>
  </si>
  <si>
    <t>INTRIIC1TI</t>
    <phoneticPr fontId="12"/>
  </si>
  <si>
    <t>RIIC1 transmit data empty interrupt</t>
    <phoneticPr fontId="12"/>
  </si>
  <si>
    <t>INTRIIC1TEI</t>
    <phoneticPr fontId="12"/>
  </si>
  <si>
    <t>RIIC1 transmit end interrupt</t>
    <phoneticPr fontId="12"/>
  </si>
  <si>
    <t>RSENT</t>
  </si>
  <si>
    <t>RSENT0</t>
  </si>
  <si>
    <t>RSENT1</t>
  </si>
  <si>
    <t>RSENT2</t>
  </si>
  <si>
    <t>AAA and BBB have 2 units, so it was OK because it was fixed.</t>
    <phoneticPr fontId="12"/>
  </si>
  <si>
    <t>RSENT3</t>
  </si>
  <si>
    <t>RSENT4</t>
  </si>
  <si>
    <t>RSENT5</t>
  </si>
  <si>
    <t>RSENT6</t>
  </si>
  <si>
    <t>RSENT7</t>
  </si>
  <si>
    <t>AAA and BBB have 2 units, so it was OK because it was fixed.</t>
  </si>
  <si>
    <t>PSI5</t>
    <phoneticPr fontId="12"/>
  </si>
  <si>
    <t>PSI5</t>
  </si>
  <si>
    <t>PSI50</t>
  </si>
  <si>
    <t>Seedea/a.suzuki</t>
  </si>
  <si>
    <t>PSI51</t>
  </si>
  <si>
    <t>CXPI</t>
  </si>
  <si>
    <t>CXPI0</t>
    <phoneticPr fontId="13"/>
  </si>
  <si>
    <t>CXPI1</t>
    <phoneticPr fontId="13"/>
  </si>
  <si>
    <t>CXPI2</t>
    <phoneticPr fontId="13"/>
  </si>
  <si>
    <t>CXPI3</t>
    <phoneticPr fontId="13"/>
  </si>
  <si>
    <t>MMCA</t>
  </si>
  <si>
    <t>MMCA</t>
    <phoneticPr fontId="13"/>
  </si>
  <si>
    <t>ETND</t>
  </si>
  <si>
    <t>INTETND00</t>
    <phoneticPr fontId="0"/>
  </si>
  <si>
    <t>ETND(TSN0)</t>
  </si>
  <si>
    <t>ETND0 (Endstation) interrupt 2</t>
    <phoneticPr fontId="0"/>
  </si>
  <si>
    <t>GPTMA</t>
  </si>
  <si>
    <t>ETNF</t>
    <phoneticPr fontId="13"/>
  </si>
  <si>
    <t>ETNF</t>
  </si>
  <si>
    <t>ETNF0 Data related interrupt</t>
    <phoneticPr fontId="13"/>
  </si>
  <si>
    <t>ETNF0</t>
  </si>
  <si>
    <t>ETNF0 MAC interrupt</t>
    <phoneticPr fontId="12"/>
  </si>
  <si>
    <t>LPS</t>
  </si>
  <si>
    <t>Nishimura</t>
  </si>
  <si>
    <t>SYS</t>
    <phoneticPr fontId="13"/>
  </si>
  <si>
    <t>LPSB0 Port polling end interrupt</t>
    <phoneticPr fontId="12"/>
  </si>
  <si>
    <t>LPSB0</t>
    <phoneticPr fontId="13"/>
  </si>
  <si>
    <t>K.Nishimura</t>
    <phoneticPr fontId="12"/>
  </si>
  <si>
    <t>T.Miayno</t>
    <phoneticPr fontId="12"/>
  </si>
  <si>
    <t>[2023/5/24] T.Miyano - Checked in TS 0.1 review</t>
    <phoneticPr fontId="12"/>
  </si>
  <si>
    <t>LPSB0 Digital port error interrupt</t>
    <phoneticPr fontId="12"/>
  </si>
  <si>
    <t>INTLPSTM0</t>
    <phoneticPr fontId="12"/>
  </si>
  <si>
    <t>LPSB0 Interval Timer 0 Interrupt</t>
    <phoneticPr fontId="12"/>
  </si>
  <si>
    <t>Edge</t>
    <phoneticPr fontId="12"/>
  </si>
  <si>
    <t>SYS</t>
  </si>
  <si>
    <t>T.Miyano</t>
    <phoneticPr fontId="12"/>
  </si>
  <si>
    <t>INTLPSTM1</t>
    <phoneticPr fontId="12"/>
  </si>
  <si>
    <t>LPSB0 Interval Timer 1 Interrupt</t>
    <phoneticPr fontId="12"/>
  </si>
  <si>
    <t>SSIF</t>
    <phoneticPr fontId="13"/>
  </si>
  <si>
    <t>SSIF0</t>
    <phoneticPr fontId="13"/>
  </si>
  <si>
    <t>SSIF1</t>
    <phoneticPr fontId="13"/>
  </si>
  <si>
    <r>
      <t xml:space="preserve">Inter-PE interrupt from </t>
    </r>
    <r>
      <rPr>
        <sz val="10"/>
        <color rgb="FFFF0000"/>
        <rFont val="Times New Roman"/>
        <family val="1"/>
      </rPr>
      <t>RSIP-M30A</t>
    </r>
    <r>
      <rPr>
        <sz val="10"/>
        <rFont val="Times New Roman"/>
        <family val="1"/>
      </rPr>
      <t xml:space="preserve"> to CPU0
(Single interrupt request from </t>
    </r>
    <r>
      <rPr>
        <sz val="10"/>
        <color rgb="FFFF0000"/>
        <rFont val="Times New Roman"/>
        <family val="1"/>
      </rPr>
      <t>RSIP-M30A</t>
    </r>
    <r>
      <rPr>
        <sz val="10"/>
        <rFont val="Times New Roman"/>
        <family val="1"/>
      </rPr>
      <t xml:space="preserve"> to CPU)</t>
    </r>
    <phoneticPr fontId="13"/>
  </si>
  <si>
    <r>
      <t xml:space="preserve">Inter-PE interrupt from </t>
    </r>
    <r>
      <rPr>
        <sz val="10"/>
        <color rgb="FFFF0000"/>
        <rFont val="Times New Roman"/>
        <family val="1"/>
      </rPr>
      <t>RSIP-M30A</t>
    </r>
    <r>
      <rPr>
        <sz val="10"/>
        <rFont val="Times New Roman"/>
        <family val="1"/>
      </rPr>
      <t xml:space="preserve"> to INTC2
(Interrupt request from </t>
    </r>
    <r>
      <rPr>
        <sz val="10"/>
        <color rgb="FFFF0000"/>
        <rFont val="Times New Roman"/>
        <family val="1"/>
      </rPr>
      <t>RSIP-M30A</t>
    </r>
    <r>
      <rPr>
        <sz val="10"/>
        <rFont val="Times New Roman"/>
        <family val="1"/>
      </rPr>
      <t xml:space="preserve"> to CPU (PE))</t>
    </r>
    <phoneticPr fontId="13"/>
  </si>
  <si>
    <r>
      <rPr>
        <sz val="10"/>
        <color rgb="FFFF0000"/>
        <rFont val="Times New Roman"/>
        <family val="1"/>
      </rPr>
      <t>RSIP-M30A</t>
    </r>
    <r>
      <rPr>
        <sz val="10"/>
        <rFont val="Times New Roman"/>
        <family val="1"/>
      </rPr>
      <t xml:space="preserve"> fatal error notification</t>
    </r>
    <phoneticPr fontId="13"/>
  </si>
  <si>
    <r>
      <rPr>
        <sz val="10"/>
        <color rgb="FFFF0000"/>
        <rFont val="Times New Roman"/>
        <family val="1"/>
      </rPr>
      <t>I</t>
    </r>
    <r>
      <rPr>
        <sz val="10"/>
        <rFont val="Times New Roman"/>
        <family val="1"/>
      </rPr>
      <t>nterrupt for degradation</t>
    </r>
    <phoneticPr fontId="12"/>
  </si>
  <si>
    <t>RDB/Changfoqing</t>
    <phoneticPr fontId="12"/>
  </si>
  <si>
    <t>RDB/LvZhongmeng</t>
    <phoneticPr fontId="12"/>
  </si>
  <si>
    <t>[2023/05/05] RDB/Changfoqing
Since CANFD ch number is changed from 7 to 6, the shared interrupt number is also reduced.</t>
    <phoneticPr fontId="12"/>
  </si>
  <si>
    <t>INTPWGCG10</t>
    <phoneticPr fontId="12"/>
  </si>
  <si>
    <t>PWGC unit 1 of group 0 interrupt</t>
  </si>
  <si>
    <t>There is an error in PRD ver0.01.
So INTPWGCG10 delete.</t>
    <phoneticPr fontId="12"/>
  </si>
  <si>
    <t>INTPWGCG11</t>
  </si>
  <si>
    <t>PWGC unit 1 of group 1 interrupt</t>
  </si>
  <si>
    <t>There is an error in PRD ver0.01.
So INTPWGCG11 delete.</t>
    <phoneticPr fontId="12"/>
  </si>
  <si>
    <t>INTPWGCG12</t>
  </si>
  <si>
    <t>PWGC unit 1 of group 2 interrupt</t>
  </si>
  <si>
    <t>INTPWGCG20</t>
  </si>
  <si>
    <t>PWGC unit 2 of group 0 interrupt</t>
  </si>
  <si>
    <t>INTPWGCG21</t>
  </si>
  <si>
    <t>PWGC unit 2 of group 1 interrupt</t>
  </si>
  <si>
    <t>INTPWGCG22</t>
  </si>
  <si>
    <t>PWGC unit 2 of group 2 interrupt</t>
  </si>
  <si>
    <t>INTPWGCG30</t>
  </si>
  <si>
    <t>PWGC unit 3 of group 0 interrupt</t>
  </si>
  <si>
    <t>INTPWGCG31</t>
  </si>
  <si>
    <t>PWGC unit 3 of group 1 interrupt</t>
  </si>
  <si>
    <t>INTPWGCG32</t>
  </si>
  <si>
    <t>PWGC unit 3 of group 2 interrupt</t>
  </si>
  <si>
    <t>INTRCANGERR1</t>
  </si>
  <si>
    <t>RSCAN1 CAN global error interrupt</t>
  </si>
  <si>
    <t>INTRCANGRECC1</t>
  </si>
  <si>
    <t>RSCAN1 CAN receive FIFO interrupt</t>
  </si>
  <si>
    <t>INTRCAN0VMTX</t>
  </si>
  <si>
    <t>CAN0 Virtual Machine TX interrupt 0</t>
  </si>
  <si>
    <t>[2023/04/24] Virtual Machine interrupt : no need</t>
  </si>
  <si>
    <t>INTRCAN0VMRX</t>
  </si>
  <si>
    <t>CAN0 Virtual Machine RX interrupt 0</t>
  </si>
  <si>
    <t>INTRCAN0VMERR</t>
  </si>
  <si>
    <t>CAN0 Virtual Machine Error interrupt 0</t>
  </si>
  <si>
    <t>INTRCAN1VMTX</t>
  </si>
  <si>
    <t>CAN1 Virtual Machine TX interrupt 0</t>
  </si>
  <si>
    <t>INTRCAN1VMRX</t>
  </si>
  <si>
    <t>CAN1 Virtual Machine RX interrupt 0</t>
  </si>
  <si>
    <t>INTRCAN1VMERR</t>
  </si>
  <si>
    <t>CAN1 Virtual Machine Error interrupt 0</t>
  </si>
  <si>
    <t>INTRCAN2VMTX</t>
  </si>
  <si>
    <t>CAN2 Virtual Machine TX interrupt 0</t>
  </si>
  <si>
    <t>INTRCAN2VMRX</t>
  </si>
  <si>
    <t>CAN2 Virtual Machine RX interrupt 0</t>
  </si>
  <si>
    <t>INTRCAN2VMERR</t>
  </si>
  <si>
    <t>CAN2 Virtual Machine Error interrupt 0</t>
  </si>
  <si>
    <t>INTRCAN3VMTX</t>
  </si>
  <si>
    <t>CAN3 Virtual Machine TX interrupt 0</t>
  </si>
  <si>
    <t>INTRCAN3VMRX</t>
  </si>
  <si>
    <t>CAN3 Virtual Machine RX interrupt 0</t>
  </si>
  <si>
    <t>INTRCAN3VMERR</t>
  </si>
  <si>
    <t>CAN3 Virtual Machine Error interrupt 0</t>
  </si>
  <si>
    <t>INTRCAN4VMTX</t>
  </si>
  <si>
    <t>CAN4 Virtual Machine TX interrupt</t>
  </si>
  <si>
    <t>INTRCAN4VMRX</t>
  </si>
  <si>
    <t>CAN4 Virtual Machine RX interrupt</t>
  </si>
  <si>
    <t>INTRCAN4VMERR</t>
  </si>
  <si>
    <t>CAN4 Virtual Machine Error interrupt</t>
  </si>
  <si>
    <t>INTRCAN5VMTX</t>
  </si>
  <si>
    <t>CAN5 Virtual Machine TX interrupt</t>
  </si>
  <si>
    <t>INTRCAN5VMRX</t>
  </si>
  <si>
    <t>CAN5 Virtual Machine RX interrupt</t>
  </si>
  <si>
    <t>INTRCAN5VMERR</t>
  </si>
  <si>
    <t>CAN5 Virtual Machine Error interrupt</t>
  </si>
  <si>
    <t>INTRCAN6ERR</t>
  </si>
  <si>
    <t>CAN6 error interrupt</t>
  </si>
  <si>
    <t>[2023/04/24] CANFD Use CH0~CH5, CH6 is not use.</t>
  </si>
  <si>
    <t>INTRCAN6REC</t>
  </si>
  <si>
    <t>CAN6 transmit/receive FIFO receive completion interrup</t>
  </si>
  <si>
    <t xml:space="preserve">INTRCAN6TRX </t>
  </si>
  <si>
    <t>CAN6 transmit interrupt</t>
  </si>
  <si>
    <t>INTRCAN6VMTX</t>
  </si>
  <si>
    <t>CAN6 Virtual Machine TX interrupt</t>
  </si>
  <si>
    <t>INTRCAN6VMRX</t>
  </si>
  <si>
    <t>CAN6 Virtual Machine RX interrupt</t>
  </si>
  <si>
    <t>INTRCAN6VMERR</t>
  </si>
  <si>
    <t>CAN6 Virtual Machine Error interrupt</t>
  </si>
  <si>
    <t>INTRLIN30URDC</t>
    <phoneticPr fontId="13"/>
  </si>
  <si>
    <t>RLIN30 Loop back delayed data consistency check interrupt [For Denso Only]</t>
    <phoneticPr fontId="13"/>
  </si>
  <si>
    <t>INTRLIN31URDC</t>
  </si>
  <si>
    <t>RLIN31 Loop back delayed data consistency check interrupt [For Denso Only]</t>
    <phoneticPr fontId="13"/>
  </si>
  <si>
    <t>INTRLIN32URDC</t>
  </si>
  <si>
    <t>RLIN32 Loop back delayed data consistency check interrupt [For Denso Only]</t>
    <phoneticPr fontId="13"/>
  </si>
  <si>
    <t>INTRLIN33URDC</t>
  </si>
  <si>
    <t>RLIN33 Loop back delayed data consistency check interrupt [For Denso Only]</t>
    <phoneticPr fontId="13"/>
  </si>
  <si>
    <t>INTRLIN323</t>
  </si>
  <si>
    <t>RLIN323 interrupt</t>
  </si>
  <si>
    <t>INTRLIN323UR0</t>
  </si>
  <si>
    <t>RLIN323 transmit interrupt</t>
  </si>
  <si>
    <t>INTRLIN323UR1</t>
  </si>
  <si>
    <t>RLIN323 receive completion interrupt</t>
  </si>
  <si>
    <t>INTRLIN323UR2</t>
  </si>
  <si>
    <t>RLIN323 status interrupt</t>
  </si>
  <si>
    <t>INTRI3C0TWU</t>
    <phoneticPr fontId="13"/>
  </si>
  <si>
    <t>RI3C0 Wake-up condition  [For Internal Only]</t>
    <phoneticPr fontId="13"/>
  </si>
  <si>
    <r>
      <t>Not required for PRD.
PRD</t>
    </r>
    <r>
      <rPr>
        <sz val="10"/>
        <color rgb="FFFF0000"/>
        <rFont val="Yu Gothic"/>
        <family val="1"/>
        <charset val="128"/>
      </rPr>
      <t>では、不要。</t>
    </r>
    <phoneticPr fontId="12"/>
  </si>
  <si>
    <t>INTRI3C1RESP</t>
  </si>
  <si>
    <t xml:space="preserve">RI3C1 Normal Response Status </t>
  </si>
  <si>
    <t>RI3C1</t>
  </si>
  <si>
    <t>INTRI3C1CMD</t>
  </si>
  <si>
    <t xml:space="preserve">RI3C1 Normal Command buffer </t>
  </si>
  <si>
    <t>INTRI3C1IBI</t>
  </si>
  <si>
    <t xml:space="preserve">RI3C1 Normal IBI Status buffer </t>
  </si>
  <si>
    <t>INTRI3C1RX0</t>
  </si>
  <si>
    <t xml:space="preserve">RI3C1 Normal Rx Data buffer 0 </t>
  </si>
  <si>
    <t>INTRI3C1TX0</t>
  </si>
  <si>
    <t xml:space="preserve">RI3C1 Normal Tx Data buffer 0 </t>
  </si>
  <si>
    <t>INTRI3C1RCV</t>
  </si>
  <si>
    <t xml:space="preserve">RI3C1 Normal Receive Status </t>
  </si>
  <si>
    <t>INTRI3C1HRESP</t>
  </si>
  <si>
    <t xml:space="preserve">RI3C1 High Priority Response </t>
  </si>
  <si>
    <t>INTRI3C1HCMD</t>
  </si>
  <si>
    <t xml:space="preserve">RI3C1 High Priority Command </t>
  </si>
  <si>
    <t>INTRI3C1HRX</t>
  </si>
  <si>
    <t xml:space="preserve">RI3C1 High Priority Rx Data </t>
  </si>
  <si>
    <t>INTRI3C1HTX</t>
  </si>
  <si>
    <t>RI3C1 High Priority Tx Data buffer empty</t>
  </si>
  <si>
    <t>INTRI3C1TEND</t>
  </si>
  <si>
    <t xml:space="preserve">RI3C1 Transmit end </t>
  </si>
  <si>
    <t>INTRI3C1TWU</t>
  </si>
  <si>
    <t>RI3C1 Wake-up condition  [For Internal Only]</t>
    <phoneticPr fontId="13"/>
  </si>
  <si>
    <t>INTRI3C1EEI</t>
  </si>
  <si>
    <t xml:space="preserve">RI3C1 Communication error / event </t>
  </si>
  <si>
    <t>INTRI3C2RESP</t>
  </si>
  <si>
    <t xml:space="preserve">RI3C2 Normal Response Status </t>
  </si>
  <si>
    <t>RI3C2</t>
  </si>
  <si>
    <t>INTRI3C2CMD</t>
  </si>
  <si>
    <t xml:space="preserve">RI3C2 Normal Command buffer </t>
  </si>
  <si>
    <t>INTRI3C2IBI</t>
  </si>
  <si>
    <t xml:space="preserve">RI3C2 Normal IBI Status buffer </t>
  </si>
  <si>
    <t>INTRI3C2RX0</t>
  </si>
  <si>
    <t xml:space="preserve">RI3C2 Normal Rx Data buffer 0 </t>
  </si>
  <si>
    <t>INTRI3C2TX0</t>
  </si>
  <si>
    <t xml:space="preserve">RI3C2 Normal Tx Data buffer 0 </t>
  </si>
  <si>
    <t>INTRI3C2RCV</t>
  </si>
  <si>
    <t xml:space="preserve">RI3C2 Normal Receive Status </t>
  </si>
  <si>
    <t>INTRI3C2HRESP</t>
  </si>
  <si>
    <t xml:space="preserve">RI3C2 High Priority Response </t>
  </si>
  <si>
    <t>INTRI3C2HCMD</t>
  </si>
  <si>
    <t xml:space="preserve">RI3C2 High Priority Command </t>
  </si>
  <si>
    <t>INTRI3C2HRX</t>
  </si>
  <si>
    <t xml:space="preserve">RI3C2 High Priority Rx Data </t>
  </si>
  <si>
    <t>INTRI3C2HTX</t>
  </si>
  <si>
    <t>RI3C2 High Priority Tx Data buffer empty</t>
  </si>
  <si>
    <t>INTRI3C2TEND</t>
  </si>
  <si>
    <t xml:space="preserve">RI3C2 Transmit end </t>
  </si>
  <si>
    <t>INTRI3C2TWU</t>
  </si>
  <si>
    <t>RI3C2 Wake-up condition  [For Internal Only]</t>
  </si>
  <si>
    <t>INTRI3C2EEI</t>
  </si>
  <si>
    <t xml:space="preserve">RI3C2 Communication error / event </t>
  </si>
  <si>
    <t>OTS</t>
  </si>
  <si>
    <t>INTOTSOTE</t>
    <phoneticPr fontId="0"/>
  </si>
  <si>
    <t>OTS0 Error interrupt</t>
  </si>
  <si>
    <t>OTS0</t>
  </si>
  <si>
    <r>
      <rPr>
        <sz val="10"/>
        <color rgb="FF000000"/>
        <rFont val="Times New Roman"/>
        <family val="1"/>
      </rPr>
      <t xml:space="preserve">[2023/03/15] seedea/yanahira
There is no problem in the state of PRD (Ver0.01).
But there is information that the unit name will be changed to “TSN”, so the symbol name should also change.
</t>
    </r>
    <r>
      <rPr>
        <sz val="10"/>
        <color rgb="FFFF0000"/>
        <rFont val="Times New Roman"/>
        <family val="1"/>
      </rPr>
      <t>[2023/04/24] seedea/yanahira
Temperature Sensor (TSN) has No Interrupt.</t>
    </r>
  </si>
  <si>
    <t>INTOTSOTI</t>
  </si>
  <si>
    <t>OTS0 Temperature measurement end interrupt</t>
  </si>
  <si>
    <t>INTOTSOTULI</t>
  </si>
  <si>
    <t>OTS0 Temperature rise/drop interrupt</t>
  </si>
  <si>
    <t>INTAPE</t>
    <phoneticPr fontId="13"/>
  </si>
  <si>
    <t>LPS0 Analog port error interrupt</t>
  </si>
  <si>
    <r>
      <t xml:space="preserve">[2023/03/08] K.Nishimura 
Analog </t>
    </r>
    <r>
      <rPr>
        <sz val="10"/>
        <rFont val="ＭＳ Ｐ明朝"/>
        <family val="1"/>
        <charset val="128"/>
      </rPr>
      <t xml:space="preserve">監視の仕様次第。
</t>
    </r>
    <r>
      <rPr>
        <sz val="10"/>
        <rFont val="Times New Roman"/>
        <family val="1"/>
      </rPr>
      <t>[2023/5/24] T.Miyano - Checked in TS 0.1 review.
Unnecessary interrupt due to ADC int can be used.</t>
    </r>
    <rPh sb="33" eb="35">
      <t>カンシ</t>
    </rPh>
    <rPh sb="36" eb="38">
      <t>シヨウ</t>
    </rPh>
    <rPh sb="38" eb="40">
      <t>シダイ</t>
    </rPh>
    <phoneticPr fontId="12"/>
  </si>
  <si>
    <t>RESET</t>
  </si>
  <si>
    <t>INTSYSMRESPE0</t>
  </si>
  <si>
    <t>Timeout error of PE0 module reset</t>
    <phoneticPr fontId="13"/>
  </si>
  <si>
    <t>NG</t>
    <phoneticPr fontId="12"/>
  </si>
  <si>
    <r>
      <t>[2023/03/08] K.Nishimura 
PE0(CPU0)</t>
    </r>
    <r>
      <rPr>
        <sz val="10"/>
        <rFont val="ＭＳ Ｐ明朝"/>
        <family val="1"/>
        <charset val="128"/>
      </rPr>
      <t>のモジュールリセットが無いので不要。</t>
    </r>
    <rPh sb="46" eb="47">
      <t>ナ</t>
    </rPh>
    <rPh sb="50" eb="52">
      <t>フヨウ</t>
    </rPh>
    <phoneticPr fontId="12"/>
  </si>
  <si>
    <t>DEBUG</t>
  </si>
  <si>
    <t>DEBUG</t>
    <phoneticPr fontId="13"/>
  </si>
  <si>
    <t>INTINSTRAMIMPLERR</t>
  </si>
  <si>
    <t xml:space="preserve">Unimplemented area access detected in a request to instrumentation RAM </t>
  </si>
  <si>
    <r>
      <t>[2023/03/08] K.Nishimura 
RH850</t>
    </r>
    <r>
      <rPr>
        <sz val="10"/>
        <rFont val="ＭＳ Ｐ明朝"/>
        <family val="1"/>
        <charset val="128"/>
      </rPr>
      <t>系の</t>
    </r>
    <r>
      <rPr>
        <sz val="10"/>
        <rFont val="Times New Roman"/>
        <family val="1"/>
      </rPr>
      <t>Debug</t>
    </r>
    <r>
      <rPr>
        <sz val="10"/>
        <rFont val="ＭＳ Ｐ明朝"/>
        <family val="1"/>
        <charset val="128"/>
      </rPr>
      <t>仕様のため、不要。</t>
    </r>
    <rPh sb="31" eb="32">
      <t>ケイ</t>
    </rPh>
    <rPh sb="38" eb="40">
      <t>シヨウ</t>
    </rPh>
    <rPh sb="44" eb="46">
      <t>フヨウ</t>
    </rPh>
    <phoneticPr fontId="12"/>
  </si>
  <si>
    <t>PE0</t>
  </si>
  <si>
    <t>PE1</t>
  </si>
  <si>
    <t>INTC1 (PE0)</t>
  </si>
  <si>
    <t>INTC1 (PE1)</t>
  </si>
  <si>
    <t>INTC1 (PE2)</t>
  </si>
  <si>
    <t>INTC1 (PE3)</t>
  </si>
  <si>
    <t>RH850/U2C8-EVA
(404 pins)</t>
  </si>
  <si>
    <t>DCLS</t>
  </si>
  <si>
    <t>RH850/U2C8
(292 pins)</t>
  </si>
  <si>
    <t>RH850/U2C8
(176 pins)</t>
  </si>
  <si>
    <t>RH850/U2C6
(292 pins)</t>
  </si>
  <si>
    <t>RH850/U2C6
(176 pins)</t>
  </si>
  <si>
    <t>RH850/U2C4
(292 pins)</t>
  </si>
  <si>
    <t>RH850/U2C4
(176 pins)</t>
  </si>
  <si>
    <t>RH850/U2C4
(156 pins)</t>
  </si>
  <si>
    <t>RH850/U2C4
(144 pins)</t>
  </si>
  <si>
    <t>RH850/U2C4
(144 pins)
[For Bosch Only]</t>
  </si>
  <si>
    <t>RH850/U2C4
(100 pins)</t>
  </si>
  <si>
    <t>RH850/U2C2
(176 pins)</t>
  </si>
  <si>
    <t>RH850/U2C2
(156 pins)</t>
  </si>
  <si>
    <t>RH850/U2C2
(144 pins)</t>
  </si>
  <si>
    <t>RH850/U2C2
(144 pins)
[For Bosch Only]</t>
  </si>
  <si>
    <t>RH850/U2C2
(100 pins)</t>
  </si>
  <si>
    <t>INTRCAN0VMTX</t>
    <phoneticPr fontId="12"/>
  </si>
  <si>
    <t>INTRCAN0VMRX</t>
    <phoneticPr fontId="12"/>
  </si>
  <si>
    <t>INTRCAN0VMERR</t>
    <phoneticPr fontId="12"/>
  </si>
  <si>
    <t>CAN0 Virtual Machine TX interrupt</t>
    <phoneticPr fontId="12"/>
  </si>
  <si>
    <t>CAN0 Virtual Machine RX interrupt</t>
    <phoneticPr fontId="12"/>
  </si>
  <si>
    <t>CAN0 Virtual Machine Error interrupt</t>
    <phoneticPr fontId="12"/>
  </si>
  <si>
    <t>INTRCAN1VMTX</t>
    <phoneticPr fontId="12"/>
  </si>
  <si>
    <t>INTRCAN1VMRX</t>
    <phoneticPr fontId="12"/>
  </si>
  <si>
    <t>INTRCAN1VMERR</t>
    <phoneticPr fontId="12"/>
  </si>
  <si>
    <t>INTRCAN2VMTX</t>
    <phoneticPr fontId="12"/>
  </si>
  <si>
    <t>INTRCAN2VMRX</t>
    <phoneticPr fontId="12"/>
  </si>
  <si>
    <t>INTRCAN2VMERR</t>
    <phoneticPr fontId="12"/>
  </si>
  <si>
    <t>INTRCAN3VMTX</t>
    <phoneticPr fontId="12"/>
  </si>
  <si>
    <t>INTRCAN3VMRX</t>
    <phoneticPr fontId="12"/>
  </si>
  <si>
    <t>INTRCAN3VMERR</t>
    <phoneticPr fontId="12"/>
  </si>
  <si>
    <t>INTRCAN4VMTX</t>
    <phoneticPr fontId="12"/>
  </si>
  <si>
    <t>INTRCAN4VMRX</t>
    <phoneticPr fontId="12"/>
  </si>
  <si>
    <t>INTRCAN4VMERR</t>
    <phoneticPr fontId="12"/>
  </si>
  <si>
    <t>INTRCAN5VMTX</t>
    <phoneticPr fontId="12"/>
  </si>
  <si>
    <t>INTRCAN5VMRX</t>
    <phoneticPr fontId="12"/>
  </si>
  <si>
    <t>INTRCAN5VMERR</t>
    <phoneticPr fontId="12"/>
  </si>
  <si>
    <t>CAN1 Virtual Machine TX interrupt</t>
    <phoneticPr fontId="12"/>
  </si>
  <si>
    <t>CAN1 Virtual Machine RX interrupt</t>
    <phoneticPr fontId="12"/>
  </si>
  <si>
    <t>CAN1 Virtual Machine Error interrupt</t>
    <phoneticPr fontId="12"/>
  </si>
  <si>
    <t>CAN2 Virtual Machine TX interrupt</t>
    <phoneticPr fontId="12"/>
  </si>
  <si>
    <t>CAN2 Virtual Machine RX interrupt</t>
    <phoneticPr fontId="12"/>
  </si>
  <si>
    <t>CAN2 Virtual Machine Error interrupt</t>
    <phoneticPr fontId="12"/>
  </si>
  <si>
    <t>CAN3 Virtual Machine TX interrupt</t>
    <phoneticPr fontId="12"/>
  </si>
  <si>
    <t>CAN3 Virtual Machine RX interrupt</t>
    <phoneticPr fontId="12"/>
  </si>
  <si>
    <t>CAN3 Virtual Machine Error interrupt</t>
    <phoneticPr fontId="12"/>
  </si>
  <si>
    <t>CAN4 Virtual Machine TX interrupt</t>
    <phoneticPr fontId="12"/>
  </si>
  <si>
    <t>CAN4 Virtual Machine RX interrupt</t>
    <phoneticPr fontId="12"/>
  </si>
  <si>
    <t>CAN4 Virtual Machine Error interrupt</t>
    <phoneticPr fontId="12"/>
  </si>
  <si>
    <t>CAN5 Virtual Machine TX interrupt</t>
    <phoneticPr fontId="12"/>
  </si>
  <si>
    <t>CAN5 Virtual Machine RX interrupt</t>
    <phoneticPr fontId="12"/>
  </si>
  <si>
    <t>CAN5 Virtual Machine Error interrupt</t>
    <phoneticPr fontId="12"/>
  </si>
  <si>
    <t>Seedea/Yamamuro</t>
    <phoneticPr fontId="12"/>
  </si>
  <si>
    <t>OK</t>
    <phoneticPr fontId="12"/>
  </si>
  <si>
    <t>DF2 Add private interrupts</t>
    <phoneticPr fontId="12"/>
  </si>
  <si>
    <t>INTCSIH0IR</t>
    <phoneticPr fontId="42"/>
  </si>
  <si>
    <t>INTCSIH1IR</t>
    <phoneticPr fontId="42"/>
  </si>
  <si>
    <t>INTCSIH2IR</t>
    <phoneticPr fontId="42"/>
  </si>
  <si>
    <t>INTCSIH3IR</t>
    <phoneticPr fontId="42"/>
  </si>
  <si>
    <t>INTCSIH4IR</t>
    <phoneticPr fontId="42"/>
  </si>
  <si>
    <t>INTCSIH5IR</t>
    <phoneticPr fontId="42"/>
  </si>
  <si>
    <t>INTCSIH6IR</t>
    <phoneticPr fontId="42"/>
  </si>
  <si>
    <t>INTCSIH7IR</t>
    <phoneticPr fontId="42"/>
  </si>
  <si>
    <t>iso_DMAC0_intreq_ch[1]</t>
  </si>
  <si>
    <t>iso_DMAC0_intreq_ch[2]</t>
  </si>
  <si>
    <t>iso_DMAC0_intreq_ch[3]</t>
  </si>
  <si>
    <t>iso_DMAC0_intreq_ch[4]</t>
  </si>
  <si>
    <t>iso_DMAC0_intreq_ch[5]</t>
  </si>
  <si>
    <t>iso_DMAC0_intreq_ch[6]</t>
  </si>
  <si>
    <t>iso_DMAC1_intreq_ch[0]</t>
  </si>
  <si>
    <t>iso_DMAC1_intreq_ch[1]</t>
  </si>
  <si>
    <t>iso_DMAC1_intreq_ch[2]</t>
  </si>
  <si>
    <t>iso_DMAC1_intreq_ch[3]</t>
  </si>
  <si>
    <t>iso_DMAC1_intreq_ch[4]</t>
  </si>
  <si>
    <t>iso_DMAC1_intreq_ch[5]</t>
  </si>
  <si>
    <t>iso_DMAC1_intreq_ch[6]</t>
  </si>
  <si>
    <t>iso_DMAC1_intreq_ch[7]</t>
  </si>
  <si>
    <t>iso_intreq_sc_rxi</t>
  </si>
  <si>
    <t>INTRSIPMFATALERR</t>
    <phoneticPr fontId="12"/>
  </si>
  <si>
    <t>INTS2HS</t>
  </si>
  <si>
    <t>INTS2H</t>
  </si>
  <si>
    <t>iso_intdcudegrad_pfss</t>
  </si>
  <si>
    <t>awo_pfctop_IRQ0</t>
  </si>
  <si>
    <t>awo_pfctop_IRQ1</t>
  </si>
  <si>
    <t>awo_pfctop_IRQ2</t>
  </si>
  <si>
    <t>awo_pfctop_IRQ3</t>
  </si>
  <si>
    <t>awo_pfctop_IRQ4</t>
  </si>
  <si>
    <t>awo_pfctop_IRQ5</t>
  </si>
  <si>
    <t>awo_pfctop_IRQ6</t>
  </si>
  <si>
    <t>awo_pfctop_IRQ7</t>
  </si>
  <si>
    <t>awo_pfctop_IRQ8</t>
  </si>
  <si>
    <t>awo_pfctop_IRQ9</t>
  </si>
  <si>
    <t>awo_pfctop_IRQ10</t>
  </si>
  <si>
    <t>awo_pfctop_IRQ11</t>
  </si>
  <si>
    <t>awo_pfctop_IRQ12</t>
  </si>
  <si>
    <t>awo_pfctop_IRQ13</t>
  </si>
  <si>
    <t>awo_pfctop_IRQ14</t>
  </si>
  <si>
    <t>awo_pfctop_IRQ15</t>
  </si>
  <si>
    <t>awo_pfctop_IRQ16</t>
  </si>
  <si>
    <t>awo_pfctop_IRQ17</t>
  </si>
  <si>
    <t>awo_pfctop_IRQ18</t>
  </si>
  <si>
    <t>awo_pfctop_IRQ19</t>
  </si>
  <si>
    <t>awo_pfctop_IRQ20</t>
  </si>
  <si>
    <t>awo_pfctop_IRQ21</t>
  </si>
  <si>
    <t>awo_pfctop_IRQ22</t>
  </si>
  <si>
    <t>awo_pfctop_IRQ23</t>
  </si>
  <si>
    <t>awo_pfctop_IRQ24</t>
  </si>
  <si>
    <t>awo_pfctop_IRQ25</t>
  </si>
  <si>
    <t>awo_pfctop_intdcutdi_hsb</t>
  </si>
  <si>
    <t>iso_wdtb_0_WDTATIT</t>
  </si>
  <si>
    <t>awo_wdtba_WDTATIT</t>
  </si>
  <si>
    <t>iso_adcgl31_INT_ADE</t>
  </si>
  <si>
    <t>iso_adcsm_1_INT_AD[0]</t>
  </si>
  <si>
    <t>iso_adcsm_1_INT_AD[1]</t>
  </si>
  <si>
    <t>iso_adcsm_1_INT_AD[2]</t>
  </si>
  <si>
    <t>iso_adcsm_1_INT_AD[3]</t>
  </si>
  <si>
    <t>iso_adcsm_1_INT_AD[4]</t>
  </si>
  <si>
    <t>iso_adcsm_1_INT_MPX</t>
  </si>
  <si>
    <t>iso_adcsm_1_INT_SD</t>
  </si>
  <si>
    <t>ad0_adcsm_0_INT_ADE</t>
  </si>
  <si>
    <t>ad0_adcsm_0_INT_AD[0]</t>
  </si>
  <si>
    <t>ad0_adcsm_0_INT_AD[1]</t>
  </si>
  <si>
    <t>ad0_adcsm_0_INT_AD[2]</t>
  </si>
  <si>
    <t>ad0_adcsm_0_INT_AD[3]</t>
  </si>
  <si>
    <t>ad0_adcsm_0_INT_AD[4]</t>
  </si>
  <si>
    <t>ad0_adcsm_0_INT_MPX</t>
  </si>
  <si>
    <t>ad0_adcsm_0_INT_SD</t>
  </si>
  <si>
    <t>iso_tapa0_TAPATIPEK0</t>
  </si>
  <si>
    <t>iso_tapa0_TAPATIVLY0</t>
  </si>
  <si>
    <t>iso_taud0_TAUD_INT0</t>
  </si>
  <si>
    <t>iso_taud0_TAUD_INT1</t>
  </si>
  <si>
    <t>iso_taud0_TAUD_INT2</t>
  </si>
  <si>
    <t>iso_taud0_TAUD_INT3</t>
  </si>
  <si>
    <t>iso_taud0_TAUD_INT4</t>
  </si>
  <si>
    <t>iso_taud0_TAUD_INT5</t>
  </si>
  <si>
    <t>iso_taud0_TAUD_INT6</t>
  </si>
  <si>
    <t>iso_taud0_TAUD_INT7</t>
  </si>
  <si>
    <t>iso_taud0_TAUD_INT8</t>
  </si>
  <si>
    <t>iso_taud0_TAUD_INT9</t>
  </si>
  <si>
    <t>iso_taud0_TAUD_INT10</t>
  </si>
  <si>
    <t>iso_taud0_TAUD_INT11</t>
  </si>
  <si>
    <t>iso_taud0_TAUD_INT12</t>
  </si>
  <si>
    <t>iso_taud0_TAUD_INT13</t>
  </si>
  <si>
    <t>iso_taud0_TAUD_INT14</t>
  </si>
  <si>
    <t>iso_taud0_TAUD_INT15</t>
  </si>
  <si>
    <t>iso_taud1_TAUD_INT0</t>
  </si>
  <si>
    <t>iso_taud1_TAUD_INT1</t>
  </si>
  <si>
    <t>iso_taud1_TAUD_INT2</t>
  </si>
  <si>
    <t>iso_taud1_TAUD_INT3</t>
  </si>
  <si>
    <t>iso_taud1_TAUD_INT4</t>
  </si>
  <si>
    <t>iso_taud1_TAUD_INT5</t>
  </si>
  <si>
    <t>iso_taud1_TAUD_INT6</t>
  </si>
  <si>
    <t>iso_taud1_TAUD_INT7</t>
  </si>
  <si>
    <t>iso_taud1_TAUD_INT8</t>
  </si>
  <si>
    <t>iso_taud1_TAUD_INT9</t>
  </si>
  <si>
    <t>iso_taud1_TAUD_INT10</t>
  </si>
  <si>
    <t>iso_taud1_TAUD_INT11</t>
  </si>
  <si>
    <t>iso_taud1_TAUD_INT12</t>
  </si>
  <si>
    <t>iso_taud1_TAUD_INT13</t>
  </si>
  <si>
    <t>iso_taud1_TAUD_INT14</t>
  </si>
  <si>
    <t>iso_taud1_TAUD_INT15</t>
  </si>
  <si>
    <t>iso_taud2_TAUD_INT0</t>
  </si>
  <si>
    <t>iso_taud2_TAUD_INT1</t>
  </si>
  <si>
    <t>iso_taud2_TAUD_INT2</t>
  </si>
  <si>
    <t>iso_taud2_TAUD_INT3</t>
  </si>
  <si>
    <t>iso_taud2_TAUD_INT4</t>
  </si>
  <si>
    <t>iso_taud2_TAUD_INT5</t>
  </si>
  <si>
    <t>iso_taud2_TAUD_INT6</t>
  </si>
  <si>
    <t>iso_taud2_TAUD_INT7</t>
  </si>
  <si>
    <t>iso_taud2_TAUD_INT8</t>
  </si>
  <si>
    <t>iso_taud2_TAUD_INT9</t>
  </si>
  <si>
    <t>iso_taud2_TAUD_INT10</t>
  </si>
  <si>
    <t>iso_taud2_TAUD_INT11</t>
  </si>
  <si>
    <t>iso_taud2_TAUD_INT12</t>
  </si>
  <si>
    <t>iso_taud2_TAUD_INT13</t>
  </si>
  <si>
    <t>iso_taud2_TAUD_INT14</t>
  </si>
  <si>
    <t>iso_taud2_TAUD_INT15</t>
  </si>
  <si>
    <t>iso_tauj0_INT_TAUJ_0</t>
  </si>
  <si>
    <t>iso_tauj0_INT_TAUJ_1</t>
  </si>
  <si>
    <t>iso_tauj0_INT_TAUJ_2</t>
  </si>
  <si>
    <t>iso_tauj0_INT_TAUJ_3</t>
  </si>
  <si>
    <t>iso_tauj1_INT_TAUJ_0</t>
  </si>
  <si>
    <t>iso_tauj1_INT_TAUJ_1</t>
  </si>
  <si>
    <t>iso_tauj1_INT_TAUJ_2</t>
  </si>
  <si>
    <t>iso_tauj1_INT_TAUJ_3</t>
  </si>
  <si>
    <t>iso_tauj2_INT_TAUJ_0</t>
  </si>
  <si>
    <t>iso_tauj2_INT_TAUJ_1</t>
  </si>
  <si>
    <t>iso_tauj2_INT_TAUJ_2</t>
  </si>
  <si>
    <t>iso_tauj2_INT_TAUJ_3</t>
  </si>
  <si>
    <t>iso_tauj3_INT_TAUJ_0</t>
  </si>
  <si>
    <t>iso_tauj3_INT_TAUJ_1</t>
  </si>
  <si>
    <t>iso_tauj3_INT_TAUJ_2</t>
  </si>
  <si>
    <t>iso_tauj3_INT_TAUJ_3</t>
  </si>
  <si>
    <t>iso_enca_0_ENCATIOV</t>
  </si>
  <si>
    <t>iso_enca_0_ENCATINT0</t>
  </si>
  <si>
    <t>iso_enca_0_ENCATINT1</t>
  </si>
  <si>
    <t>iso_enca_0_ENCATIUD</t>
  </si>
  <si>
    <t>iso_enca_0_ENCATIEC</t>
  </si>
  <si>
    <t>iso_pwmd_intpwgag00</t>
  </si>
  <si>
    <t>iso_pwmd_intpwgag01</t>
  </si>
  <si>
    <t>iso_pwmd_intpwgag02</t>
  </si>
  <si>
    <t>iso_pwmd_qfull</t>
  </si>
  <si>
    <t>awo_rtca_rtcatint1s</t>
  </si>
  <si>
    <t>awo_rtca_rtcatintal</t>
  </si>
  <si>
    <t>awo_rtca_rtcatintr</t>
  </si>
  <si>
    <t>iso_ostm_0_OSTMTINT</t>
  </si>
  <si>
    <t>iso_ostm_1_OSTMTINT</t>
  </si>
  <si>
    <t>iso_ostm_2_OSTMTINT</t>
  </si>
  <si>
    <t>iso_ostm_3_OSTMTINT</t>
  </si>
  <si>
    <t>iso_ostm_4_OSTMTINT</t>
  </si>
  <si>
    <t>iso_canfd0_can_glerr_int</t>
  </si>
  <si>
    <t>iso_canfd0_can_rxf_int</t>
  </si>
  <si>
    <t>iso_canfd0_can_cherr_int[0]</t>
  </si>
  <si>
    <t>iso_canfd0_can_comfrx_int[0]</t>
  </si>
  <si>
    <t>iso_canfd0_can_tx_int[0]</t>
  </si>
  <si>
    <t>iso_canfd0_can_cherr_int[1]</t>
  </si>
  <si>
    <t>iso_canfd0_can_comfrx_int[1]</t>
  </si>
  <si>
    <t>iso_canfd0_can_tx_int[1]</t>
  </si>
  <si>
    <t>iso_canfd0_can_cherr_int[2]</t>
  </si>
  <si>
    <t>iso_canfd0_can_comfrx_int[2]</t>
  </si>
  <si>
    <t>iso_canfd0_can_tx_int[2]</t>
  </si>
  <si>
    <t>iso_canfd0_can_cherr_int[3]</t>
  </si>
  <si>
    <t>iso_canfd0_can_comfrx_int[3]</t>
  </si>
  <si>
    <t>iso_canfd0_can_tx_int[3]</t>
  </si>
  <si>
    <t>iso_canfd0_can_cherr_int[4]</t>
  </si>
  <si>
    <t>iso_canfd0_can_comfrx_int[4]</t>
  </si>
  <si>
    <t>iso_canfd0_can_tx_int[4]</t>
  </si>
  <si>
    <t>iso_canfd0_can_cherr_int[5]</t>
  </si>
  <si>
    <t>iso_canfd0_can_comfrx_int[5]</t>
  </si>
  <si>
    <t>iso_canfd0_can_tx_int[5]</t>
  </si>
  <si>
    <t>iso_canfd0_can_vmtx_int[0]</t>
  </si>
  <si>
    <t>iso_canfd0_can_vmrx_int[0]</t>
  </si>
  <si>
    <t>iso_canfd0_can_vmerr_int[0]</t>
  </si>
  <si>
    <t>iso_canfd0_can_vmtx_int[1]</t>
  </si>
  <si>
    <t>iso_canfd0_can_vmrx_int[1]</t>
  </si>
  <si>
    <t>iso_canfd0_can_vmerr_int[1]</t>
  </si>
  <si>
    <t>iso_canfd0_can_vmtx_int[2]</t>
  </si>
  <si>
    <t>iso_canfd0_can_vmrx_int[2]</t>
  </si>
  <si>
    <t>iso_canfd0_can_vmerr_int[2]</t>
  </si>
  <si>
    <t>iso_canfd0_can_vmtx_int[3]</t>
  </si>
  <si>
    <t>iso_canfd0_can_vmrx_int[3]</t>
  </si>
  <si>
    <t>iso_canfd0_can_vmerr_int[3]</t>
  </si>
  <si>
    <t>iso_canfd0_can_vmtx_int[4]</t>
  </si>
  <si>
    <t>iso_canfd0_can_vmrx_int[4]</t>
  </si>
  <si>
    <t>iso_canfd0_can_vmerr_int[4]</t>
  </si>
  <si>
    <t>iso_canfd0_can_vmtx_int[5]</t>
  </si>
  <si>
    <t>iso_canfd0_can_vmrx_int[5]</t>
  </si>
  <si>
    <t>iso_canfd0_can_vmerr_int[5]</t>
  </si>
  <si>
    <t>iso_canxl0_INT_FUNC</t>
  </si>
  <si>
    <t>iso_canxl0_INT_ERR</t>
  </si>
  <si>
    <t>iso_canxl0_INT_SAFETY</t>
  </si>
  <si>
    <t>iso_canxl1_INT_FUNC</t>
  </si>
  <si>
    <t>iso_canxl1_INT_ERR</t>
  </si>
  <si>
    <t>iso_canxl1_INT_SAFETY</t>
  </si>
  <si>
    <t>iso_rlin3_0_lin3_int_m</t>
  </si>
  <si>
    <t>iso_rlin3_0_lin3_int_t</t>
  </si>
  <si>
    <t>iso_rlin3_0_lin3_int_r</t>
  </si>
  <si>
    <t>iso_rlin3_0_lin3_int_s</t>
  </si>
  <si>
    <t>iso_rlin3_1_lin3_int_m</t>
  </si>
  <si>
    <t>iso_rlin3_1_lin3_int_t</t>
  </si>
  <si>
    <t>iso_rlin3_1_lin3_int_r</t>
  </si>
  <si>
    <t>iso_rlin3_1_lin3_int_s</t>
  </si>
  <si>
    <t>iso_rlin3_2_lin3_int_m</t>
  </si>
  <si>
    <t>iso_rlin3_2_lin3_int_t</t>
  </si>
  <si>
    <t>iso_rlin3_2_lin3_int_r</t>
  </si>
  <si>
    <t>iso_rlin3_2_lin3_int_s</t>
  </si>
  <si>
    <t>iso_rlin3_3_lin3_int_m</t>
  </si>
  <si>
    <t>iso_rlin3_3_lin3_int_t</t>
  </si>
  <si>
    <t>iso_rlin3_3_lin3_int_r</t>
  </si>
  <si>
    <t>iso_rlin3_3_lin3_int_s</t>
  </si>
  <si>
    <t>iso_rlin3_4_lin3_int_m</t>
  </si>
  <si>
    <t>iso_rlin3_4_lin3_int_t</t>
  </si>
  <si>
    <t>iso_rlin3_4_lin3_int_r</t>
  </si>
  <si>
    <t>iso_rlin3_4_lin3_int_s</t>
  </si>
  <si>
    <t>iso_rlin3_5_lin3_int_m</t>
  </si>
  <si>
    <t>iso_rlin3_5_lin3_int_t</t>
  </si>
  <si>
    <t>iso_rlin3_5_lin3_int_r</t>
  </si>
  <si>
    <t>iso_rlin3_5_lin3_int_s</t>
  </si>
  <si>
    <t>iso_rlin3_6_lin3_int_m</t>
  </si>
  <si>
    <t>iso_rlin3_6_lin3_int_t</t>
  </si>
  <si>
    <t>iso_rlin3_6_lin3_int_r</t>
  </si>
  <si>
    <t>iso_rlin3_6_lin3_int_s</t>
  </si>
  <si>
    <t>iso_rlin3_7_lin3_int_m</t>
  </si>
  <si>
    <t>iso_rlin3_7_lin3_int_t</t>
  </si>
  <si>
    <t>iso_rlin3_7_lin3_int_r</t>
  </si>
  <si>
    <t>iso_rlin3_7_lin3_int_s</t>
  </si>
  <si>
    <t>iso_rlin3_8_lin3_int_m</t>
  </si>
  <si>
    <t>iso_rlin3_8_lin3_int_t</t>
  </si>
  <si>
    <t>iso_rlin3_8_lin3_int_r</t>
  </si>
  <si>
    <t>iso_rlin3_8_lin3_int_s</t>
  </si>
  <si>
    <t>iso_rlin3_9_lin3_int_m</t>
  </si>
  <si>
    <t>iso_rlin3_9_lin3_int_t</t>
  </si>
  <si>
    <t>iso_rlin3_9_lin3_int_r</t>
  </si>
  <si>
    <t>iso_rlin3_9_lin3_int_s</t>
  </si>
  <si>
    <t>iso_rlin3_10_lin3_int_m</t>
  </si>
  <si>
    <t>iso_rlin3_10_lin3_int_t</t>
  </si>
  <si>
    <t>iso_rlin3_10_lin3_int_r</t>
  </si>
  <si>
    <t>iso_rlin3_10_lin3_int_s</t>
  </si>
  <si>
    <t>iso_rlin3_11_lin3_int_m</t>
  </si>
  <si>
    <t>iso_rlin3_11_lin3_int_t</t>
  </si>
  <si>
    <t>iso_rlin3_11_lin3_int_r</t>
  </si>
  <si>
    <t>iso_rlin3_11_lin3_int_s</t>
  </si>
  <si>
    <t>iso_rlin3_12_lin3_int_m</t>
  </si>
  <si>
    <t>iso_rlin3_12_lin3_int_t</t>
  </si>
  <si>
    <t>iso_rlin3_12_lin3_int_r</t>
  </si>
  <si>
    <t>iso_rlin3_12_lin3_int_s</t>
  </si>
  <si>
    <t>iso_rlin3_13_lin3_int_m</t>
  </si>
  <si>
    <t>iso_rlin3_13_lin3_int_t</t>
  </si>
  <si>
    <t>iso_rlin3_13_lin3_int_r</t>
  </si>
  <si>
    <t>iso_rlin3_13_lin3_int_s</t>
  </si>
  <si>
    <t>iso_rlin3_14_lin3_int_m</t>
  </si>
  <si>
    <t>iso_rlin3_14_lin3_int_t</t>
  </si>
  <si>
    <t>iso_rlin3_14_lin3_int_r</t>
  </si>
  <si>
    <t>iso_rlin3_14_lin3_int_s</t>
  </si>
  <si>
    <t>iso_rlin3_15_lin3_int_m</t>
  </si>
  <si>
    <t>iso_rlin3_15_lin3_int_t</t>
  </si>
  <si>
    <t>iso_rlin3_15_lin3_int_r</t>
  </si>
  <si>
    <t>iso_rlin3_15_lin3_int_s</t>
  </si>
  <si>
    <t>iso_rlin3_16_lin3_int_m</t>
  </si>
  <si>
    <t>iso_rlin3_16_lin3_int_t</t>
  </si>
  <si>
    <t>iso_rlin3_16_lin3_int_r</t>
  </si>
  <si>
    <t>iso_rlin3_16_lin3_int_s</t>
  </si>
  <si>
    <t>iso_rlin3_17_lin3_int_m</t>
  </si>
  <si>
    <t>iso_rlin3_17_lin3_int_t</t>
  </si>
  <si>
    <t>iso_rlin3_17_lin3_int_r</t>
  </si>
  <si>
    <t>iso_rlin3_17_lin3_int_s</t>
  </si>
  <si>
    <t>iso_csih0_intreq_ic</t>
  </si>
  <si>
    <t>iso_csih0_intreq_ir</t>
  </si>
  <si>
    <t>iso_csih0_intreq_ire</t>
  </si>
  <si>
    <t>iso_csih0_intreq_ijc</t>
  </si>
  <si>
    <t>iso_csih1_intreq_ic</t>
  </si>
  <si>
    <t>iso_csih1_intreq_ir</t>
  </si>
  <si>
    <t>iso_csih1_intreq_ire</t>
  </si>
  <si>
    <t>iso_csih1_intreq_ijc</t>
  </si>
  <si>
    <t>iso_csih2_intreq_ic</t>
  </si>
  <si>
    <t>iso_csih2_intreq_ir</t>
  </si>
  <si>
    <t>iso_csih2_intreq_ire</t>
  </si>
  <si>
    <t>iso_csih2_intreq_ijc</t>
  </si>
  <si>
    <t>iso_csih3_intreq_ic</t>
  </si>
  <si>
    <t>iso_csih3_intreq_ir</t>
  </si>
  <si>
    <t>iso_csih3_intreq_ire</t>
  </si>
  <si>
    <t>iso_csih3_intreq_ijc</t>
  </si>
  <si>
    <t>iso_csih4_intreq_ic</t>
  </si>
  <si>
    <t>iso_csih4_intreq_ir</t>
  </si>
  <si>
    <t>iso_csih4_intreq_ire</t>
  </si>
  <si>
    <t>iso_csih4_intreq_ijc</t>
  </si>
  <si>
    <t>iso_csih5_intreq_ic</t>
  </si>
  <si>
    <t>iso_csih5_intreq_ir</t>
  </si>
  <si>
    <t>iso_csih5_intreq_ire</t>
  </si>
  <si>
    <t>iso_csih5_intreq_ijc</t>
  </si>
  <si>
    <t>iso_csih6_intreq_ic</t>
  </si>
  <si>
    <t>iso_csih6_intreq_ir</t>
  </si>
  <si>
    <t>iso_csih6_intreq_ire</t>
  </si>
  <si>
    <t>iso_csih6_intreq_ijc</t>
  </si>
  <si>
    <t>iso_csih7_intreq_ic</t>
  </si>
  <si>
    <t>iso_csih7_intreq_ir</t>
  </si>
  <si>
    <t>iso_csih7_intreq_ire</t>
  </si>
  <si>
    <t>iso_csih7_intreq_ijc</t>
  </si>
  <si>
    <t>iso_ri3c0_INT_ri3c_resp</t>
  </si>
  <si>
    <t>iso_ri3c0_INT_ri3c_cmd</t>
  </si>
  <si>
    <t>iso_ri3c0_INT_ri3c_ibi</t>
  </si>
  <si>
    <t>iso_ri3c0_INT_ri3c_rx</t>
  </si>
  <si>
    <t>iso_ri3c0_INT_ri3c_tx</t>
  </si>
  <si>
    <t>iso_ri3c0_INT_ri3c_rcv</t>
  </si>
  <si>
    <t>iso_ri3c0_INT_ri3c_hresp</t>
  </si>
  <si>
    <t>iso_ri3c0_INT_ri3c_hcmd</t>
  </si>
  <si>
    <t>iso_ri3c0_INT_ri3c_hrx</t>
  </si>
  <si>
    <t>iso_ri3c0_INT_ri3c_htx</t>
  </si>
  <si>
    <t>iso_ri3c0_INT_ri3c_tend</t>
  </si>
  <si>
    <t>iso_ri3c0_INTRI3CnEEI</t>
  </si>
  <si>
    <t>iso_riic0_INT_riic_ee</t>
  </si>
  <si>
    <t>iso_riic0_INT_riic_ri</t>
  </si>
  <si>
    <t>iso_riic0_INT_riic_ti</t>
  </si>
  <si>
    <t>iso_riic0_INT_riic_tei</t>
  </si>
  <si>
    <t>iso_riic1_INT_riic_ee</t>
  </si>
  <si>
    <t>iso_riic1_INT_riic_ri</t>
  </si>
  <si>
    <t>iso_riic1_INT_riic_ti</t>
  </si>
  <si>
    <t>iso_riic1_INT_riic_tei</t>
  </si>
  <si>
    <t>iso_sent0_int_sent_st</t>
  </si>
  <si>
    <t>iso_sent0_int_sent_rx</t>
  </si>
  <si>
    <t>iso_sent1_int_sent_st</t>
  </si>
  <si>
    <t>iso_sent1_int_sent_rx</t>
  </si>
  <si>
    <t>iso_sent2_int_sent_st</t>
  </si>
  <si>
    <t>iso_sent2_int_sent_rx</t>
  </si>
  <si>
    <t>iso_sent3_int_sent_st</t>
  </si>
  <si>
    <t>iso_sent3_int_sent_rx</t>
  </si>
  <si>
    <t>iso_sent4_int_sent_st</t>
  </si>
  <si>
    <t>iso_sent4_int_sent_rx</t>
  </si>
  <si>
    <t>iso_sent5_int_sent_st</t>
  </si>
  <si>
    <t>iso_sent5_int_sent_rx</t>
  </si>
  <si>
    <t>iso_sent6_int_sent_st</t>
  </si>
  <si>
    <t>iso_sent6_int_sent_rx</t>
  </si>
  <si>
    <t>iso_sent7_int_sent_st</t>
  </si>
  <si>
    <t>iso_sent7_int_sent_rx</t>
  </si>
  <si>
    <t>iso_psi5_wp_psi50_int_si</t>
  </si>
  <si>
    <t>iso_psi5_wp_psi50_int_ri</t>
  </si>
  <si>
    <t>iso_psi5_wp_psi50_int_ti</t>
  </si>
  <si>
    <t>iso_psi5_wp_psi51_int_si</t>
  </si>
  <si>
    <t>iso_psi5_wp_psi51_int_ri</t>
  </si>
  <si>
    <t>iso_psi5_wp_psi51_int_ti</t>
  </si>
  <si>
    <t>iso_psi5_wp_psi5_int_w</t>
  </si>
  <si>
    <t>iso0_cxpi0_cxpi_tx_int</t>
  </si>
  <si>
    <t>iso0_cxpi0_cxpi_rx_int</t>
  </si>
  <si>
    <t>iso0_cxpi0_cxpi_st_int</t>
  </si>
  <si>
    <t>iso0_cxpi1_cxpi_tx_int</t>
  </si>
  <si>
    <t>iso0_cxpi1_cxpi_rx_int</t>
  </si>
  <si>
    <t>iso0_cxpi1_cxpi_st_int</t>
  </si>
  <si>
    <t>iso0_cxpi2_cxpi_tx_int</t>
  </si>
  <si>
    <t>iso0_cxpi2_cxpi_rx_int</t>
  </si>
  <si>
    <t>iso0_cxpi2_cxpi_st_int</t>
  </si>
  <si>
    <t>iso0_cxpi3_cxpi_tx_int</t>
  </si>
  <si>
    <t>iso0_cxpi3_cxpi_rx_int</t>
  </si>
  <si>
    <t>iso0_cxpi3_cxpi_st_int</t>
  </si>
  <si>
    <t>iso_mmc_INT_MMC</t>
  </si>
  <si>
    <t>isovdd_eth_ETH0_GL_TSN0_INTETHD0</t>
  </si>
  <si>
    <t>isovdd_eth_ETH0_GL_TSN0_INTETHD1</t>
  </si>
  <si>
    <t>isovdd_eth_ETH0_GL_TSN0_INTETHD2</t>
  </si>
  <si>
    <t>isovdd_eth_ETH0_GL_TSN0_INTETHD3</t>
  </si>
  <si>
    <t>isovdd_eth_ETH0_GL_TSN0_INTETHD4</t>
  </si>
  <si>
    <t>isovdd_eth_ETH0_GL_TSN0_INTETHD5</t>
  </si>
  <si>
    <t>isovdd_eth_ETH0_GL_TSN0_INTETHD6</t>
  </si>
  <si>
    <t>isovdd_eth_ETH0_GL_TSN0_INTGPTP</t>
  </si>
  <si>
    <t>iso_etstop0_INTDATA</t>
  </si>
  <si>
    <t>iso_etstop0_INTERR</t>
  </si>
  <si>
    <t>iso_etstop0_INTMNG</t>
  </si>
  <si>
    <t>iso_etstop0_INTMAC</t>
  </si>
  <si>
    <t>CSIH0 receive status interrupt</t>
  </si>
  <si>
    <t>INTCSIH0IC</t>
  </si>
  <si>
    <t>CSIH0 communication status interrupt</t>
  </si>
  <si>
    <t>INTCSIH2IC</t>
  </si>
  <si>
    <t>CSIH2 communication status interrupt</t>
  </si>
  <si>
    <t>INTCSIH4IC</t>
  </si>
  <si>
    <t>CSIH4 communication status interrupt</t>
  </si>
  <si>
    <t>INTCSIH6IC</t>
  </si>
  <si>
    <t>CSIH6 communication status interrupt</t>
  </si>
  <si>
    <t>INTCSIH1IC</t>
  </si>
  <si>
    <t>CSIH1 communication status interrupt</t>
  </si>
  <si>
    <t>INTCSIH3IC</t>
  </si>
  <si>
    <t>CSIH3 communication status interrupt</t>
  </si>
  <si>
    <t>INTCSIH5IC</t>
  </si>
  <si>
    <t>CSIH5 communication status interrupt</t>
  </si>
  <si>
    <t>INTCSIH7IC</t>
  </si>
  <si>
    <t>CSIH7 communication status interrupt</t>
  </si>
  <si>
    <t>CSIH2 receive status interrupt</t>
  </si>
  <si>
    <t>CSIH4 receive status interrupt</t>
  </si>
  <si>
    <t>CSIH6 receive status interrupt</t>
  </si>
  <si>
    <t>INTCSIH0IR</t>
    <phoneticPr fontId="12"/>
  </si>
  <si>
    <t>INTCSIH2IR</t>
    <phoneticPr fontId="12"/>
  </si>
  <si>
    <t>INTCSIH4IR</t>
    <phoneticPr fontId="12"/>
  </si>
  <si>
    <t>INTCSIH6IR</t>
    <phoneticPr fontId="12"/>
  </si>
  <si>
    <t>CSIH1 receive status interrupt</t>
  </si>
  <si>
    <t>CSIH3 receive status interrupt</t>
  </si>
  <si>
    <t>CSIH5 receive status interrupt</t>
  </si>
  <si>
    <t>CSIH7 receive status interrupt</t>
  </si>
  <si>
    <t>INTCSIH1IR</t>
    <phoneticPr fontId="12"/>
  </si>
  <si>
    <t>INTCSIH3IR</t>
    <phoneticPr fontId="12"/>
  </si>
  <si>
    <t>INTCSIH5IR</t>
    <phoneticPr fontId="12"/>
  </si>
  <si>
    <t>INTCSIH7IR</t>
    <phoneticPr fontId="12"/>
  </si>
  <si>
    <t>INTCSIH0IRE</t>
  </si>
  <si>
    <t>CSIH0 communication error interrupt</t>
  </si>
  <si>
    <t>INTCSIH2IRE</t>
  </si>
  <si>
    <t>CSIH2 communication error interrupt</t>
  </si>
  <si>
    <t>INTCSIH4IRE</t>
  </si>
  <si>
    <t>CSIH4 communication error interrupt</t>
  </si>
  <si>
    <t>INTCSIH6IRE</t>
  </si>
  <si>
    <t>CSIH6 communication error interrupt</t>
  </si>
  <si>
    <t>INTCSIH1IRE</t>
  </si>
  <si>
    <t>CSIH1 communication error interrupt</t>
  </si>
  <si>
    <t>INTCSIH3IRE</t>
  </si>
  <si>
    <t>CSIH3 communication error interrupt</t>
  </si>
  <si>
    <t>INTCSIH5IRE</t>
  </si>
  <si>
    <t>CSIH5 communication error interrupt</t>
  </si>
  <si>
    <t>INTCSIH7IRE</t>
  </si>
  <si>
    <t>CSIH7 communication error interrupt</t>
  </si>
  <si>
    <t>INTCSIH0IJC</t>
  </si>
  <si>
    <t>CSIH0 job completion interrupt</t>
  </si>
  <si>
    <t>INTCSIH2IJC</t>
  </si>
  <si>
    <t>CSIH2 job completion interrupt</t>
  </si>
  <si>
    <t>INTCSIH4IJC</t>
  </si>
  <si>
    <t>CSIH4 job completion interrupt</t>
  </si>
  <si>
    <t>INTCSIH6IJC</t>
  </si>
  <si>
    <t>CSIH6 job completion interrupt</t>
  </si>
  <si>
    <t>INTCSIH1IJC</t>
  </si>
  <si>
    <t>CSIH1 job completion interrupt</t>
  </si>
  <si>
    <t>INTCSIH3IJC</t>
  </si>
  <si>
    <t>CSIH3 job completion interrupt</t>
  </si>
  <si>
    <t>INTCSIH5IJC</t>
  </si>
  <si>
    <t>CSIH5 job completion interrupt</t>
  </si>
  <si>
    <t>INTCSIH7IJC</t>
  </si>
  <si>
    <t>CSIH7 job completion interrupt</t>
  </si>
  <si>
    <t>CAN0 error interrupt</t>
  </si>
  <si>
    <t>CAN2 error interrupt</t>
  </si>
  <si>
    <t>CAN1 error interrupt</t>
  </si>
  <si>
    <t>CAN3 error interrupt</t>
  </si>
  <si>
    <t>CAN3 transmit/receive FIFO receive completion interrupt</t>
  </si>
  <si>
    <t>INTRCAN4TRX</t>
    <phoneticPr fontId="12"/>
  </si>
  <si>
    <t>INTRCAN4REC</t>
    <phoneticPr fontId="12"/>
  </si>
  <si>
    <t>INTRCAN4ERR</t>
    <phoneticPr fontId="12"/>
  </si>
  <si>
    <t>CAN3 transmit interrupt</t>
  </si>
  <si>
    <t>INTRCAN5TRX</t>
    <phoneticPr fontId="12"/>
  </si>
  <si>
    <t>CAN5 transmit interrupt</t>
    <phoneticPr fontId="12"/>
  </si>
  <si>
    <t>CAN4 transmit/receive FIFO receive completion interrupt</t>
    <phoneticPr fontId="12"/>
  </si>
  <si>
    <t>CAN5 transmit/receive FIFO receive completion interrupt</t>
    <phoneticPr fontId="12"/>
  </si>
  <si>
    <t>INTRSIPMFATALERR</t>
    <phoneticPr fontId="12"/>
  </si>
  <si>
    <t>Reserved</t>
  </si>
  <si>
    <t>104EH</t>
  </si>
  <si>
    <t>104FH</t>
  </si>
  <si>
    <t>1050H</t>
  </si>
  <si>
    <t>1051H</t>
  </si>
  <si>
    <t>1052H</t>
  </si>
  <si>
    <t>1053H</t>
  </si>
  <si>
    <t>1054H</t>
  </si>
  <si>
    <t>1055H</t>
  </si>
  <si>
    <t>1056H</t>
  </si>
  <si>
    <t>1057H</t>
  </si>
  <si>
    <t>1058H</t>
  </si>
  <si>
    <t>1059H</t>
  </si>
  <si>
    <t>105AH</t>
  </si>
  <si>
    <t>105BH</t>
  </si>
  <si>
    <t>105CH</t>
  </si>
  <si>
    <t>105DH</t>
  </si>
  <si>
    <t>105EH</t>
  </si>
  <si>
    <t>105FH</t>
  </si>
  <si>
    <t>1060H</t>
  </si>
  <si>
    <t>1061H</t>
  </si>
  <si>
    <t>1062H</t>
  </si>
  <si>
    <t>+0AEH</t>
  </si>
  <si>
    <t>+0B2H</t>
  </si>
  <si>
    <t>+0B6H</t>
  </si>
  <si>
    <t>+0BAH</t>
  </si>
  <si>
    <t>+0BEH</t>
  </si>
  <si>
    <t>+0C2H</t>
  </si>
  <si>
    <t>+0C6H</t>
  </si>
  <si>
    <t>+0CAH</t>
  </si>
  <si>
    <t>+0CEH</t>
  </si>
  <si>
    <t>+0D2H</t>
  </si>
  <si>
    <t>+0D6H</t>
  </si>
  <si>
    <t>1063H</t>
  </si>
  <si>
    <t>1064H</t>
  </si>
  <si>
    <t>1065H</t>
  </si>
  <si>
    <t>1066H</t>
  </si>
  <si>
    <t>1067H</t>
  </si>
  <si>
    <t>1068H</t>
  </si>
  <si>
    <t>+0DAH</t>
  </si>
  <si>
    <t>+0DEH</t>
  </si>
  <si>
    <t>+0E2H</t>
  </si>
  <si>
    <t>+0E6H</t>
  </si>
  <si>
    <t>+0EAH</t>
  </si>
  <si>
    <t>+0EEH</t>
  </si>
  <si>
    <t>+0F2H</t>
  </si>
  <si>
    <t>+0F6H</t>
  </si>
  <si>
    <t>+0FAH</t>
  </si>
  <si>
    <t>+0FEH</t>
  </si>
  <si>
    <t>+102H</t>
  </si>
  <si>
    <t>+106H</t>
  </si>
  <si>
    <t>+10AH</t>
  </si>
  <si>
    <t>+10EH</t>
  </si>
  <si>
    <t>+112H</t>
  </si>
  <si>
    <t>+116H</t>
  </si>
  <si>
    <t>+11AH</t>
  </si>
  <si>
    <t>+11EH</t>
  </si>
  <si>
    <t>1069H</t>
  </si>
  <si>
    <t>106AH</t>
  </si>
  <si>
    <t>106BH</t>
  </si>
  <si>
    <t>106CH</t>
  </si>
  <si>
    <t>106DH</t>
  </si>
  <si>
    <t>106EH</t>
  </si>
  <si>
    <t>106FH</t>
  </si>
  <si>
    <t>1070H</t>
  </si>
  <si>
    <t>1071H</t>
  </si>
  <si>
    <t>1072H</t>
  </si>
  <si>
    <t>1073H</t>
  </si>
  <si>
    <t>1074H</t>
  </si>
  <si>
    <t>1075H</t>
  </si>
  <si>
    <t>1076H</t>
  </si>
  <si>
    <t>1077H</t>
  </si>
  <si>
    <t>1078H</t>
  </si>
  <si>
    <t>1079H</t>
  </si>
  <si>
    <t>107AH</t>
  </si>
  <si>
    <t>107BH</t>
  </si>
  <si>
    <t>107CH</t>
  </si>
  <si>
    <t>107DH</t>
  </si>
  <si>
    <t>107EH</t>
  </si>
  <si>
    <t>107FH</t>
  </si>
  <si>
    <t>1080H</t>
  </si>
  <si>
    <t>1081H</t>
  </si>
  <si>
    <t>1082H</t>
  </si>
  <si>
    <t>1083H</t>
  </si>
  <si>
    <t>1084H</t>
  </si>
  <si>
    <t>1085H</t>
  </si>
  <si>
    <t>1086H</t>
  </si>
  <si>
    <t>1087H</t>
  </si>
  <si>
    <t>1088H</t>
  </si>
  <si>
    <t>1089H</t>
  </si>
  <si>
    <t>108AH</t>
  </si>
  <si>
    <t>108BH</t>
  </si>
  <si>
    <t>IRQ6</t>
    <phoneticPr fontId="12"/>
  </si>
  <si>
    <t>External interrupt 6</t>
    <phoneticPr fontId="12"/>
  </si>
  <si>
    <t>108CH</t>
  </si>
  <si>
    <t>+1D0H</t>
  </si>
  <si>
    <t>+1D4H</t>
  </si>
  <si>
    <t>+1E4H</t>
  </si>
  <si>
    <t>+1E8H</t>
  </si>
  <si>
    <t>+1ECH</t>
  </si>
  <si>
    <t>+26CH</t>
  </si>
  <si>
    <t>INTEINTSW0</t>
  </si>
  <si>
    <t>INTECMMI</t>
  </si>
  <si>
    <t>INTRSIPMFATALERR (TBD)</t>
  </si>
  <si>
    <t>INTDCUTDI</t>
  </si>
  <si>
    <t>NTCSIH0IR</t>
  </si>
  <si>
    <t>NTCSIH1IR</t>
  </si>
  <si>
    <t>NTCSIH2IR</t>
  </si>
  <si>
    <t>NTCSIH3IR</t>
  </si>
  <si>
    <t>NTCSIH4IR</t>
  </si>
  <si>
    <t>NTCSIH5IR</t>
  </si>
  <si>
    <t>NTCSIH6IR</t>
  </si>
  <si>
    <t>NTCSIH7IR</t>
  </si>
  <si>
    <t>108DH</t>
  </si>
  <si>
    <t>+122H</t>
  </si>
  <si>
    <t>+126H</t>
  </si>
  <si>
    <t>+12AH</t>
  </si>
  <si>
    <t>+12EH</t>
  </si>
  <si>
    <t>+132H</t>
  </si>
  <si>
    <t>+136H</t>
  </si>
  <si>
    <t>+13AH</t>
  </si>
  <si>
    <t>+13EH</t>
  </si>
  <si>
    <t>+142H</t>
  </si>
  <si>
    <t>+146H</t>
  </si>
  <si>
    <t>+14AH</t>
  </si>
  <si>
    <t>+14EH</t>
  </si>
  <si>
    <t>108EH</t>
  </si>
  <si>
    <t>108FH</t>
  </si>
  <si>
    <t>1090H</t>
  </si>
  <si>
    <t>1091H</t>
  </si>
  <si>
    <t>1092H</t>
  </si>
  <si>
    <t>1093H</t>
  </si>
  <si>
    <t>1094H</t>
  </si>
  <si>
    <t>1095H</t>
  </si>
  <si>
    <t>1096H</t>
  </si>
  <si>
    <t>1097H</t>
  </si>
  <si>
    <t>1098H</t>
  </si>
  <si>
    <t>1099H</t>
  </si>
  <si>
    <t>109AH</t>
  </si>
  <si>
    <t>109BH</t>
  </si>
  <si>
    <t>109CH</t>
  </si>
  <si>
    <t>109DH</t>
  </si>
  <si>
    <t>109EH</t>
  </si>
  <si>
    <t>109FH</t>
  </si>
  <si>
    <t>10A0H</t>
  </si>
  <si>
    <t>10A1H</t>
  </si>
  <si>
    <t>10A2H</t>
  </si>
  <si>
    <t>10A3H</t>
  </si>
  <si>
    <t>10A4H</t>
  </si>
  <si>
    <t>10A5H</t>
  </si>
  <si>
    <t>10A6H</t>
  </si>
  <si>
    <t>10A7H</t>
  </si>
  <si>
    <t>10A8H</t>
  </si>
  <si>
    <t>10A9H</t>
  </si>
  <si>
    <t>10AAH</t>
  </si>
  <si>
    <t>10ABH</t>
  </si>
  <si>
    <t>10ACH</t>
  </si>
  <si>
    <t>10ADH</t>
  </si>
  <si>
    <t>10AEH</t>
  </si>
  <si>
    <t>10AFH</t>
  </si>
  <si>
    <t>10B0H</t>
  </si>
  <si>
    <t>+254H</t>
  </si>
  <si>
    <t>+258H</t>
  </si>
  <si>
    <t>+25CH</t>
  </si>
  <si>
    <t>+260H</t>
  </si>
  <si>
    <t>+264H</t>
  </si>
  <si>
    <t>+268H</t>
  </si>
  <si>
    <t>+270H</t>
  </si>
  <si>
    <t>+274H</t>
  </si>
  <si>
    <t>+278H</t>
  </si>
  <si>
    <t>+27CH</t>
  </si>
  <si>
    <t>+290H</t>
  </si>
  <si>
    <t>+294H</t>
  </si>
  <si>
    <t>+298H</t>
  </si>
  <si>
    <t>+29CH</t>
  </si>
  <si>
    <t>+2A0H</t>
  </si>
  <si>
    <t>+2A4H</t>
  </si>
  <si>
    <t>+2C8H</t>
  </si>
  <si>
    <t>+2CCH</t>
  </si>
  <si>
    <t>+2D0H</t>
  </si>
  <si>
    <t>+152H</t>
  </si>
  <si>
    <t>+156H</t>
  </si>
  <si>
    <t>+15AH</t>
  </si>
  <si>
    <t>+15EH</t>
  </si>
  <si>
    <t>+162H</t>
  </si>
  <si>
    <t>+166H</t>
  </si>
  <si>
    <t>+16AH</t>
  </si>
  <si>
    <t>+16EH</t>
  </si>
  <si>
    <t>+172H</t>
  </si>
  <si>
    <t>+176H</t>
  </si>
  <si>
    <t>+17AH</t>
  </si>
  <si>
    <t>+17EH</t>
  </si>
  <si>
    <t>+186H</t>
  </si>
  <si>
    <t>10B1H</t>
  </si>
  <si>
    <t>10B2H</t>
  </si>
  <si>
    <t>10B3H</t>
  </si>
  <si>
    <t>10B4H</t>
  </si>
  <si>
    <t>10B5H</t>
  </si>
  <si>
    <t>10B6H</t>
  </si>
  <si>
    <t>10B7H</t>
  </si>
  <si>
    <t>10B8H</t>
  </si>
  <si>
    <t>10B9H</t>
  </si>
  <si>
    <t>10BAH</t>
  </si>
  <si>
    <t>10BBH</t>
  </si>
  <si>
    <t>10BCH</t>
  </si>
  <si>
    <t>10BDH</t>
  </si>
  <si>
    <t>10BEH</t>
  </si>
  <si>
    <t>10BFH</t>
  </si>
  <si>
    <t>10C0H</t>
  </si>
  <si>
    <t>10C1H</t>
  </si>
  <si>
    <t>10C2H</t>
  </si>
  <si>
    <t>10C3H</t>
  </si>
  <si>
    <t>10C4H</t>
  </si>
  <si>
    <t>+2E4H</t>
  </si>
  <si>
    <t>+2E8H</t>
  </si>
  <si>
    <t>+2ECH</t>
  </si>
  <si>
    <t>+2F0H</t>
  </si>
  <si>
    <t>+2F4H</t>
  </si>
  <si>
    <t>+2F8H</t>
  </si>
  <si>
    <t>+2FCH</t>
  </si>
  <si>
    <t>+300H</t>
  </si>
  <si>
    <t>+304H</t>
  </si>
  <si>
    <t>+308H</t>
  </si>
  <si>
    <t>+30CH</t>
  </si>
  <si>
    <t>+310H</t>
  </si>
  <si>
    <t>+03AH</t>
  </si>
  <si>
    <t>+05EH</t>
  </si>
  <si>
    <t>CAN0 Virtual Machine Error interrupt</t>
  </si>
  <si>
    <t>CAN2 Virtual Machine Error interrupt</t>
  </si>
  <si>
    <t>CAN1 Virtual Machine Error interrupt</t>
  </si>
  <si>
    <t>CAN3 Virtual Machine Error interrupt</t>
  </si>
  <si>
    <t>CAN0 Virtual Machine RX interrupt</t>
  </si>
  <si>
    <t>CAN2 Virtual Machine RX interrupt</t>
  </si>
  <si>
    <t>CAN1 Virtual Machine RX interrupt</t>
  </si>
  <si>
    <t>CAN3 Virtual Machine RX interrupt</t>
  </si>
  <si>
    <t>CAN0 Virtual Machine TX interrupt</t>
  </si>
  <si>
    <t>CAN2 Virtual Machine TX interrupt</t>
  </si>
  <si>
    <t>CAN1 Virtual Machine TX interrupt</t>
  </si>
  <si>
    <t>CAN3 Virtual Machine TX interrupt</t>
  </si>
  <si>
    <t>101DH</t>
  </si>
  <si>
    <t>104DH</t>
  </si>
  <si>
    <t>R-Car/U5L4
(257pin)</t>
    <phoneticPr fontId="12"/>
  </si>
  <si>
    <t>RSIP-M30A</t>
  </si>
  <si>
    <t>FPU</t>
    <phoneticPr fontId="12"/>
  </si>
  <si>
    <t>INTFPUEXCIRQ</t>
    <phoneticPr fontId="12"/>
  </si>
  <si>
    <t>FPU interrupt</t>
    <phoneticPr fontId="12"/>
  </si>
  <si>
    <t>FPU</t>
    <phoneticPr fontId="12"/>
  </si>
  <si>
    <t>Level</t>
    <phoneticPr fontId="12"/>
  </si>
  <si>
    <t>iso_fpu_excirq</t>
    <phoneticPr fontId="12"/>
  </si>
  <si>
    <t>PFSS</t>
    <phoneticPr fontId="12"/>
  </si>
  <si>
    <t>REL/T.Yasuda</t>
    <phoneticPr fontId="12"/>
  </si>
  <si>
    <t>OK</t>
    <phoneticPr fontId="12"/>
  </si>
  <si>
    <t>INTFPUEXCIRQ</t>
  </si>
  <si>
    <t>FPU interrupt</t>
  </si>
  <si>
    <t>Symbol
No.</t>
    <phoneticPr fontId="12"/>
  </si>
  <si>
    <t>IMFU-L
Group No</t>
    <phoneticPr fontId="12"/>
  </si>
  <si>
    <t>IMFU-P
Group No</t>
    <phoneticPr fontId="12"/>
  </si>
  <si>
    <t>Bit in IMFU Group</t>
    <phoneticPr fontId="12"/>
  </si>
  <si>
    <t>32</t>
  </si>
  <si>
    <t>1</t>
  </si>
  <si>
    <t>33</t>
  </si>
  <si>
    <t>34</t>
  </si>
  <si>
    <t>pDMAC0 channel 2 transfer completion</t>
    <phoneticPr fontId="12"/>
  </si>
  <si>
    <t>pDMAC0 channel 4 transfer completion</t>
    <phoneticPr fontId="12"/>
  </si>
  <si>
    <t>pDMAC0 channel 6 transfer completion</t>
    <phoneticPr fontId="12"/>
  </si>
  <si>
    <t>pDMAC0 channel 1 transfer completion</t>
    <phoneticPr fontId="12"/>
  </si>
  <si>
    <t>pDMAC0 channel 3 transfer completion</t>
    <phoneticPr fontId="12"/>
  </si>
  <si>
    <t>pDMAC0 channel 5 transfer completion</t>
    <phoneticPr fontId="12"/>
  </si>
  <si>
    <t>INTPDMAC0CH2</t>
    <phoneticPr fontId="12"/>
  </si>
  <si>
    <t>INTPDMAC0CH4</t>
    <phoneticPr fontId="12"/>
  </si>
  <si>
    <t>INTPDMAC0CH6</t>
    <phoneticPr fontId="12"/>
  </si>
  <si>
    <t>INTPDMAC0CH1</t>
    <phoneticPr fontId="12"/>
  </si>
  <si>
    <t>INTPDMAC0CH3</t>
    <phoneticPr fontId="12"/>
  </si>
  <si>
    <t>INTPDMAC0CH5</t>
    <phoneticPr fontId="12"/>
  </si>
  <si>
    <t>INTPDMAC0CH7</t>
    <phoneticPr fontId="12"/>
  </si>
  <si>
    <t>gPTP interrupt</t>
    <phoneticPr fontId="12"/>
  </si>
  <si>
    <t>awo_INTCWEND</t>
  </si>
  <si>
    <t>awo_INTDPE</t>
  </si>
  <si>
    <t>awo_INTLPSTM0</t>
  </si>
  <si>
    <t>awo_INTLPSTM1</t>
  </si>
  <si>
    <t>INTADCK0ERR</t>
    <phoneticPr fontId="12"/>
  </si>
  <si>
    <t xml:space="preserve">ADCK0 A/D error interrupt upper/ lower limit error interrupt </t>
    <phoneticPr fontId="12"/>
  </si>
  <si>
    <t>EIC47</t>
  </si>
  <si>
    <t>EIC48</t>
  </si>
  <si>
    <t>EIC49</t>
  </si>
  <si>
    <t>EIC50</t>
  </si>
  <si>
    <t>EIC51</t>
  </si>
  <si>
    <t>EIC52</t>
  </si>
  <si>
    <r>
      <t>DF2</t>
    </r>
    <r>
      <rPr>
        <sz val="10"/>
        <rFont val="ＭＳ Ｐ明朝"/>
        <family val="1"/>
        <charset val="128"/>
      </rPr>
      <t>で</t>
    </r>
    <r>
      <rPr>
        <sz val="10"/>
        <rFont val="Times New Roman"/>
        <family val="1"/>
      </rPr>
      <t>CPUSS</t>
    </r>
    <r>
      <rPr>
        <sz val="10"/>
        <rFont val="ＭＳ Ｐ明朝"/>
        <family val="1"/>
        <charset val="128"/>
      </rPr>
      <t>より追加。</t>
    </r>
    <rPh sb="11" eb="13">
      <t>ツイカ</t>
    </rPh>
    <phoneticPr fontId="12"/>
  </si>
  <si>
    <t>iso_ssif0_iis_int_iistx</t>
    <phoneticPr fontId="12"/>
  </si>
  <si>
    <t>iso_ssif0_iis_int_iisrx</t>
    <phoneticPr fontId="12"/>
  </si>
  <si>
    <t>iso_ssif0_iis_int_iis</t>
    <phoneticPr fontId="12"/>
  </si>
  <si>
    <t>iso_ssif1_iis_int_iistx</t>
    <phoneticPr fontId="12"/>
  </si>
  <si>
    <t>iso_ssif1_iis_int_iisrx</t>
    <phoneticPr fontId="12"/>
  </si>
  <si>
    <t>iso_ssif1_iis_int_iis</t>
    <phoneticPr fontId="12"/>
  </si>
  <si>
    <t>iso_DMAC0_intreq_ch[0]</t>
    <phoneticPr fontId="12"/>
  </si>
  <si>
    <t>iso_ErrINT_DMAERR</t>
    <phoneticPr fontId="12"/>
  </si>
  <si>
    <t>iso_ErrINT_DTSERR</t>
    <phoneticPr fontId="12"/>
  </si>
  <si>
    <t>iso_DMAC0_intreq_ch[7]</t>
    <phoneticPr fontId="12"/>
  </si>
  <si>
    <t>iso_DTS_INTDTS[7:0]</t>
    <phoneticPr fontId="12"/>
  </si>
  <si>
    <t>iso_DTS_INTCTDTS[7:0]</t>
    <phoneticPr fontId="12"/>
  </si>
  <si>
    <t>INTLPSTM2</t>
  </si>
  <si>
    <t>LPSB0 Interval Timer 2 Interrupt</t>
  </si>
  <si>
    <t>INTLPSTM3</t>
  </si>
  <si>
    <t>LPSB0 Interval Timer 3 Interrupt</t>
  </si>
  <si>
    <t>INTLPSTM4</t>
  </si>
  <si>
    <t>LPSB0 Interval Timer 4 Interrupt</t>
  </si>
  <si>
    <t>LPSB0</t>
  </si>
  <si>
    <t>awo_INTLPSTM2</t>
  </si>
  <si>
    <t>awo_INTLPSTM3</t>
  </si>
  <si>
    <t>awo_INTLPSTM4</t>
  </si>
  <si>
    <t>INTDCUDEGRADPE</t>
    <phoneticPr fontId="12"/>
  </si>
  <si>
    <r>
      <t>INT</t>
    </r>
    <r>
      <rPr>
        <sz val="10"/>
        <color rgb="FFFF0000"/>
        <rFont val="Times New Roman"/>
        <family val="1"/>
      </rPr>
      <t>RSIPM</t>
    </r>
    <r>
      <rPr>
        <sz val="10"/>
        <rFont val="Times New Roman"/>
        <family val="1"/>
      </rPr>
      <t>FATALERR</t>
    </r>
    <phoneticPr fontId="12"/>
  </si>
  <si>
    <t>Typo fix of Detection Type. 2023/10/25</t>
    <phoneticPr fontId="12"/>
  </si>
  <si>
    <t>+18AH</t>
  </si>
  <si>
    <t>+18EH</t>
  </si>
  <si>
    <t>INTLPSTM2</t>
    <phoneticPr fontId="12"/>
  </si>
  <si>
    <t>INTLPSTM3</t>
    <phoneticPr fontId="12"/>
  </si>
  <si>
    <t>INTLPSTM4</t>
    <phoneticPr fontId="12"/>
  </si>
  <si>
    <t>10C5H</t>
  </si>
  <si>
    <t>10C6H</t>
  </si>
  <si>
    <t>10C7H</t>
  </si>
  <si>
    <t>+314H</t>
  </si>
  <si>
    <t>+318H</t>
  </si>
  <si>
    <t>+31CH</t>
  </si>
  <si>
    <t>INTFL0ENDNM</t>
    <phoneticPr fontId="12"/>
  </si>
  <si>
    <t>INTFL2ENDNM</t>
    <phoneticPr fontId="12"/>
  </si>
  <si>
    <t>intflendnm0</t>
    <phoneticPr fontId="12"/>
  </si>
  <si>
    <t>intflendnm2</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</si>
</sst>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0"/>
      <color theme="1"/>
      <name val="Arial"/>
      <family val="2"/>
      <charset val="128"/>
    </font>
    <font>
      <sz val="11"/>
      <color theme="1"/>
      <name val="游ゴシック"/>
      <family val="2"/>
      <charset val="128"/>
      <scheme val="minor"/>
    </font>
    <font>
      <b/>
      <sz val="10"/>
      <color theme="1"/>
      <name val="Times New Roman"/>
      <family val="1"/>
    </font>
    <font>
      <sz val="6"/>
      <name val="Arial"/>
      <family val="2"/>
      <charset val="128"/>
    </font>
    <font>
      <sz val="10"/>
      <color theme="1"/>
      <name val="Times New Roman"/>
      <family val="1"/>
    </font>
    <font>
      <sz val="10"/>
      <color rgb="FF00FFFF"/>
      <name val="Times New Roman"/>
      <family val="1"/>
    </font>
    <font>
      <sz val="10"/>
      <color theme="1"/>
      <name val="ＭＳ Ｐ明朝"/>
      <family val="1"/>
      <charset val="128"/>
    </font>
    <font>
      <sz val="6"/>
      <name val="游ゴシック"/>
      <family val="3"/>
      <charset val="128"/>
      <scheme val="minor"/>
    </font>
    <font>
      <sz val="11"/>
      <color theme="1"/>
      <name val="游ゴシック"/>
      <family val="2"/>
      <scheme val="minor"/>
    </font>
    <font>
      <b/>
      <sz val="10"/>
      <color theme="1"/>
      <name val="ＭＳ Ｐ明朝"/>
      <family val="1"/>
      <charset val="128"/>
    </font>
    <font>
      <sz val="10"/>
      <name val="Times New Roman"/>
      <family val="1"/>
    </font>
    <font>
      <b/>
      <sz val="10"/>
      <name val="Times New Roman"/>
      <family val="1"/>
    </font>
    <font>
      <sz val="10"/>
      <name val="Segoe UI Symbol"/>
      <family val="1"/>
    </font>
    <font>
      <sz val="10"/>
      <color theme="7"/>
      <name val="Times New Roman"/>
      <family val="1"/>
    </font>
    <font>
      <sz val="10"/>
      <color rgb="FFFFC000"/>
      <name val="Times New Roman"/>
      <family val="1"/>
    </font>
    <font>
      <b/>
      <sz val="10"/>
      <color theme="7"/>
      <name val="Times New Roman"/>
      <family val="1"/>
    </font>
    <font>
      <sz val="11"/>
      <color theme="1"/>
      <name val="Times New Roman"/>
      <family val="1"/>
    </font>
    <font>
      <sz val="11"/>
      <name val="Times New Roman"/>
      <family val="1"/>
    </font>
    <font>
      <sz val="11"/>
      <name val="ＭＳ Ｐゴシック"/>
      <family val="3"/>
      <charset val="128"/>
    </font>
    <font>
      <sz val="11"/>
      <color theme="1"/>
      <name val="游ゴシック"/>
      <family val="3"/>
      <charset val="128"/>
      <scheme val="minor"/>
    </font>
    <font>
      <sz val="10"/>
      <color rgb="FF000000"/>
      <name val="Times New Roman"/>
      <family val="1"/>
    </font>
    <font>
      <sz val="11"/>
      <color theme="1"/>
      <name val="ＭＳ Ｐゴシック"/>
      <family val="3"/>
      <charset val="128"/>
    </font>
    <font>
      <sz val="10"/>
      <color theme="0"/>
      <name val="Times New Roman"/>
      <family val="1"/>
    </font>
    <font>
      <sz val="10"/>
      <color rgb="FFFF0000"/>
      <name val="Times New Roman"/>
      <family val="1"/>
    </font>
    <font>
      <sz val="9"/>
      <color theme="1"/>
      <name val="游ゴシック"/>
      <family val="2"/>
      <scheme val="minor"/>
    </font>
    <font>
      <sz val="11"/>
      <color theme="1"/>
      <name val="Century Gothic"/>
      <family val="2"/>
    </font>
    <font>
      <sz val="10"/>
      <color theme="0" tint="-0.249977111117893"/>
      <name val="Times New Roman"/>
      <family val="1"/>
    </font>
    <font>
      <sz val="11"/>
      <color rgb="FFFF0000"/>
      <name val="Times New Roman"/>
      <family val="1"/>
    </font>
    <font>
      <sz val="10"/>
      <color rgb="FFFF0000"/>
      <name val="Segoe UI Symbol"/>
      <family val="1"/>
    </font>
    <font>
      <sz val="11"/>
      <name val="游ゴシック"/>
      <family val="2"/>
      <scheme val="minor"/>
    </font>
    <font>
      <strike/>
      <sz val="10"/>
      <name val="Times New Roman"/>
      <family val="1"/>
    </font>
    <font>
      <sz val="10"/>
      <color rgb="FFFF0000"/>
      <name val="Segoe UI Symbol"/>
      <family val="2"/>
    </font>
    <font>
      <sz val="11"/>
      <color rgb="FF00B0F0"/>
      <name val="Times New Roman"/>
      <family val="1"/>
    </font>
    <font>
      <b/>
      <sz val="10"/>
      <color rgb="FF7030A0"/>
      <name val="Times New Roman"/>
      <family val="1"/>
    </font>
    <font>
      <b/>
      <sz val="10"/>
      <color rgb="FFFFC000"/>
      <name val="Times New Roman"/>
      <family val="1"/>
    </font>
    <font>
      <sz val="10"/>
      <name val="Segoe UI Symbol"/>
      <family val="2"/>
    </font>
    <font>
      <sz val="8"/>
      <name val="游ゴシック"/>
      <family val="2"/>
      <scheme val="minor"/>
    </font>
    <font>
      <sz val="6"/>
      <name val="游ゴシック"/>
      <family val="2"/>
      <charset val="128"/>
      <scheme val="minor"/>
    </font>
    <font>
      <sz val="10"/>
      <color rgb="FF00B0F0"/>
      <name val="Times New Roman"/>
      <family val="1"/>
    </font>
    <font>
      <sz val="11"/>
      <color theme="1"/>
      <name val="Arial"/>
      <family val="2"/>
    </font>
    <font>
      <sz val="11"/>
      <color rgb="FFFF0000"/>
      <name val="Arial"/>
      <family val="2"/>
    </font>
    <font>
      <sz val="10"/>
      <color rgb="FFFF0000"/>
      <name val="ＭＳ Ｐ明朝"/>
      <family val="1"/>
      <charset val="128"/>
    </font>
    <font>
      <sz val="10"/>
      <name val="ＭＳ Ｐ明朝"/>
      <family val="1"/>
      <charset val="128"/>
    </font>
    <font>
      <sz val="11"/>
      <color rgb="FFFF0000"/>
      <name val="ＭＳ Ｐゴシック"/>
      <family val="2"/>
      <charset val="128"/>
    </font>
    <font>
      <strike/>
      <sz val="11"/>
      <color rgb="FFFF0000"/>
      <name val="Times New Roman"/>
      <family val="1"/>
    </font>
    <font>
      <strike/>
      <sz val="10"/>
      <color rgb="FFFF0000"/>
      <name val="Segoe UI Symbol"/>
      <family val="2"/>
    </font>
    <font>
      <strike/>
      <sz val="10"/>
      <color rgb="FFFF0000"/>
      <name val="Times New Roman"/>
      <family val="1"/>
    </font>
    <font>
      <sz val="10"/>
      <color rgb="FFFF0000"/>
      <name val="Yu Gothic"/>
      <family val="1"/>
      <charset val="128"/>
    </font>
    <font>
      <strike/>
      <sz val="10"/>
      <color rgb="FFFF0000"/>
      <name val="Segoe UI Symbol"/>
      <family val="1"/>
    </font>
    <font>
      <sz val="10"/>
      <color theme="0" tint="-0.34998626667073579"/>
      <name val="Times New Roman"/>
      <family val="1"/>
    </font>
    <font>
      <sz val="11"/>
      <color theme="0" tint="-0.34998626667073579"/>
      <name val="Times New Roman"/>
      <family val="1"/>
    </font>
    <font>
      <sz val="10"/>
      <color rgb="FF00B0F0"/>
      <name val="Segoe UI Symbol"/>
      <family val="2"/>
    </font>
  </fonts>
  <fills count="19">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rgb="FFB8CCE4"/>
        <bgColor rgb="FFB8CCE4"/>
      </patternFill>
    </fill>
    <fill>
      <patternFill patternType="solid">
        <fgColor rgb="FFD8E4BC"/>
        <bgColor rgb="FFD8E4BC"/>
      </patternFill>
    </fill>
    <fill>
      <patternFill patternType="solid">
        <fgColor rgb="FFFFC000"/>
        <bgColor indexed="64"/>
      </patternFill>
    </fill>
    <fill>
      <patternFill patternType="solid">
        <fgColor theme="4" tint="0.59999389629810485"/>
        <bgColor indexed="64"/>
      </patternFill>
    </fill>
    <fill>
      <patternFill patternType="solid">
        <fgColor rgb="FFFFFFFF"/>
        <bgColor indexed="64"/>
      </patternFill>
    </fill>
    <fill>
      <patternFill patternType="solid">
        <fgColor rgb="FFD9D9D9"/>
        <bgColor indexed="64"/>
      </patternFill>
    </fill>
    <fill>
      <patternFill patternType="solid">
        <fgColor rgb="FFB8CCE4"/>
        <bgColor indexed="64"/>
      </patternFill>
    </fill>
    <fill>
      <patternFill patternType="solid">
        <fgColor rgb="FFB8CCE4"/>
        <bgColor rgb="FFD8E4BC"/>
      </patternFill>
    </fill>
    <fill>
      <patternFill patternType="solid">
        <fgColor rgb="FFD8E4BC"/>
        <bgColor rgb="FFB8CCE4"/>
      </patternFill>
    </fill>
    <fill>
      <patternFill patternType="solid">
        <fgColor theme="0" tint="-0.34998626667073579"/>
        <bgColor indexed="64"/>
      </patternFill>
    </fill>
    <fill>
      <patternFill patternType="solid">
        <fgColor theme="0" tint="-0.34998626667073579"/>
        <bgColor rgb="FFD8E4BC"/>
      </patternFill>
    </fill>
  </fills>
  <borders count="50">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medium">
        <color auto="1"/>
      </left>
      <right style="medium">
        <color auto="1"/>
      </right>
      <top style="thin">
        <color auto="1"/>
      </top>
      <bottom style="thin">
        <color auto="1"/>
      </bottom>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top style="medium">
        <color indexed="64"/>
      </top>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medium">
        <color auto="1"/>
      </left>
      <right style="medium">
        <color auto="1"/>
      </right>
      <top/>
      <bottom/>
      <diagonal/>
    </border>
    <border>
      <left/>
      <right style="medium">
        <color indexed="64"/>
      </right>
      <top/>
      <bottom style="thin">
        <color indexed="64"/>
      </bottom>
      <diagonal/>
    </border>
    <border>
      <left style="medium">
        <color indexed="64"/>
      </left>
      <right style="medium">
        <color auto="1"/>
      </right>
      <top/>
      <bottom style="thin">
        <color indexed="64"/>
      </bottom>
      <diagonal/>
    </border>
    <border>
      <left style="thin">
        <color indexed="64"/>
      </left>
      <right style="medium">
        <color auto="1"/>
      </right>
      <top/>
      <bottom/>
      <diagonal/>
    </border>
    <border>
      <left style="thin">
        <color indexed="64"/>
      </left>
      <right style="medium">
        <color indexed="64"/>
      </right>
      <top style="medium">
        <color indexed="64"/>
      </top>
      <bottom/>
      <diagonal/>
    </border>
    <border>
      <left/>
      <right style="thin">
        <color indexed="64"/>
      </right>
      <top style="thin">
        <color indexed="64"/>
      </top>
      <bottom/>
      <diagonal/>
    </border>
  </borders>
  <cellStyleXfs count="27">
    <xf numFmtId="0" fontId="0" fillId="0" borderId="0"/>
    <xf numFmtId="0" fontId="6" fillId="0" borderId="0">
      <alignment vertical="center"/>
    </xf>
    <xf numFmtId="0" fontId="6" fillId="0" borderId="0">
      <alignment vertical="center"/>
    </xf>
    <xf numFmtId="0" fontId="13" fillId="0" borderId="0"/>
    <xf numFmtId="0" fontId="5" fillId="0" borderId="0">
      <alignment vertical="center"/>
    </xf>
    <xf numFmtId="0" fontId="23" fillId="0" borderId="0">
      <alignment vertical="center"/>
    </xf>
    <xf numFmtId="0" fontId="24" fillId="0" borderId="0">
      <alignment vertical="center"/>
    </xf>
    <xf numFmtId="0" fontId="24" fillId="0" borderId="0">
      <alignment vertical="center"/>
    </xf>
    <xf numFmtId="0" fontId="26" fillId="0" borderId="0"/>
    <xf numFmtId="0" fontId="4" fillId="0" borderId="0">
      <alignment vertical="center"/>
    </xf>
    <xf numFmtId="0" fontId="4" fillId="0" borderId="0">
      <alignment vertical="center"/>
    </xf>
    <xf numFmtId="0" fontId="4" fillId="0" borderId="0">
      <alignment vertical="center"/>
    </xf>
    <xf numFmtId="0" fontId="24" fillId="0" borderId="0"/>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58">
    <xf numFmtId="0" fontId="0" fillId="0" borderId="0" xfId="0"/>
    <xf numFmtId="0" fontId="22" fillId="0" borderId="6" xfId="8" applyFont="1" applyBorder="1"/>
    <xf numFmtId="0" fontId="21" fillId="0" borderId="6" xfId="0" applyFont="1" applyBorder="1" applyAlignment="1">
      <alignment vertical="center"/>
    </xf>
    <xf numFmtId="0" fontId="29" fillId="5" borderId="0" xfId="3" applyFont="1" applyFill="1"/>
    <xf numFmtId="0" fontId="30" fillId="0" borderId="6" xfId="0" applyFont="1" applyBorder="1" applyAlignment="1">
      <alignment vertical="top"/>
    </xf>
    <xf numFmtId="0" fontId="30" fillId="0" borderId="6" xfId="0" applyFont="1" applyBorder="1" applyAlignment="1">
      <alignment vertical="top" wrapText="1"/>
    </xf>
    <xf numFmtId="14" fontId="30" fillId="0" borderId="6" xfId="0" applyNumberFormat="1" applyFont="1" applyBorder="1" applyAlignment="1">
      <alignment vertical="top"/>
    </xf>
    <xf numFmtId="0" fontId="22" fillId="0" borderId="6" xfId="0" applyFont="1" applyBorder="1" applyAlignment="1">
      <alignment vertical="center"/>
    </xf>
    <xf numFmtId="0" fontId="0" fillId="0" borderId="6" xfId="0" applyBorder="1" applyAlignment="1">
      <alignment wrapText="1"/>
    </xf>
    <xf numFmtId="0" fontId="0" fillId="0" borderId="6" xfId="0" applyBorder="1" applyAlignment="1">
      <alignment vertical="top" wrapText="1"/>
    </xf>
    <xf numFmtId="14" fontId="0" fillId="0" borderId="6" xfId="0" applyNumberFormat="1" applyBorder="1" applyAlignment="1">
      <alignment vertical="top"/>
    </xf>
    <xf numFmtId="0" fontId="21" fillId="10" borderId="6" xfId="0" applyFont="1" applyFill="1" applyBorder="1" applyAlignment="1">
      <alignment vertical="center"/>
    </xf>
    <xf numFmtId="0" fontId="21" fillId="5" borderId="0" xfId="3" applyFont="1" applyFill="1"/>
    <xf numFmtId="14" fontId="21" fillId="5" borderId="6" xfId="3" applyNumberFormat="1" applyFont="1" applyFill="1" applyBorder="1" applyProtection="1">
      <protection locked="0"/>
    </xf>
    <xf numFmtId="0" fontId="21" fillId="5" borderId="6" xfId="3" applyFont="1" applyFill="1" applyBorder="1" applyProtection="1">
      <protection locked="0"/>
    </xf>
    <xf numFmtId="0" fontId="21" fillId="5" borderId="6" xfId="3" applyFont="1" applyFill="1" applyBorder="1" applyAlignment="1" applyProtection="1">
      <alignment horizontal="center"/>
      <protection locked="0"/>
    </xf>
    <xf numFmtId="0" fontId="15" fillId="0" borderId="6" xfId="0" applyFont="1" applyBorder="1" applyAlignment="1">
      <alignment vertical="center"/>
    </xf>
    <xf numFmtId="0" fontId="32" fillId="5" borderId="6" xfId="3" applyFont="1" applyFill="1" applyBorder="1" applyProtection="1">
      <protection locked="0"/>
    </xf>
    <xf numFmtId="49" fontId="38" fillId="3" borderId="13" xfId="9" applyNumberFormat="1" applyFont="1" applyFill="1" applyBorder="1" applyAlignment="1">
      <alignment vertical="center" wrapText="1"/>
    </xf>
    <xf numFmtId="49" fontId="38" fillId="11" borderId="13" xfId="9" applyNumberFormat="1" applyFont="1" applyFill="1" applyBorder="1" applyAlignment="1">
      <alignment vertical="center" wrapText="1"/>
    </xf>
    <xf numFmtId="49" fontId="16" fillId="3" borderId="13" xfId="9" applyNumberFormat="1" applyFont="1" applyFill="1" applyBorder="1" applyAlignment="1">
      <alignment vertical="center" wrapText="1"/>
    </xf>
    <xf numFmtId="49" fontId="39" fillId="3" borderId="13" xfId="9" applyNumberFormat="1" applyFont="1" applyFill="1" applyBorder="1" applyAlignment="1">
      <alignment vertical="center" wrapText="1"/>
    </xf>
    <xf numFmtId="49" fontId="16" fillId="11" borderId="13" xfId="9" applyNumberFormat="1" applyFont="1" applyFill="1" applyBorder="1" applyAlignment="1">
      <alignment vertical="center" wrapText="1"/>
    </xf>
    <xf numFmtId="0" fontId="0" fillId="0" borderId="6" xfId="0" applyBorder="1" applyAlignment="1">
      <alignment vertical="top"/>
    </xf>
    <xf numFmtId="14" fontId="0" fillId="0" borderId="21" xfId="0" applyNumberFormat="1" applyBorder="1"/>
    <xf numFmtId="0" fontId="44" fillId="0" borderId="0" xfId="0" applyFont="1"/>
    <xf numFmtId="0" fontId="44" fillId="6" borderId="6" xfId="0" applyFont="1" applyFill="1" applyBorder="1" applyAlignment="1">
      <alignment vertical="top"/>
    </xf>
    <xf numFmtId="0" fontId="44" fillId="0" borderId="6" xfId="0" applyFont="1" applyBorder="1" applyAlignment="1">
      <alignment vertical="top"/>
    </xf>
    <xf numFmtId="0" fontId="44" fillId="0" borderId="6" xfId="0" applyFont="1" applyBorder="1" applyAlignment="1">
      <alignment vertical="top" wrapText="1"/>
    </xf>
    <xf numFmtId="14" fontId="44" fillId="0" borderId="6" xfId="0" applyNumberFormat="1" applyFont="1" applyBorder="1" applyAlignment="1">
      <alignment vertical="top"/>
    </xf>
    <xf numFmtId="0" fontId="9" fillId="0" borderId="0" xfId="16" applyFont="1">
      <alignment vertical="center"/>
    </xf>
    <xf numFmtId="49" fontId="28" fillId="0" borderId="0" xfId="16" applyNumberFormat="1" applyFont="1" applyAlignment="1">
      <alignment horizontal="left" vertical="center"/>
    </xf>
    <xf numFmtId="49" fontId="28" fillId="0" borderId="0" xfId="16" applyNumberFormat="1" applyFont="1" applyAlignment="1">
      <alignment horizontal="center" vertical="center"/>
    </xf>
    <xf numFmtId="49" fontId="9" fillId="0" borderId="0" xfId="16" applyNumberFormat="1" applyFont="1">
      <alignment vertical="center"/>
    </xf>
    <xf numFmtId="0" fontId="10" fillId="0" borderId="0" xfId="16" applyFont="1">
      <alignment vertical="center"/>
    </xf>
    <xf numFmtId="0" fontId="15" fillId="0" borderId="0" xfId="16" applyFont="1">
      <alignment vertical="center"/>
    </xf>
    <xf numFmtId="0" fontId="28" fillId="0" borderId="0" xfId="16" applyFont="1">
      <alignment vertical="center"/>
    </xf>
    <xf numFmtId="0" fontId="22" fillId="9" borderId="17" xfId="3" applyFont="1" applyFill="1" applyBorder="1"/>
    <xf numFmtId="0" fontId="22" fillId="9" borderId="6" xfId="3" applyFont="1" applyFill="1" applyBorder="1"/>
    <xf numFmtId="0" fontId="22" fillId="8" borderId="17" xfId="3" applyFont="1" applyFill="1" applyBorder="1"/>
    <xf numFmtId="0" fontId="22" fillId="8" borderId="6" xfId="3" applyFont="1" applyFill="1" applyBorder="1"/>
    <xf numFmtId="0" fontId="37" fillId="9" borderId="6" xfId="3" applyFont="1" applyFill="1" applyBorder="1"/>
    <xf numFmtId="0" fontId="22" fillId="9" borderId="17" xfId="3" applyFont="1" applyFill="1" applyBorder="1" applyAlignment="1">
      <alignment vertical="center"/>
    </xf>
    <xf numFmtId="0" fontId="22" fillId="9" borderId="6" xfId="3" applyFont="1" applyFill="1" applyBorder="1" applyAlignment="1">
      <alignment vertical="center"/>
    </xf>
    <xf numFmtId="0" fontId="7" fillId="0" borderId="0" xfId="16" applyFont="1" applyAlignment="1">
      <alignment vertical="center" wrapText="1"/>
    </xf>
    <xf numFmtId="0" fontId="7" fillId="2" borderId="8" xfId="16" applyFont="1" applyFill="1" applyBorder="1" applyAlignment="1">
      <alignment vertical="center" wrapText="1"/>
    </xf>
    <xf numFmtId="0" fontId="32" fillId="0" borderId="6" xfId="3" applyFont="1" applyBorder="1"/>
    <xf numFmtId="0" fontId="9" fillId="0" borderId="6" xfId="0" applyFont="1" applyBorder="1" applyAlignment="1">
      <alignment horizontal="justify" vertical="center" wrapText="1"/>
    </xf>
    <xf numFmtId="0" fontId="9" fillId="0" borderId="0" xfId="19" applyFont="1">
      <alignment vertical="center"/>
    </xf>
    <xf numFmtId="49" fontId="9" fillId="0" borderId="0" xfId="19" applyNumberFormat="1" applyFont="1">
      <alignment vertical="center"/>
    </xf>
    <xf numFmtId="0" fontId="7" fillId="0" borderId="0" xfId="19" applyFont="1">
      <alignment vertical="center"/>
    </xf>
    <xf numFmtId="14" fontId="9" fillId="0" borderId="0" xfId="19" applyNumberFormat="1" applyFont="1">
      <alignment vertical="center"/>
    </xf>
    <xf numFmtId="0" fontId="17" fillId="0" borderId="0" xfId="19" applyFont="1" applyAlignment="1">
      <alignment horizontal="center" vertical="center"/>
    </xf>
    <xf numFmtId="0" fontId="15" fillId="0" borderId="0" xfId="19" applyFont="1">
      <alignment vertical="center"/>
    </xf>
    <xf numFmtId="0" fontId="22" fillId="0" borderId="0" xfId="19" applyFont="1">
      <alignment vertical="center"/>
    </xf>
    <xf numFmtId="0" fontId="15" fillId="0" borderId="0" xfId="20" applyFont="1">
      <alignment vertical="center"/>
    </xf>
    <xf numFmtId="0" fontId="15" fillId="0" borderId="0" xfId="20" quotePrefix="1" applyFont="1">
      <alignment vertical="center"/>
    </xf>
    <xf numFmtId="0" fontId="31" fillId="0" borderId="0" xfId="19" applyFont="1">
      <alignment vertical="center"/>
    </xf>
    <xf numFmtId="0" fontId="9" fillId="0" borderId="0" xfId="19" applyFont="1" applyProtection="1">
      <alignment vertical="center"/>
      <protection locked="0"/>
    </xf>
    <xf numFmtId="0" fontId="9" fillId="0" borderId="6" xfId="19" applyFont="1" applyBorder="1" applyProtection="1">
      <alignment vertical="center"/>
      <protection locked="0"/>
    </xf>
    <xf numFmtId="0" fontId="17" fillId="0" borderId="27" xfId="19" applyFont="1" applyBorder="1" applyAlignment="1" applyProtection="1">
      <alignment horizontal="center" vertical="center"/>
      <protection locked="0"/>
    </xf>
    <xf numFmtId="0" fontId="17" fillId="0" borderId="8" xfId="19" applyFont="1" applyBorder="1" applyAlignment="1" applyProtection="1">
      <alignment horizontal="center" vertical="center"/>
      <protection locked="0"/>
    </xf>
    <xf numFmtId="0" fontId="15" fillId="4" borderId="8" xfId="19" applyFont="1" applyFill="1" applyBorder="1">
      <alignment vertical="center"/>
    </xf>
    <xf numFmtId="49" fontId="9" fillId="0" borderId="8" xfId="19" applyNumberFormat="1" applyFont="1" applyBorder="1">
      <alignment vertical="center"/>
    </xf>
    <xf numFmtId="0" fontId="9" fillId="0" borderId="8" xfId="19" applyFont="1" applyBorder="1">
      <alignment vertical="center"/>
    </xf>
    <xf numFmtId="0" fontId="22" fillId="0" borderId="8" xfId="19" applyFont="1" applyBorder="1">
      <alignment vertical="center"/>
    </xf>
    <xf numFmtId="0" fontId="15" fillId="0" borderId="8" xfId="20" applyFont="1" applyBorder="1">
      <alignment vertical="center"/>
    </xf>
    <xf numFmtId="0" fontId="9" fillId="0" borderId="14" xfId="19" applyFont="1" applyBorder="1">
      <alignment vertical="center"/>
    </xf>
    <xf numFmtId="0" fontId="31" fillId="0" borderId="25" xfId="19" applyFont="1" applyBorder="1">
      <alignment vertical="center"/>
    </xf>
    <xf numFmtId="0" fontId="17" fillId="0" borderId="26" xfId="19" applyFont="1" applyBorder="1" applyAlignment="1" applyProtection="1">
      <alignment horizontal="center" vertical="center"/>
      <protection locked="0"/>
    </xf>
    <xf numFmtId="0" fontId="17" fillId="0" borderId="6" xfId="19" applyFont="1" applyBorder="1" applyAlignment="1" applyProtection="1">
      <alignment horizontal="center" vertical="center"/>
      <protection locked="0"/>
    </xf>
    <xf numFmtId="0" fontId="15" fillId="4" borderId="6" xfId="19" applyFont="1" applyFill="1" applyBorder="1">
      <alignment vertical="center"/>
    </xf>
    <xf numFmtId="49" fontId="9" fillId="0" borderId="6" xfId="19" applyNumberFormat="1" applyFont="1" applyBorder="1">
      <alignment vertical="center"/>
    </xf>
    <xf numFmtId="0" fontId="9" fillId="0" borderId="6" xfId="19" applyFont="1" applyBorder="1">
      <alignment vertical="center"/>
    </xf>
    <xf numFmtId="0" fontId="22" fillId="0" borderId="6" xfId="19" applyFont="1" applyBorder="1">
      <alignment vertical="center"/>
    </xf>
    <xf numFmtId="0" fontId="15" fillId="0" borderId="6" xfId="20" applyFont="1" applyBorder="1">
      <alignment vertical="center"/>
    </xf>
    <xf numFmtId="0" fontId="9" fillId="0" borderId="11" xfId="19" applyFont="1" applyBorder="1">
      <alignment vertical="center"/>
    </xf>
    <xf numFmtId="0" fontId="31" fillId="0" borderId="24" xfId="19" applyFont="1" applyBorder="1">
      <alignment vertical="center"/>
    </xf>
    <xf numFmtId="0" fontId="15" fillId="0" borderId="6" xfId="19" applyFont="1" applyBorder="1">
      <alignment vertical="center"/>
    </xf>
    <xf numFmtId="0" fontId="15" fillId="0" borderId="23" xfId="19" applyFont="1" applyBorder="1" applyAlignment="1">
      <alignment horizontal="center" vertical="top" wrapText="1"/>
    </xf>
    <xf numFmtId="0" fontId="9" fillId="10" borderId="6" xfId="19" applyFont="1" applyFill="1" applyBorder="1" applyProtection="1">
      <alignment vertical="center"/>
      <protection locked="0"/>
    </xf>
    <xf numFmtId="0" fontId="15" fillId="10" borderId="6" xfId="19" applyFont="1" applyFill="1" applyBorder="1" applyProtection="1">
      <alignment vertical="center"/>
      <protection locked="0"/>
    </xf>
    <xf numFmtId="0" fontId="9" fillId="10" borderId="0" xfId="19" applyFont="1" applyFill="1" applyProtection="1">
      <alignment vertical="center"/>
      <protection locked="0"/>
    </xf>
    <xf numFmtId="0" fontId="17" fillId="10" borderId="26" xfId="19" applyFont="1" applyFill="1" applyBorder="1" applyAlignment="1" applyProtection="1">
      <alignment horizontal="center" vertical="center"/>
      <protection locked="0"/>
    </xf>
    <xf numFmtId="0" fontId="17" fillId="10" borderId="6" xfId="19" applyFont="1" applyFill="1" applyBorder="1" applyAlignment="1" applyProtection="1">
      <alignment horizontal="center" vertical="center"/>
      <protection locked="0"/>
    </xf>
    <xf numFmtId="0" fontId="15" fillId="10" borderId="6" xfId="19" applyFont="1" applyFill="1" applyBorder="1">
      <alignment vertical="center"/>
    </xf>
    <xf numFmtId="0" fontId="22" fillId="10" borderId="6" xfId="19" applyFont="1" applyFill="1" applyBorder="1">
      <alignment vertical="center"/>
    </xf>
    <xf numFmtId="0" fontId="15" fillId="10" borderId="6" xfId="20" applyFont="1" applyFill="1" applyBorder="1">
      <alignment vertical="center"/>
    </xf>
    <xf numFmtId="0" fontId="15" fillId="10" borderId="13" xfId="19" applyFont="1" applyFill="1" applyBorder="1">
      <alignment vertical="center"/>
    </xf>
    <xf numFmtId="0" fontId="15" fillId="10" borderId="38" xfId="19" applyFont="1" applyFill="1" applyBorder="1">
      <alignment vertical="center"/>
    </xf>
    <xf numFmtId="0" fontId="15" fillId="0" borderId="6" xfId="19" applyFont="1" applyBorder="1" applyProtection="1">
      <alignment vertical="center"/>
      <protection locked="0"/>
    </xf>
    <xf numFmtId="0" fontId="47" fillId="0" borderId="6" xfId="19" applyFont="1" applyBorder="1" applyProtection="1">
      <alignment vertical="center"/>
      <protection locked="0"/>
    </xf>
    <xf numFmtId="0" fontId="15" fillId="0" borderId="11" xfId="19" applyFont="1" applyBorder="1">
      <alignment vertical="center"/>
    </xf>
    <xf numFmtId="0" fontId="15" fillId="0" borderId="17" xfId="19" applyFont="1" applyBorder="1">
      <alignment vertical="center"/>
    </xf>
    <xf numFmtId="0" fontId="15" fillId="10" borderId="34" xfId="19" applyFont="1" applyFill="1" applyBorder="1">
      <alignment vertical="center"/>
    </xf>
    <xf numFmtId="0" fontId="10" fillId="0" borderId="0" xfId="19" applyFont="1">
      <alignment vertical="center"/>
    </xf>
    <xf numFmtId="0" fontId="10" fillId="0" borderId="0" xfId="19" applyFont="1" applyProtection="1">
      <alignment vertical="center"/>
      <protection locked="0"/>
    </xf>
    <xf numFmtId="0" fontId="10" fillId="0" borderId="6" xfId="19" applyFont="1" applyBorder="1">
      <alignment vertical="center"/>
    </xf>
    <xf numFmtId="0" fontId="31" fillId="0" borderId="35" xfId="19" applyFont="1" applyBorder="1">
      <alignment vertical="center"/>
    </xf>
    <xf numFmtId="0" fontId="10" fillId="0" borderId="17" xfId="19" applyFont="1" applyBorder="1">
      <alignment vertical="center"/>
    </xf>
    <xf numFmtId="0" fontId="10" fillId="10" borderId="6" xfId="19" applyFont="1" applyFill="1" applyBorder="1" applyProtection="1">
      <alignment vertical="center"/>
      <protection locked="0"/>
    </xf>
    <xf numFmtId="0" fontId="10" fillId="10" borderId="0" xfId="19" applyFont="1" applyFill="1" applyProtection="1">
      <alignment vertical="center"/>
      <protection locked="0"/>
    </xf>
    <xf numFmtId="0" fontId="18" fillId="0" borderId="0" xfId="19" applyFont="1">
      <alignment vertical="center"/>
    </xf>
    <xf numFmtId="0" fontId="18" fillId="0" borderId="0" xfId="19" applyFont="1" applyProtection="1">
      <alignment vertical="center"/>
      <protection locked="0"/>
    </xf>
    <xf numFmtId="0" fontId="19" fillId="0" borderId="6" xfId="19" applyFont="1" applyBorder="1">
      <alignment vertical="center"/>
    </xf>
    <xf numFmtId="0" fontId="18" fillId="0" borderId="17" xfId="19" applyFont="1" applyBorder="1">
      <alignment vertical="center"/>
    </xf>
    <xf numFmtId="0" fontId="18" fillId="0" borderId="6" xfId="19" applyFont="1" applyBorder="1">
      <alignment vertical="center"/>
    </xf>
    <xf numFmtId="0" fontId="18" fillId="10" borderId="6" xfId="19" applyFont="1" applyFill="1" applyBorder="1" applyProtection="1">
      <alignment vertical="center"/>
      <protection locked="0"/>
    </xf>
    <xf numFmtId="0" fontId="18" fillId="10" borderId="0" xfId="19" applyFont="1" applyFill="1" applyProtection="1">
      <alignment vertical="center"/>
      <protection locked="0"/>
    </xf>
    <xf numFmtId="0" fontId="17" fillId="0" borderId="17" xfId="19" applyFont="1" applyBorder="1" applyAlignment="1" applyProtection="1">
      <alignment horizontal="center" vertical="center"/>
      <protection locked="0"/>
    </xf>
    <xf numFmtId="0" fontId="15" fillId="0" borderId="10" xfId="19" applyFont="1" applyBorder="1">
      <alignment vertical="center"/>
    </xf>
    <xf numFmtId="0" fontId="31" fillId="0" borderId="36" xfId="19" applyFont="1" applyBorder="1">
      <alignment vertical="center"/>
    </xf>
    <xf numFmtId="0" fontId="31" fillId="0" borderId="39" xfId="19" applyFont="1" applyBorder="1">
      <alignment vertical="center"/>
    </xf>
    <xf numFmtId="0" fontId="27" fillId="0" borderId="0" xfId="19" applyFont="1">
      <alignment vertical="center"/>
    </xf>
    <xf numFmtId="0" fontId="15" fillId="10" borderId="11" xfId="19" applyFont="1" applyFill="1" applyBorder="1">
      <alignment vertical="center"/>
    </xf>
    <xf numFmtId="0" fontId="15" fillId="10" borderId="35" xfId="19" applyFont="1" applyFill="1" applyBorder="1">
      <alignment vertical="center"/>
    </xf>
    <xf numFmtId="0" fontId="15" fillId="10" borderId="10" xfId="20" applyFont="1" applyFill="1" applyBorder="1">
      <alignment vertical="center"/>
    </xf>
    <xf numFmtId="0" fontId="15" fillId="0" borderId="21" xfId="20" applyFont="1" applyBorder="1">
      <alignment vertical="center"/>
    </xf>
    <xf numFmtId="0" fontId="15" fillId="0" borderId="18" xfId="19" applyFont="1" applyBorder="1">
      <alignment vertical="center"/>
    </xf>
    <xf numFmtId="0" fontId="15" fillId="10" borderId="13" xfId="20" applyFont="1" applyFill="1" applyBorder="1">
      <alignment vertical="center"/>
    </xf>
    <xf numFmtId="0" fontId="40" fillId="0" borderId="26" xfId="19" applyFont="1" applyBorder="1" applyAlignment="1" applyProtection="1">
      <alignment horizontal="center" vertical="center"/>
      <protection locked="0"/>
    </xf>
    <xf numFmtId="0" fontId="40" fillId="0" borderId="6" xfId="19" applyFont="1" applyBorder="1" applyAlignment="1" applyProtection="1">
      <alignment horizontal="center" vertical="center"/>
      <protection locked="0"/>
    </xf>
    <xf numFmtId="0" fontId="40" fillId="0" borderId="17" xfId="19" applyFont="1" applyBorder="1" applyAlignment="1" applyProtection="1">
      <alignment horizontal="center" vertical="center"/>
      <protection locked="0"/>
    </xf>
    <xf numFmtId="0" fontId="9" fillId="0" borderId="0" xfId="19" applyFont="1" applyAlignment="1">
      <alignment horizontal="left" vertical="top"/>
    </xf>
    <xf numFmtId="0" fontId="40" fillId="0" borderId="26" xfId="21" applyFont="1" applyBorder="1" applyAlignment="1" applyProtection="1">
      <alignment horizontal="center" vertical="center"/>
      <protection locked="0"/>
    </xf>
    <xf numFmtId="0" fontId="40" fillId="0" borderId="6" xfId="21" applyFont="1" applyBorder="1" applyAlignment="1" applyProtection="1">
      <alignment horizontal="center" vertical="center"/>
      <protection locked="0"/>
    </xf>
    <xf numFmtId="0" fontId="28" fillId="0" borderId="6" xfId="19" applyFont="1" applyBorder="1" applyProtection="1">
      <alignment vertical="center"/>
      <protection locked="0"/>
    </xf>
    <xf numFmtId="0" fontId="40" fillId="10" borderId="6" xfId="19" applyFont="1" applyFill="1" applyBorder="1" applyAlignment="1" applyProtection="1">
      <alignment horizontal="center" vertical="center"/>
      <protection locked="0"/>
    </xf>
    <xf numFmtId="0" fontId="15" fillId="0" borderId="19" xfId="19" applyFont="1" applyBorder="1">
      <alignment vertical="center"/>
    </xf>
    <xf numFmtId="0" fontId="40" fillId="10" borderId="26" xfId="19" applyFont="1" applyFill="1" applyBorder="1" applyAlignment="1" applyProtection="1">
      <alignment horizontal="center" vertical="center"/>
      <protection locked="0"/>
    </xf>
    <xf numFmtId="0" fontId="15" fillId="10" borderId="19" xfId="19" applyFont="1" applyFill="1" applyBorder="1">
      <alignment vertical="center"/>
    </xf>
    <xf numFmtId="0" fontId="40" fillId="0" borderId="40" xfId="19" applyFont="1" applyBorder="1" applyAlignment="1" applyProtection="1">
      <alignment horizontal="center" vertical="center"/>
      <protection locked="0"/>
    </xf>
    <xf numFmtId="0" fontId="40" fillId="0" borderId="21" xfId="19" applyFont="1" applyBorder="1" applyAlignment="1" applyProtection="1">
      <alignment horizontal="center" vertical="center"/>
      <protection locked="0"/>
    </xf>
    <xf numFmtId="0" fontId="15" fillId="0" borderId="6" xfId="20" applyFont="1" applyBorder="1" applyAlignment="1">
      <alignment vertical="center" wrapText="1"/>
    </xf>
    <xf numFmtId="0" fontId="15" fillId="10" borderId="6" xfId="20" applyFont="1" applyFill="1" applyBorder="1" applyAlignment="1">
      <alignment vertical="center" wrapText="1"/>
    </xf>
    <xf numFmtId="0" fontId="40" fillId="0" borderId="37" xfId="19" applyFont="1" applyBorder="1" applyAlignment="1" applyProtection="1">
      <alignment horizontal="center" vertical="center"/>
      <protection locked="0"/>
    </xf>
    <xf numFmtId="0" fontId="40" fillId="0" borderId="10" xfId="19" applyFont="1" applyBorder="1" applyAlignment="1" applyProtection="1">
      <alignment horizontal="center" vertical="center"/>
      <protection locked="0"/>
    </xf>
    <xf numFmtId="0" fontId="40" fillId="10" borderId="37" xfId="19" applyFont="1" applyFill="1" applyBorder="1" applyAlignment="1" applyProtection="1">
      <alignment horizontal="center" vertical="center"/>
      <protection locked="0"/>
    </xf>
    <xf numFmtId="0" fontId="40" fillId="10" borderId="10" xfId="19" applyFont="1" applyFill="1" applyBorder="1" applyAlignment="1" applyProtection="1">
      <alignment horizontal="center" vertical="center"/>
      <protection locked="0"/>
    </xf>
    <xf numFmtId="0" fontId="15" fillId="4" borderId="17" xfId="19" applyFont="1" applyFill="1" applyBorder="1">
      <alignment vertical="center"/>
    </xf>
    <xf numFmtId="0" fontId="40" fillId="10" borderId="31" xfId="19" applyFont="1" applyFill="1" applyBorder="1" applyAlignment="1" applyProtection="1">
      <alignment horizontal="center" vertical="center"/>
      <protection locked="0"/>
    </xf>
    <xf numFmtId="0" fontId="40" fillId="10" borderId="13" xfId="19" applyFont="1" applyFill="1" applyBorder="1" applyAlignment="1" applyProtection="1">
      <alignment horizontal="center" vertical="center"/>
      <protection locked="0"/>
    </xf>
    <xf numFmtId="0" fontId="15" fillId="10" borderId="17" xfId="19" applyFont="1" applyFill="1" applyBorder="1">
      <alignment vertical="center"/>
    </xf>
    <xf numFmtId="0" fontId="15" fillId="4" borderId="13" xfId="19" applyFont="1" applyFill="1" applyBorder="1">
      <alignment vertical="center"/>
    </xf>
    <xf numFmtId="0" fontId="40" fillId="4" borderId="22" xfId="19" applyFont="1" applyFill="1" applyBorder="1" applyAlignment="1" applyProtection="1">
      <alignment horizontal="center" vertical="center"/>
      <protection locked="0"/>
    </xf>
    <xf numFmtId="0" fontId="40" fillId="4" borderId="3" xfId="19" applyFont="1" applyFill="1" applyBorder="1" applyAlignment="1" applyProtection="1">
      <alignment horizontal="center" vertical="center"/>
      <protection locked="0"/>
    </xf>
    <xf numFmtId="0" fontId="15" fillId="4" borderId="16" xfId="19" applyFont="1" applyFill="1" applyBorder="1">
      <alignment vertical="center"/>
    </xf>
    <xf numFmtId="0" fontId="15" fillId="4" borderId="3" xfId="19" applyFont="1" applyFill="1" applyBorder="1">
      <alignment vertical="center"/>
    </xf>
    <xf numFmtId="0" fontId="15" fillId="4" borderId="3" xfId="20" applyFont="1" applyFill="1" applyBorder="1" applyProtection="1">
      <alignment vertical="center"/>
      <protection locked="0"/>
    </xf>
    <xf numFmtId="0" fontId="15" fillId="4" borderId="15" xfId="19" applyFont="1" applyFill="1" applyBorder="1" applyProtection="1">
      <alignment vertical="center"/>
      <protection locked="0"/>
    </xf>
    <xf numFmtId="0" fontId="15" fillId="4" borderId="28" xfId="19" applyFont="1" applyFill="1" applyBorder="1" applyProtection="1">
      <alignment vertical="center"/>
      <protection locked="0"/>
    </xf>
    <xf numFmtId="0" fontId="15" fillId="0" borderId="15" xfId="19" applyFont="1" applyBorder="1">
      <alignment vertical="center"/>
    </xf>
    <xf numFmtId="0" fontId="15" fillId="0" borderId="3" xfId="19" applyFont="1" applyBorder="1">
      <alignment vertical="center"/>
    </xf>
    <xf numFmtId="0" fontId="7" fillId="0" borderId="9" xfId="19" applyFont="1" applyBorder="1" applyAlignment="1">
      <alignment horizontal="center" vertical="top"/>
    </xf>
    <xf numFmtId="0" fontId="7" fillId="0" borderId="0" xfId="19" applyFont="1" applyAlignment="1">
      <alignment vertical="center" wrapText="1"/>
    </xf>
    <xf numFmtId="0" fontId="7" fillId="2" borderId="8" xfId="19" applyFont="1" applyFill="1" applyBorder="1" applyAlignment="1">
      <alignment vertical="center" wrapText="1"/>
    </xf>
    <xf numFmtId="0" fontId="7" fillId="2" borderId="8" xfId="19" applyFont="1" applyFill="1" applyBorder="1" applyAlignment="1">
      <alignment horizontal="center" vertical="center" wrapText="1"/>
    </xf>
    <xf numFmtId="0" fontId="7" fillId="2" borderId="7" xfId="19" applyFont="1" applyFill="1" applyBorder="1" applyAlignment="1">
      <alignment vertical="center" wrapText="1"/>
    </xf>
    <xf numFmtId="0" fontId="7" fillId="2" borderId="6" xfId="19" applyFont="1" applyFill="1" applyBorder="1" applyAlignment="1">
      <alignment horizontal="center" vertical="center" wrapText="1"/>
    </xf>
    <xf numFmtId="0" fontId="7" fillId="2" borderId="6" xfId="19" applyFont="1" applyFill="1" applyBorder="1" applyAlignment="1">
      <alignment vertical="center" wrapText="1"/>
    </xf>
    <xf numFmtId="0" fontId="7" fillId="2" borderId="5" xfId="19" applyFont="1" applyFill="1" applyBorder="1" applyAlignment="1">
      <alignment vertical="center" wrapText="1"/>
    </xf>
    <xf numFmtId="0" fontId="7" fillId="4" borderId="15" xfId="19" applyFont="1" applyFill="1" applyBorder="1" applyAlignment="1">
      <alignment horizontal="center" vertical="center" wrapText="1"/>
    </xf>
    <xf numFmtId="0" fontId="7" fillId="2" borderId="3" xfId="19" applyFont="1" applyFill="1" applyBorder="1" applyAlignment="1">
      <alignment horizontal="center" vertical="center" wrapText="1"/>
    </xf>
    <xf numFmtId="0" fontId="7" fillId="2" borderId="1" xfId="19" applyFont="1" applyFill="1" applyBorder="1" applyAlignment="1">
      <alignment horizontal="center" vertical="center" wrapText="1"/>
    </xf>
    <xf numFmtId="0" fontId="11" fillId="0" borderId="0" xfId="19" applyFont="1">
      <alignment vertical="center"/>
    </xf>
    <xf numFmtId="0" fontId="15" fillId="0" borderId="0" xfId="19" quotePrefix="1" applyFont="1" applyAlignment="1">
      <alignment horizontal="center" vertical="center"/>
    </xf>
    <xf numFmtId="0" fontId="9" fillId="0" borderId="6" xfId="22" applyFont="1" applyBorder="1" applyProtection="1">
      <alignment vertical="center"/>
      <protection locked="0"/>
    </xf>
    <xf numFmtId="0" fontId="28" fillId="12" borderId="6" xfId="0" applyFont="1" applyFill="1" applyBorder="1" applyAlignment="1">
      <alignment wrapText="1"/>
    </xf>
    <xf numFmtId="0" fontId="28" fillId="12" borderId="10" xfId="0" applyFont="1" applyFill="1" applyBorder="1"/>
    <xf numFmtId="14" fontId="28" fillId="0" borderId="6" xfId="0" applyNumberFormat="1" applyFont="1" applyBorder="1"/>
    <xf numFmtId="14" fontId="28" fillId="0" borderId="10" xfId="0" applyNumberFormat="1" applyFont="1" applyBorder="1"/>
    <xf numFmtId="0" fontId="28" fillId="0" borderId="6" xfId="0" applyFont="1" applyBorder="1"/>
    <xf numFmtId="0" fontId="28" fillId="0" borderId="10" xfId="0" applyFont="1" applyBorder="1"/>
    <xf numFmtId="0" fontId="28" fillId="0" borderId="6" xfId="0" applyFont="1" applyBorder="1" applyAlignment="1">
      <alignment wrapText="1"/>
    </xf>
    <xf numFmtId="0" fontId="28" fillId="0" borderId="42" xfId="0" applyFont="1" applyBorder="1"/>
    <xf numFmtId="0" fontId="25" fillId="0" borderId="21" xfId="0" applyFont="1" applyBorder="1"/>
    <xf numFmtId="0" fontId="28" fillId="0" borderId="21" xfId="0" applyFont="1" applyBorder="1"/>
    <xf numFmtId="0" fontId="25" fillId="0" borderId="43" xfId="0" applyFont="1" applyBorder="1"/>
    <xf numFmtId="0" fontId="28" fillId="0" borderId="43" xfId="0" applyFont="1" applyBorder="1"/>
    <xf numFmtId="0" fontId="32" fillId="0" borderId="21" xfId="0" applyFont="1" applyBorder="1"/>
    <xf numFmtId="0" fontId="32" fillId="0" borderId="43" xfId="0" applyFont="1" applyBorder="1"/>
    <xf numFmtId="0" fontId="28" fillId="0" borderId="0" xfId="0" applyFont="1"/>
    <xf numFmtId="14" fontId="28" fillId="0" borderId="10" xfId="0" applyNumberFormat="1" applyFont="1" applyBorder="1" applyAlignment="1">
      <alignment vertical="center"/>
    </xf>
    <xf numFmtId="14" fontId="28" fillId="0" borderId="6" xfId="0" applyNumberFormat="1" applyFont="1" applyBorder="1" applyAlignment="1">
      <alignment vertical="center"/>
    </xf>
    <xf numFmtId="14" fontId="28" fillId="12" borderId="6" xfId="0" applyNumberFormat="1" applyFont="1" applyFill="1" applyBorder="1" applyAlignment="1">
      <alignment vertical="center"/>
    </xf>
    <xf numFmtId="0" fontId="28" fillId="0" borderId="6" xfId="19" applyFont="1" applyBorder="1">
      <alignment vertical="center"/>
    </xf>
    <xf numFmtId="0" fontId="28" fillId="0" borderId="17" xfId="19" applyFont="1" applyBorder="1">
      <alignment vertical="center"/>
    </xf>
    <xf numFmtId="0" fontId="28" fillId="0" borderId="0" xfId="19" applyFont="1">
      <alignment vertical="center"/>
    </xf>
    <xf numFmtId="0" fontId="28" fillId="0" borderId="11" xfId="19" applyFont="1" applyBorder="1">
      <alignment vertical="center"/>
    </xf>
    <xf numFmtId="0" fontId="28" fillId="0" borderId="0" xfId="19" applyFont="1" applyProtection="1">
      <alignment vertical="center"/>
      <protection locked="0"/>
    </xf>
    <xf numFmtId="0" fontId="51" fillId="13" borderId="42" xfId="0" applyFont="1" applyFill="1" applyBorder="1"/>
    <xf numFmtId="0" fontId="28" fillId="0" borderId="10" xfId="0" applyFont="1" applyBorder="1" applyAlignment="1">
      <alignment wrapText="1"/>
    </xf>
    <xf numFmtId="0" fontId="28" fillId="0" borderId="10" xfId="0" applyFont="1" applyBorder="1" applyAlignment="1">
      <alignment vertical="center"/>
    </xf>
    <xf numFmtId="0" fontId="22" fillId="16" borderId="6" xfId="3" applyFont="1" applyFill="1" applyBorder="1"/>
    <xf numFmtId="0" fontId="22" fillId="16" borderId="17" xfId="3" applyFont="1" applyFill="1" applyBorder="1"/>
    <xf numFmtId="0" fontId="22" fillId="15" borderId="6" xfId="3" applyFont="1" applyFill="1" applyBorder="1"/>
    <xf numFmtId="0" fontId="22" fillId="15" borderId="17" xfId="3" applyFont="1" applyFill="1" applyBorder="1"/>
    <xf numFmtId="0" fontId="37" fillId="16" borderId="6" xfId="3" applyFont="1" applyFill="1" applyBorder="1"/>
    <xf numFmtId="0" fontId="22" fillId="16" borderId="6" xfId="3" applyFont="1" applyFill="1" applyBorder="1" applyAlignment="1">
      <alignment wrapText="1"/>
    </xf>
    <xf numFmtId="0" fontId="22" fillId="14" borderId="6" xfId="16" applyFont="1" applyFill="1" applyBorder="1">
      <alignment vertical="center"/>
    </xf>
    <xf numFmtId="0" fontId="22" fillId="0" borderId="6" xfId="16" applyFont="1" applyBorder="1">
      <alignment vertical="center"/>
    </xf>
    <xf numFmtId="0" fontId="22" fillId="0" borderId="6" xfId="18" applyFont="1" applyBorder="1" applyAlignment="1">
      <alignment vertical="center" wrapText="1"/>
    </xf>
    <xf numFmtId="0" fontId="22" fillId="0" borderId="6" xfId="18" applyFont="1" applyBorder="1">
      <alignment vertical="center"/>
    </xf>
    <xf numFmtId="0" fontId="22" fillId="14" borderId="6" xfId="18" applyFont="1" applyFill="1" applyBorder="1">
      <alignment vertical="center"/>
    </xf>
    <xf numFmtId="49" fontId="46" fillId="0" borderId="0" xfId="16" applyNumberFormat="1" applyFont="1" applyAlignment="1">
      <alignment horizontal="center" vertical="center"/>
    </xf>
    <xf numFmtId="0" fontId="32" fillId="0" borderId="33" xfId="3" applyFont="1" applyBorder="1" applyAlignment="1">
      <alignment horizontal="left"/>
    </xf>
    <xf numFmtId="0" fontId="49" fillId="7" borderId="6" xfId="0" applyFont="1" applyFill="1" applyBorder="1"/>
    <xf numFmtId="0" fontId="22" fillId="0" borderId="6" xfId="3" applyFont="1" applyBorder="1"/>
    <xf numFmtId="0" fontId="15" fillId="14" borderId="17" xfId="16" applyFont="1" applyFill="1" applyBorder="1">
      <alignment vertical="center"/>
    </xf>
    <xf numFmtId="0" fontId="15" fillId="0" borderId="20" xfId="16" applyFont="1" applyBorder="1">
      <alignment vertical="center"/>
    </xf>
    <xf numFmtId="0" fontId="15" fillId="14" borderId="20" xfId="16" applyFont="1" applyFill="1" applyBorder="1">
      <alignment vertical="center"/>
    </xf>
    <xf numFmtId="0" fontId="15" fillId="0" borderId="17" xfId="16" applyFont="1" applyBorder="1">
      <alignment vertical="center"/>
    </xf>
    <xf numFmtId="0" fontId="22" fillId="0" borderId="17" xfId="3" applyFont="1" applyBorder="1"/>
    <xf numFmtId="49" fontId="15" fillId="0" borderId="0" xfId="16" applyNumberFormat="1" applyFont="1">
      <alignment vertical="center"/>
    </xf>
    <xf numFmtId="49" fontId="22" fillId="8" borderId="17" xfId="3" applyNumberFormat="1" applyFont="1" applyFill="1" applyBorder="1"/>
    <xf numFmtId="0" fontId="17" fillId="7" borderId="6" xfId="19" applyFont="1" applyFill="1" applyBorder="1" applyAlignment="1" applyProtection="1">
      <alignment horizontal="center" vertical="center"/>
      <protection locked="0"/>
    </xf>
    <xf numFmtId="0" fontId="17" fillId="7" borderId="26" xfId="19" applyFont="1" applyFill="1" applyBorder="1" applyAlignment="1" applyProtection="1">
      <alignment horizontal="center" vertical="center"/>
      <protection locked="0"/>
    </xf>
    <xf numFmtId="0" fontId="40" fillId="0" borderId="13" xfId="19" applyFont="1" applyBorder="1" applyAlignment="1" applyProtection="1">
      <alignment horizontal="center" vertical="center"/>
      <protection locked="0"/>
    </xf>
    <xf numFmtId="0" fontId="40" fillId="0" borderId="19" xfId="19" applyFont="1" applyBorder="1" applyAlignment="1" applyProtection="1">
      <alignment horizontal="center" vertical="center"/>
      <protection locked="0"/>
    </xf>
    <xf numFmtId="0" fontId="40" fillId="0" borderId="31" xfId="19" applyFont="1" applyBorder="1" applyAlignment="1" applyProtection="1">
      <alignment horizontal="center" vertical="center"/>
      <protection locked="0"/>
    </xf>
    <xf numFmtId="0" fontId="15" fillId="0" borderId="17" xfId="20" applyFont="1" applyBorder="1">
      <alignment vertical="center"/>
    </xf>
    <xf numFmtId="0" fontId="15" fillId="0" borderId="42" xfId="0" applyFont="1" applyBorder="1"/>
    <xf numFmtId="0" fontId="15" fillId="0" borderId="10" xfId="20" applyFont="1" applyBorder="1">
      <alignment vertical="center"/>
    </xf>
    <xf numFmtId="0" fontId="15" fillId="0" borderId="0" xfId="19" applyFont="1" applyProtection="1">
      <alignment vertical="center"/>
      <protection locked="0"/>
    </xf>
    <xf numFmtId="0" fontId="15" fillId="0" borderId="21" xfId="0" applyFont="1" applyBorder="1"/>
    <xf numFmtId="0" fontId="15" fillId="0" borderId="43" xfId="0" applyFont="1" applyBorder="1"/>
    <xf numFmtId="0" fontId="7" fillId="0" borderId="17" xfId="19" applyFont="1" applyBorder="1" applyAlignment="1">
      <alignment horizontal="center" vertical="center" wrapText="1"/>
    </xf>
    <xf numFmtId="0" fontId="9" fillId="0" borderId="17" xfId="19" applyFont="1" applyBorder="1" applyProtection="1">
      <alignment vertical="center"/>
      <protection locked="0"/>
    </xf>
    <xf numFmtId="0" fontId="9" fillId="10" borderId="17" xfId="19" applyFont="1" applyFill="1" applyBorder="1" applyProtection="1">
      <alignment vertical="center"/>
      <protection locked="0"/>
    </xf>
    <xf numFmtId="0" fontId="15" fillId="10" borderId="17" xfId="19" applyFont="1" applyFill="1" applyBorder="1" applyProtection="1">
      <alignment vertical="center"/>
      <protection locked="0"/>
    </xf>
    <xf numFmtId="0" fontId="15" fillId="0" borderId="17" xfId="19" applyFont="1" applyBorder="1" applyProtection="1">
      <alignment vertical="center"/>
      <protection locked="0"/>
    </xf>
    <xf numFmtId="0" fontId="7" fillId="0" borderId="21" xfId="19" applyFont="1" applyBorder="1" applyAlignment="1">
      <alignment horizontal="center" vertical="center" wrapText="1"/>
    </xf>
    <xf numFmtId="0" fontId="9" fillId="0" borderId="21" xfId="19" applyFont="1" applyBorder="1" applyProtection="1">
      <alignment vertical="center"/>
      <protection locked="0"/>
    </xf>
    <xf numFmtId="0" fontId="9" fillId="10" borderId="21" xfId="19" applyFont="1" applyFill="1" applyBorder="1" applyProtection="1">
      <alignment vertical="center"/>
      <protection locked="0"/>
    </xf>
    <xf numFmtId="0" fontId="10" fillId="10" borderId="21" xfId="19" applyFont="1" applyFill="1" applyBorder="1" applyProtection="1">
      <alignment vertical="center"/>
      <protection locked="0"/>
    </xf>
    <xf numFmtId="0" fontId="15" fillId="0" borderId="21" xfId="19" applyFont="1" applyBorder="1" applyProtection="1">
      <alignment vertical="center"/>
      <protection locked="0"/>
    </xf>
    <xf numFmtId="0" fontId="18" fillId="10" borderId="21" xfId="19" applyFont="1" applyFill="1" applyBorder="1" applyProtection="1">
      <alignment vertical="center"/>
      <protection locked="0"/>
    </xf>
    <xf numFmtId="0" fontId="28" fillId="0" borderId="21" xfId="19" applyFont="1" applyBorder="1" applyProtection="1">
      <alignment vertical="center"/>
      <protection locked="0"/>
    </xf>
    <xf numFmtId="0" fontId="7" fillId="0" borderId="13" xfId="19" applyFont="1" applyBorder="1" applyAlignment="1">
      <alignment horizontal="centerContinuous" vertical="center" wrapText="1"/>
    </xf>
    <xf numFmtId="0" fontId="7" fillId="0" borderId="1" xfId="19" applyFont="1" applyBorder="1" applyAlignment="1">
      <alignment horizontal="center" vertical="center" wrapText="1"/>
    </xf>
    <xf numFmtId="0" fontId="7" fillId="0" borderId="3" xfId="19" applyFont="1" applyBorder="1" applyAlignment="1">
      <alignment horizontal="center" vertical="center" wrapText="1"/>
    </xf>
    <xf numFmtId="0" fontId="7" fillId="0" borderId="22" xfId="19" applyFont="1" applyBorder="1" applyAlignment="1">
      <alignment horizontal="center" vertical="center" wrapText="1"/>
    </xf>
    <xf numFmtId="0" fontId="9" fillId="0" borderId="5" xfId="19" applyFont="1" applyBorder="1" applyProtection="1">
      <alignment vertical="center"/>
      <protection locked="0"/>
    </xf>
    <xf numFmtId="0" fontId="9" fillId="0" borderId="26" xfId="19" applyFont="1" applyBorder="1" applyProtection="1">
      <alignment vertical="center"/>
      <protection locked="0"/>
    </xf>
    <xf numFmtId="0" fontId="9" fillId="10" borderId="5" xfId="19" applyFont="1" applyFill="1" applyBorder="1" applyProtection="1">
      <alignment vertical="center"/>
      <protection locked="0"/>
    </xf>
    <xf numFmtId="0" fontId="9" fillId="10" borderId="26" xfId="19" applyFont="1" applyFill="1" applyBorder="1" applyProtection="1">
      <alignment vertical="center"/>
      <protection locked="0"/>
    </xf>
    <xf numFmtId="14" fontId="9" fillId="0" borderId="5" xfId="19" applyNumberFormat="1" applyFont="1" applyBorder="1" applyProtection="1">
      <alignment vertical="center"/>
      <protection locked="0"/>
    </xf>
    <xf numFmtId="0" fontId="10" fillId="10" borderId="5" xfId="19" applyFont="1" applyFill="1" applyBorder="1" applyProtection="1">
      <alignment vertical="center"/>
      <protection locked="0"/>
    </xf>
    <xf numFmtId="0" fontId="10" fillId="10" borderId="26" xfId="19" applyFont="1" applyFill="1" applyBorder="1" applyProtection="1">
      <alignment vertical="center"/>
      <protection locked="0"/>
    </xf>
    <xf numFmtId="0" fontId="21" fillId="5" borderId="26" xfId="3" applyFont="1" applyFill="1" applyBorder="1" applyAlignment="1" applyProtection="1">
      <alignment horizontal="center"/>
      <protection locked="0"/>
    </xf>
    <xf numFmtId="14" fontId="15" fillId="0" borderId="5" xfId="19" applyNumberFormat="1" applyFont="1" applyBorder="1" applyProtection="1">
      <alignment vertical="center"/>
      <protection locked="0"/>
    </xf>
    <xf numFmtId="0" fontId="15" fillId="0" borderId="26" xfId="19" applyFont="1" applyBorder="1" applyProtection="1">
      <alignment vertical="center"/>
      <protection locked="0"/>
    </xf>
    <xf numFmtId="0" fontId="18" fillId="10" borderId="5" xfId="19" applyFont="1" applyFill="1" applyBorder="1" applyProtection="1">
      <alignment vertical="center"/>
      <protection locked="0"/>
    </xf>
    <xf numFmtId="0" fontId="18" fillId="10" borderId="26" xfId="19" applyFont="1" applyFill="1" applyBorder="1" applyProtection="1">
      <alignment vertical="center"/>
      <protection locked="0"/>
    </xf>
    <xf numFmtId="0" fontId="28" fillId="0" borderId="26" xfId="19" applyFont="1" applyBorder="1" applyProtection="1">
      <alignment vertical="center"/>
      <protection locked="0"/>
    </xf>
    <xf numFmtId="14" fontId="15" fillId="12" borderId="5" xfId="0" applyNumberFormat="1" applyFont="1" applyFill="1" applyBorder="1" applyAlignment="1">
      <alignment vertical="center"/>
    </xf>
    <xf numFmtId="0" fontId="15" fillId="10" borderId="5" xfId="19" applyFont="1" applyFill="1" applyBorder="1" applyProtection="1">
      <alignment vertical="center"/>
      <protection locked="0"/>
    </xf>
    <xf numFmtId="0" fontId="15" fillId="10" borderId="26" xfId="19" applyFont="1" applyFill="1" applyBorder="1" applyProtection="1">
      <alignment vertical="center"/>
      <protection locked="0"/>
    </xf>
    <xf numFmtId="14" fontId="15" fillId="0" borderId="39" xfId="0" applyNumberFormat="1" applyFont="1" applyBorder="1" applyAlignment="1">
      <alignment vertical="center"/>
    </xf>
    <xf numFmtId="0" fontId="15" fillId="0" borderId="37" xfId="0" applyFont="1" applyBorder="1" applyAlignment="1">
      <alignment vertical="center"/>
    </xf>
    <xf numFmtId="14" fontId="15" fillId="0" borderId="5" xfId="0" applyNumberFormat="1" applyFont="1" applyBorder="1"/>
    <xf numFmtId="0" fontId="15" fillId="0" borderId="40" xfId="0" applyFont="1" applyBorder="1"/>
    <xf numFmtId="14" fontId="15" fillId="0" borderId="39" xfId="0" applyNumberFormat="1" applyFont="1" applyBorder="1"/>
    <xf numFmtId="0" fontId="15" fillId="0" borderId="45" xfId="0" applyFont="1" applyBorder="1"/>
    <xf numFmtId="14" fontId="9" fillId="10" borderId="5" xfId="19" applyNumberFormat="1" applyFont="1" applyFill="1" applyBorder="1" applyProtection="1">
      <alignment vertical="center"/>
      <protection locked="0"/>
    </xf>
    <xf numFmtId="0" fontId="28" fillId="0" borderId="40" xfId="0" applyFont="1" applyBorder="1"/>
    <xf numFmtId="0" fontId="28" fillId="0" borderId="45" xfId="0" applyFont="1" applyBorder="1"/>
    <xf numFmtId="0" fontId="9" fillId="0" borderId="26" xfId="22" applyFont="1" applyBorder="1" applyProtection="1">
      <alignment vertical="center"/>
      <protection locked="0"/>
    </xf>
    <xf numFmtId="14" fontId="9" fillId="0" borderId="7" xfId="19" applyNumberFormat="1" applyFont="1" applyBorder="1" applyProtection="1">
      <alignment vertical="center"/>
      <protection locked="0"/>
    </xf>
    <xf numFmtId="0" fontId="9" fillId="0" borderId="8" xfId="19" applyFont="1" applyBorder="1" applyProtection="1">
      <alignment vertical="center"/>
      <protection locked="0"/>
    </xf>
    <xf numFmtId="0" fontId="9" fillId="0" borderId="27" xfId="19" applyFont="1" applyBorder="1" applyProtection="1">
      <alignment vertical="center"/>
      <protection locked="0"/>
    </xf>
    <xf numFmtId="0" fontId="15" fillId="0" borderId="5" xfId="19" applyFont="1" applyBorder="1" applyProtection="1">
      <alignment vertical="center"/>
      <protection locked="0"/>
    </xf>
    <xf numFmtId="0" fontId="28" fillId="0" borderId="5" xfId="19" applyFont="1" applyBorder="1" applyProtection="1">
      <alignment vertical="center"/>
      <protection locked="0"/>
    </xf>
    <xf numFmtId="0" fontId="28" fillId="0" borderId="5" xfId="0" applyFont="1" applyBorder="1"/>
    <xf numFmtId="0" fontId="28" fillId="0" borderId="39" xfId="0" applyFont="1" applyBorder="1"/>
    <xf numFmtId="0" fontId="9" fillId="0" borderId="5" xfId="22" applyFont="1" applyBorder="1" applyProtection="1">
      <alignment vertical="center"/>
      <protection locked="0"/>
    </xf>
    <xf numFmtId="0" fontId="9" fillId="0" borderId="7" xfId="19" applyFont="1" applyBorder="1" applyProtection="1">
      <alignment vertical="center"/>
      <protection locked="0"/>
    </xf>
    <xf numFmtId="0" fontId="10" fillId="0" borderId="21" xfId="19" applyFont="1" applyBorder="1" applyProtection="1">
      <alignment vertical="center"/>
      <protection locked="0"/>
    </xf>
    <xf numFmtId="0" fontId="18" fillId="0" borderId="21" xfId="19" applyFont="1" applyBorder="1" applyProtection="1">
      <alignment vertical="center"/>
      <protection locked="0"/>
    </xf>
    <xf numFmtId="0" fontId="21" fillId="5" borderId="21" xfId="3" applyFont="1" applyFill="1" applyBorder="1" applyProtection="1">
      <protection locked="0"/>
    </xf>
    <xf numFmtId="0" fontId="15" fillId="0" borderId="21" xfId="19" applyFont="1" applyBorder="1" applyAlignment="1" applyProtection="1">
      <alignment vertical="center" wrapText="1"/>
      <protection locked="0"/>
    </xf>
    <xf numFmtId="0" fontId="32" fillId="5" borderId="21" xfId="3" applyFont="1" applyFill="1" applyBorder="1" applyProtection="1">
      <protection locked="0"/>
    </xf>
    <xf numFmtId="14" fontId="21" fillId="5" borderId="5" xfId="3" applyNumberFormat="1" applyFont="1" applyFill="1" applyBorder="1" applyProtection="1">
      <protection locked="0"/>
    </xf>
    <xf numFmtId="14" fontId="15" fillId="10" borderId="5" xfId="19" applyNumberFormat="1" applyFont="1" applyFill="1" applyBorder="1" applyProtection="1">
      <alignment vertical="center"/>
      <protection locked="0"/>
    </xf>
    <xf numFmtId="0" fontId="17" fillId="0" borderId="6" xfId="21" applyFont="1" applyBorder="1" applyAlignment="1" applyProtection="1">
      <alignment horizontal="center" vertical="center"/>
      <protection locked="0"/>
    </xf>
    <xf numFmtId="0" fontId="17" fillId="0" borderId="26" xfId="21" applyFont="1" applyBorder="1" applyAlignment="1" applyProtection="1">
      <alignment horizontal="center" vertical="center"/>
      <protection locked="0"/>
    </xf>
    <xf numFmtId="0" fontId="15" fillId="0" borderId="6" xfId="0" applyFont="1" applyBorder="1" applyAlignment="1">
      <alignment horizontal="justify" vertical="center" wrapText="1"/>
    </xf>
    <xf numFmtId="0" fontId="22" fillId="10" borderId="6" xfId="0" applyFont="1" applyFill="1" applyBorder="1" applyAlignment="1">
      <alignment vertical="center"/>
    </xf>
    <xf numFmtId="14" fontId="15" fillId="0" borderId="5" xfId="19" applyNumberFormat="1" applyFont="1" applyBorder="1" applyAlignment="1" applyProtection="1">
      <alignment horizontal="right" vertical="center"/>
      <protection locked="0"/>
    </xf>
    <xf numFmtId="0" fontId="22" fillId="5" borderId="6" xfId="3" applyFont="1" applyFill="1" applyBorder="1" applyProtection="1">
      <protection locked="0"/>
    </xf>
    <xf numFmtId="0" fontId="22" fillId="0" borderId="21" xfId="0" applyFont="1" applyBorder="1"/>
    <xf numFmtId="0" fontId="22" fillId="0" borderId="43" xfId="0" applyFont="1" applyBorder="1"/>
    <xf numFmtId="14" fontId="15" fillId="0" borderId="5" xfId="22" applyNumberFormat="1" applyFont="1" applyBorder="1" applyProtection="1">
      <alignment vertical="center"/>
      <protection locked="0"/>
    </xf>
    <xf numFmtId="0" fontId="15" fillId="0" borderId="6" xfId="22" applyFont="1" applyBorder="1" applyProtection="1">
      <alignment vertical="center"/>
      <protection locked="0"/>
    </xf>
    <xf numFmtId="0" fontId="15" fillId="0" borderId="26" xfId="22" applyFont="1" applyBorder="1" applyProtection="1">
      <alignment vertical="center"/>
      <protection locked="0"/>
    </xf>
    <xf numFmtId="0" fontId="15" fillId="14" borderId="33" xfId="16" applyFont="1" applyFill="1" applyBorder="1">
      <alignment vertical="center"/>
    </xf>
    <xf numFmtId="0" fontId="15" fillId="14" borderId="33" xfId="16" applyFont="1" applyFill="1" applyBorder="1" applyAlignment="1">
      <alignment horizontal="left" vertical="center"/>
    </xf>
    <xf numFmtId="0" fontId="15" fillId="0" borderId="46" xfId="16" applyFont="1" applyBorder="1" applyAlignment="1">
      <alignment horizontal="left" vertical="center"/>
    </xf>
    <xf numFmtId="0" fontId="15" fillId="14" borderId="46" xfId="16" applyFont="1" applyFill="1" applyBorder="1" applyAlignment="1">
      <alignment horizontal="left" vertical="center"/>
    </xf>
    <xf numFmtId="0" fontId="15" fillId="0" borderId="33" xfId="16" applyFont="1" applyBorder="1" applyAlignment="1">
      <alignment horizontal="left" vertical="center"/>
    </xf>
    <xf numFmtId="0" fontId="15" fillId="14" borderId="44" xfId="16" applyFont="1" applyFill="1" applyBorder="1" applyAlignment="1">
      <alignment horizontal="left" vertical="center"/>
    </xf>
    <xf numFmtId="0" fontId="22" fillId="8" borderId="33" xfId="3" applyFont="1" applyFill="1" applyBorder="1" applyAlignment="1">
      <alignment horizontal="left"/>
    </xf>
    <xf numFmtId="0" fontId="22" fillId="9" borderId="33" xfId="3" applyFont="1" applyFill="1" applyBorder="1" applyAlignment="1">
      <alignment horizontal="left"/>
    </xf>
    <xf numFmtId="0" fontId="22" fillId="15" borderId="33" xfId="3" applyFont="1" applyFill="1" applyBorder="1" applyAlignment="1">
      <alignment horizontal="left"/>
    </xf>
    <xf numFmtId="0" fontId="22" fillId="16" borderId="33" xfId="3" applyFont="1" applyFill="1" applyBorder="1" applyAlignment="1">
      <alignment horizontal="left"/>
    </xf>
    <xf numFmtId="0" fontId="22" fillId="0" borderId="33" xfId="3" applyFont="1" applyBorder="1" applyAlignment="1">
      <alignment horizontal="left"/>
    </xf>
    <xf numFmtId="49" fontId="22" fillId="8" borderId="33" xfId="3" applyNumberFormat="1" applyFont="1" applyFill="1" applyBorder="1" applyAlignment="1">
      <alignment horizontal="left"/>
    </xf>
    <xf numFmtId="0" fontId="22" fillId="9" borderId="33" xfId="3" applyFont="1" applyFill="1" applyBorder="1" applyAlignment="1">
      <alignment horizontal="left" vertical="center"/>
    </xf>
    <xf numFmtId="49" fontId="22" fillId="9" borderId="33" xfId="3" applyNumberFormat="1" applyFont="1" applyFill="1" applyBorder="1" applyAlignment="1">
      <alignment horizontal="left"/>
    </xf>
    <xf numFmtId="0" fontId="9" fillId="0" borderId="0" xfId="23" applyFont="1">
      <alignment vertical="center"/>
    </xf>
    <xf numFmtId="49" fontId="9" fillId="0" borderId="0" xfId="23" applyNumberFormat="1" applyFont="1">
      <alignment vertical="center"/>
    </xf>
    <xf numFmtId="0" fontId="7" fillId="0" borderId="0" xfId="23" applyFont="1">
      <alignment vertical="center"/>
    </xf>
    <xf numFmtId="14" fontId="9" fillId="0" borderId="0" xfId="23" applyNumberFormat="1" applyFont="1">
      <alignment vertical="center"/>
    </xf>
    <xf numFmtId="0" fontId="17" fillId="0" borderId="0" xfId="23" applyFont="1" applyAlignment="1">
      <alignment horizontal="center" vertical="center"/>
    </xf>
    <xf numFmtId="0" fontId="15" fillId="0" borderId="0" xfId="23" applyFont="1">
      <alignment vertical="center"/>
    </xf>
    <xf numFmtId="0" fontId="22" fillId="0" borderId="0" xfId="23" applyFont="1">
      <alignment vertical="center"/>
    </xf>
    <xf numFmtId="0" fontId="15" fillId="0" borderId="0" xfId="24" applyFont="1">
      <alignment vertical="center"/>
    </xf>
    <xf numFmtId="0" fontId="15" fillId="0" borderId="0" xfId="24" quotePrefix="1" applyFont="1">
      <alignment vertical="center"/>
    </xf>
    <xf numFmtId="0" fontId="31" fillId="0" borderId="0" xfId="23" applyFont="1">
      <alignment vertical="center"/>
    </xf>
    <xf numFmtId="0" fontId="9" fillId="0" borderId="0" xfId="23" applyFont="1" applyProtection="1">
      <alignment vertical="center"/>
      <protection locked="0"/>
    </xf>
    <xf numFmtId="0" fontId="9" fillId="0" borderId="6" xfId="23" applyFont="1" applyBorder="1" applyProtection="1">
      <alignment vertical="center"/>
      <protection locked="0"/>
    </xf>
    <xf numFmtId="14" fontId="9" fillId="0" borderId="6" xfId="23" applyNumberFormat="1" applyFont="1" applyBorder="1" applyProtection="1">
      <alignment vertical="center"/>
      <protection locked="0"/>
    </xf>
    <xf numFmtId="0" fontId="17" fillId="0" borderId="27" xfId="23" applyFont="1" applyBorder="1" applyAlignment="1" applyProtection="1">
      <alignment horizontal="center" vertical="center"/>
      <protection locked="0"/>
    </xf>
    <xf numFmtId="0" fontId="17" fillId="0" borderId="8" xfId="23" applyFont="1" applyBorder="1" applyAlignment="1" applyProtection="1">
      <alignment horizontal="center" vertical="center"/>
      <protection locked="0"/>
    </xf>
    <xf numFmtId="0" fontId="15" fillId="4" borderId="8" xfId="23" applyFont="1" applyFill="1" applyBorder="1">
      <alignment vertical="center"/>
    </xf>
    <xf numFmtId="49" fontId="9" fillId="0" borderId="8" xfId="23" applyNumberFormat="1" applyFont="1" applyBorder="1">
      <alignment vertical="center"/>
    </xf>
    <xf numFmtId="0" fontId="9" fillId="0" borderId="8" xfId="23" applyFont="1" applyBorder="1">
      <alignment vertical="center"/>
    </xf>
    <xf numFmtId="0" fontId="22" fillId="0" borderId="8" xfId="23" applyFont="1" applyBorder="1">
      <alignment vertical="center"/>
    </xf>
    <xf numFmtId="0" fontId="15" fillId="0" borderId="8" xfId="24" applyFont="1" applyBorder="1">
      <alignment vertical="center"/>
    </xf>
    <xf numFmtId="0" fontId="9" fillId="0" borderId="14" xfId="23" applyFont="1" applyBorder="1">
      <alignment vertical="center"/>
    </xf>
    <xf numFmtId="0" fontId="31" fillId="0" borderId="25" xfId="23" applyFont="1" applyBorder="1">
      <alignment vertical="center"/>
    </xf>
    <xf numFmtId="0" fontId="17" fillId="0" borderId="26" xfId="23" applyFont="1" applyBorder="1" applyAlignment="1" applyProtection="1">
      <alignment horizontal="center" vertical="center"/>
      <protection locked="0"/>
    </xf>
    <xf numFmtId="0" fontId="17" fillId="0" borderId="6" xfId="23" applyFont="1" applyBorder="1" applyAlignment="1" applyProtection="1">
      <alignment horizontal="center" vertical="center"/>
      <protection locked="0"/>
    </xf>
    <xf numFmtId="0" fontId="15" fillId="4" borderId="6" xfId="23" applyFont="1" applyFill="1" applyBorder="1">
      <alignment vertical="center"/>
    </xf>
    <xf numFmtId="49" fontId="9" fillId="0" borderId="6" xfId="23" applyNumberFormat="1" applyFont="1" applyBorder="1">
      <alignment vertical="center"/>
    </xf>
    <xf numFmtId="0" fontId="9" fillId="0" borderId="6" xfId="23" applyFont="1" applyBorder="1">
      <alignment vertical="center"/>
    </xf>
    <xf numFmtId="0" fontId="22" fillId="0" borderId="6" xfId="23" applyFont="1" applyBorder="1">
      <alignment vertical="center"/>
    </xf>
    <xf numFmtId="0" fontId="15" fillId="0" borderId="6" xfId="24" applyFont="1" applyBorder="1">
      <alignment vertical="center"/>
    </xf>
    <xf numFmtId="0" fontId="9" fillId="0" borderId="11" xfId="23" applyFont="1" applyBorder="1">
      <alignment vertical="center"/>
    </xf>
    <xf numFmtId="0" fontId="31" fillId="0" borderId="24" xfId="23" applyFont="1" applyBorder="1">
      <alignment vertical="center"/>
    </xf>
    <xf numFmtId="0" fontId="15" fillId="0" borderId="6" xfId="23" applyFont="1" applyBorder="1">
      <alignment vertical="center"/>
    </xf>
    <xf numFmtId="0" fontId="15" fillId="0" borderId="23" xfId="23" applyFont="1" applyBorder="1" applyAlignment="1">
      <alignment horizontal="center" vertical="top" wrapText="1"/>
    </xf>
    <xf numFmtId="0" fontId="9" fillId="10" borderId="6" xfId="23" applyFont="1" applyFill="1" applyBorder="1" applyProtection="1">
      <alignment vertical="center"/>
      <protection locked="0"/>
    </xf>
    <xf numFmtId="14" fontId="9" fillId="10" borderId="6" xfId="23" applyNumberFormat="1" applyFont="1" applyFill="1" applyBorder="1" applyProtection="1">
      <alignment vertical="center"/>
      <protection locked="0"/>
    </xf>
    <xf numFmtId="0" fontId="15" fillId="10" borderId="6" xfId="23" applyFont="1" applyFill="1" applyBorder="1" applyProtection="1">
      <alignment vertical="center"/>
      <protection locked="0"/>
    </xf>
    <xf numFmtId="0" fontId="9" fillId="10" borderId="0" xfId="23" applyFont="1" applyFill="1" applyProtection="1">
      <alignment vertical="center"/>
      <protection locked="0"/>
    </xf>
    <xf numFmtId="0" fontId="17" fillId="10" borderId="26" xfId="23" applyFont="1" applyFill="1" applyBorder="1" applyAlignment="1" applyProtection="1">
      <alignment horizontal="center" vertical="center"/>
      <protection locked="0"/>
    </xf>
    <xf numFmtId="0" fontId="17" fillId="10" borderId="6" xfId="23" applyFont="1" applyFill="1" applyBorder="1" applyAlignment="1" applyProtection="1">
      <alignment horizontal="center" vertical="center"/>
      <protection locked="0"/>
    </xf>
    <xf numFmtId="0" fontId="15" fillId="10" borderId="6" xfId="23" applyFont="1" applyFill="1" applyBorder="1">
      <alignment vertical="center"/>
    </xf>
    <xf numFmtId="0" fontId="22" fillId="10" borderId="6" xfId="23" applyFont="1" applyFill="1" applyBorder="1">
      <alignment vertical="center"/>
    </xf>
    <xf numFmtId="0" fontId="15" fillId="10" borderId="6" xfId="24" applyFont="1" applyFill="1" applyBorder="1">
      <alignment vertical="center"/>
    </xf>
    <xf numFmtId="0" fontId="15" fillId="10" borderId="13" xfId="23" applyFont="1" applyFill="1" applyBorder="1">
      <alignment vertical="center"/>
    </xf>
    <xf numFmtId="0" fontId="15" fillId="10" borderId="38" xfId="23" applyFont="1" applyFill="1" applyBorder="1">
      <alignment vertical="center"/>
    </xf>
    <xf numFmtId="0" fontId="15" fillId="0" borderId="6" xfId="23" applyFont="1" applyBorder="1" applyAlignment="1" applyProtection="1">
      <alignment vertical="center" wrapText="1"/>
      <protection locked="0"/>
    </xf>
    <xf numFmtId="0" fontId="18" fillId="0" borderId="6" xfId="23" applyFont="1" applyBorder="1" applyProtection="1">
      <alignment vertical="center"/>
      <protection locked="0"/>
    </xf>
    <xf numFmtId="14" fontId="18" fillId="0" borderId="6" xfId="23" applyNumberFormat="1" applyFont="1" applyBorder="1" applyProtection="1">
      <alignment vertical="center"/>
      <protection locked="0"/>
    </xf>
    <xf numFmtId="0" fontId="28" fillId="0" borderId="6" xfId="23" applyFont="1" applyBorder="1" applyProtection="1">
      <alignment vertical="center"/>
      <protection locked="0"/>
    </xf>
    <xf numFmtId="0" fontId="46" fillId="0" borderId="6" xfId="23" applyFont="1" applyBorder="1" applyProtection="1">
      <alignment vertical="center"/>
      <protection locked="0"/>
    </xf>
    <xf numFmtId="14" fontId="28" fillId="0" borderId="6" xfId="23" applyNumberFormat="1" applyFont="1" applyBorder="1" applyProtection="1">
      <alignment vertical="center"/>
      <protection locked="0"/>
    </xf>
    <xf numFmtId="0" fontId="51" fillId="7" borderId="26" xfId="23" applyFont="1" applyFill="1" applyBorder="1" applyAlignment="1" applyProtection="1">
      <alignment horizontal="center" vertical="center"/>
      <protection locked="0"/>
    </xf>
    <xf numFmtId="0" fontId="51" fillId="7" borderId="6" xfId="23" applyFont="1" applyFill="1" applyBorder="1" applyAlignment="1" applyProtection="1">
      <alignment horizontal="center" vertical="center"/>
      <protection locked="0"/>
    </xf>
    <xf numFmtId="0" fontId="51" fillId="4" borderId="6" xfId="23" applyFont="1" applyFill="1" applyBorder="1">
      <alignment vertical="center"/>
    </xf>
    <xf numFmtId="0" fontId="51" fillId="0" borderId="6" xfId="23" applyFont="1" applyBorder="1">
      <alignment vertical="center"/>
    </xf>
    <xf numFmtId="0" fontId="51" fillId="0" borderId="0" xfId="23" applyFont="1" applyAlignment="1">
      <alignment horizontal="center" vertical="top" wrapText="1"/>
    </xf>
    <xf numFmtId="0" fontId="51" fillId="7" borderId="6" xfId="24" applyFont="1" applyFill="1" applyBorder="1">
      <alignment vertical="center"/>
    </xf>
    <xf numFmtId="0" fontId="15" fillId="0" borderId="11" xfId="23" applyFont="1" applyBorder="1">
      <alignment vertical="center"/>
    </xf>
    <xf numFmtId="0" fontId="15" fillId="0" borderId="17" xfId="23" applyFont="1" applyBorder="1">
      <alignment vertical="center"/>
    </xf>
    <xf numFmtId="0" fontId="7" fillId="0" borderId="0" xfId="23" applyFont="1" applyAlignment="1">
      <alignment horizontal="center" vertical="top"/>
    </xf>
    <xf numFmtId="0" fontId="15" fillId="0" borderId="0" xfId="23" applyFont="1" applyAlignment="1">
      <alignment horizontal="center" vertical="top" wrapText="1"/>
    </xf>
    <xf numFmtId="0" fontId="15" fillId="10" borderId="34" xfId="23" applyFont="1" applyFill="1" applyBorder="1">
      <alignment vertical="center"/>
    </xf>
    <xf numFmtId="0" fontId="10" fillId="0" borderId="0" xfId="23" applyFont="1">
      <alignment vertical="center"/>
    </xf>
    <xf numFmtId="0" fontId="10" fillId="0" borderId="0" xfId="23" applyFont="1" applyProtection="1">
      <alignment vertical="center"/>
      <protection locked="0"/>
    </xf>
    <xf numFmtId="0" fontId="50" fillId="7" borderId="26" xfId="23" applyFont="1" applyFill="1" applyBorder="1" applyAlignment="1" applyProtection="1">
      <alignment horizontal="center" vertical="center"/>
      <protection locked="0"/>
    </xf>
    <xf numFmtId="0" fontId="50" fillId="7" borderId="6" xfId="23" applyFont="1" applyFill="1" applyBorder="1" applyAlignment="1" applyProtection="1">
      <alignment horizontal="center" vertical="center"/>
      <protection locked="0"/>
    </xf>
    <xf numFmtId="0" fontId="10" fillId="4" borderId="6" xfId="23" applyFont="1" applyFill="1" applyBorder="1">
      <alignment vertical="center"/>
    </xf>
    <xf numFmtId="0" fontId="10" fillId="0" borderId="6" xfId="23" applyFont="1" applyBorder="1">
      <alignment vertical="center"/>
    </xf>
    <xf numFmtId="0" fontId="51" fillId="7" borderId="6" xfId="23" applyFont="1" applyFill="1" applyBorder="1">
      <alignment vertical="center"/>
    </xf>
    <xf numFmtId="0" fontId="31" fillId="0" borderId="35" xfId="23" applyFont="1" applyBorder="1">
      <alignment vertical="center"/>
    </xf>
    <xf numFmtId="0" fontId="10" fillId="0" borderId="17" xfId="23" applyFont="1" applyBorder="1">
      <alignment vertical="center"/>
    </xf>
    <xf numFmtId="0" fontId="10" fillId="10" borderId="6" xfId="23" applyFont="1" applyFill="1" applyBorder="1" applyProtection="1">
      <alignment vertical="center"/>
      <protection locked="0"/>
    </xf>
    <xf numFmtId="0" fontId="10" fillId="10" borderId="0" xfId="23" applyFont="1" applyFill="1" applyProtection="1">
      <alignment vertical="center"/>
      <protection locked="0"/>
    </xf>
    <xf numFmtId="0" fontId="10" fillId="10" borderId="6" xfId="23" applyFont="1" applyFill="1" applyBorder="1">
      <alignment vertical="center"/>
    </xf>
    <xf numFmtId="0" fontId="10" fillId="10" borderId="6" xfId="24" applyFont="1" applyFill="1" applyBorder="1">
      <alignment vertical="center"/>
    </xf>
    <xf numFmtId="0" fontId="18" fillId="0" borderId="0" xfId="23" applyFont="1">
      <alignment vertical="center"/>
    </xf>
    <xf numFmtId="0" fontId="18" fillId="0" borderId="0" xfId="23" applyFont="1" applyProtection="1">
      <alignment vertical="center"/>
      <protection locked="0"/>
    </xf>
    <xf numFmtId="0" fontId="15" fillId="0" borderId="6" xfId="23" applyFont="1" applyBorder="1" applyProtection="1">
      <alignment vertical="center"/>
      <protection locked="0"/>
    </xf>
    <xf numFmtId="14" fontId="15" fillId="0" borderId="6" xfId="23" applyNumberFormat="1" applyFont="1" applyBorder="1" applyProtection="1">
      <alignment vertical="center"/>
      <protection locked="0"/>
    </xf>
    <xf numFmtId="0" fontId="19" fillId="4" borderId="6" xfId="23" applyFont="1" applyFill="1" applyBorder="1">
      <alignment vertical="center"/>
    </xf>
    <xf numFmtId="0" fontId="19" fillId="0" borderId="6" xfId="23" applyFont="1" applyBorder="1">
      <alignment vertical="center"/>
    </xf>
    <xf numFmtId="0" fontId="28" fillId="0" borderId="6" xfId="24" applyFont="1" applyBorder="1">
      <alignment vertical="center"/>
    </xf>
    <xf numFmtId="0" fontId="18" fillId="0" borderId="17" xfId="23" applyFont="1" applyBorder="1">
      <alignment vertical="center"/>
    </xf>
    <xf numFmtId="0" fontId="18" fillId="0" borderId="6" xfId="23" applyFont="1" applyBorder="1">
      <alignment vertical="center"/>
    </xf>
    <xf numFmtId="0" fontId="17" fillId="7" borderId="26" xfId="23" applyFont="1" applyFill="1" applyBorder="1" applyAlignment="1" applyProtection="1">
      <alignment horizontal="center" vertical="center"/>
      <protection locked="0"/>
    </xf>
    <xf numFmtId="0" fontId="17" fillId="7" borderId="6" xfId="23" applyFont="1" applyFill="1" applyBorder="1" applyAlignment="1" applyProtection="1">
      <alignment horizontal="center" vertical="center"/>
      <protection locked="0"/>
    </xf>
    <xf numFmtId="0" fontId="47" fillId="0" borderId="6" xfId="23" applyFont="1" applyBorder="1" applyProtection="1">
      <alignment vertical="center"/>
      <protection locked="0"/>
    </xf>
    <xf numFmtId="0" fontId="18" fillId="10" borderId="6" xfId="23" applyFont="1" applyFill="1" applyBorder="1" applyProtection="1">
      <alignment vertical="center"/>
      <protection locked="0"/>
    </xf>
    <xf numFmtId="0" fontId="18" fillId="10" borderId="0" xfId="23" applyFont="1" applyFill="1" applyProtection="1">
      <alignment vertical="center"/>
      <protection locked="0"/>
    </xf>
    <xf numFmtId="0" fontId="19" fillId="10" borderId="6" xfId="23" applyFont="1" applyFill="1" applyBorder="1">
      <alignment vertical="center"/>
    </xf>
    <xf numFmtId="0" fontId="17" fillId="0" borderId="17" xfId="23" applyFont="1" applyBorder="1" applyAlignment="1" applyProtection="1">
      <alignment horizontal="center" vertical="center"/>
      <protection locked="0"/>
    </xf>
    <xf numFmtId="0" fontId="9" fillId="0" borderId="6" xfId="24" applyFont="1" applyBorder="1">
      <alignment vertical="center"/>
    </xf>
    <xf numFmtId="14" fontId="18" fillId="10" borderId="6" xfId="23" applyNumberFormat="1" applyFont="1" applyFill="1" applyBorder="1" applyProtection="1">
      <alignment vertical="center"/>
      <protection locked="0"/>
    </xf>
    <xf numFmtId="0" fontId="10" fillId="0" borderId="6" xfId="23" applyFont="1" applyBorder="1" applyProtection="1">
      <alignment vertical="center"/>
      <protection locked="0"/>
    </xf>
    <xf numFmtId="0" fontId="9" fillId="0" borderId="6" xfId="25" applyFont="1" applyBorder="1" applyProtection="1">
      <alignment vertical="center"/>
      <protection locked="0"/>
    </xf>
    <xf numFmtId="14" fontId="9" fillId="0" borderId="6" xfId="25" applyNumberFormat="1" applyFont="1" applyBorder="1" applyProtection="1">
      <alignment vertical="center"/>
      <protection locked="0"/>
    </xf>
    <xf numFmtId="0" fontId="15" fillId="0" borderId="10" xfId="23" applyFont="1" applyBorder="1">
      <alignment vertical="center"/>
    </xf>
    <xf numFmtId="0" fontId="31" fillId="0" borderId="36" xfId="23" applyFont="1" applyBorder="1">
      <alignment vertical="center"/>
    </xf>
    <xf numFmtId="0" fontId="53" fillId="7" borderId="26" xfId="23" applyFont="1" applyFill="1" applyBorder="1" applyAlignment="1" applyProtection="1">
      <alignment horizontal="center" vertical="center"/>
      <protection locked="0"/>
    </xf>
    <xf numFmtId="0" fontId="53" fillId="7" borderId="6" xfId="23" applyFont="1" applyFill="1" applyBorder="1" applyAlignment="1" applyProtection="1">
      <alignment horizontal="center" vertical="center"/>
      <protection locked="0"/>
    </xf>
    <xf numFmtId="0" fontId="31" fillId="0" borderId="39" xfId="23" applyFont="1" applyBorder="1">
      <alignment vertical="center"/>
    </xf>
    <xf numFmtId="0" fontId="27" fillId="0" borderId="0" xfId="23" applyFont="1">
      <alignment vertical="center"/>
    </xf>
    <xf numFmtId="14" fontId="15" fillId="10" borderId="6" xfId="23" applyNumberFormat="1" applyFont="1" applyFill="1" applyBorder="1" applyProtection="1">
      <alignment vertical="center"/>
      <protection locked="0"/>
    </xf>
    <xf numFmtId="0" fontId="15" fillId="10" borderId="11" xfId="23" applyFont="1" applyFill="1" applyBorder="1">
      <alignment vertical="center"/>
    </xf>
    <xf numFmtId="0" fontId="15" fillId="10" borderId="35" xfId="23" applyFont="1" applyFill="1" applyBorder="1">
      <alignment vertical="center"/>
    </xf>
    <xf numFmtId="0" fontId="15" fillId="10" borderId="10" xfId="24" applyFont="1" applyFill="1" applyBorder="1">
      <alignment vertical="center"/>
    </xf>
    <xf numFmtId="14" fontId="28" fillId="0" borderId="6" xfId="23" applyNumberFormat="1" applyFont="1" applyBorder="1" applyAlignment="1" applyProtection="1">
      <alignment horizontal="right" vertical="center"/>
      <protection locked="0"/>
    </xf>
    <xf numFmtId="0" fontId="15" fillId="0" borderId="21" xfId="24" applyFont="1" applyBorder="1">
      <alignment vertical="center"/>
    </xf>
    <xf numFmtId="0" fontId="15" fillId="0" borderId="18" xfId="23" applyFont="1" applyBorder="1">
      <alignment vertical="center"/>
    </xf>
    <xf numFmtId="0" fontId="15" fillId="10" borderId="13" xfId="24" applyFont="1" applyFill="1" applyBorder="1">
      <alignment vertical="center"/>
    </xf>
    <xf numFmtId="0" fontId="36" fillId="7" borderId="26" xfId="23" applyFont="1" applyFill="1" applyBorder="1" applyAlignment="1" applyProtection="1">
      <alignment horizontal="center" vertical="center"/>
      <protection locked="0"/>
    </xf>
    <xf numFmtId="0" fontId="36" fillId="7" borderId="6" xfId="23" applyFont="1" applyFill="1" applyBorder="1" applyAlignment="1" applyProtection="1">
      <alignment horizontal="center" vertical="center"/>
      <protection locked="0"/>
    </xf>
    <xf numFmtId="0" fontId="33" fillId="7" borderId="26" xfId="23" applyFont="1" applyFill="1" applyBorder="1" applyAlignment="1" applyProtection="1">
      <alignment horizontal="center" vertical="center"/>
      <protection locked="0"/>
    </xf>
    <xf numFmtId="0" fontId="33" fillId="7" borderId="6" xfId="23" applyFont="1" applyFill="1" applyBorder="1" applyAlignment="1" applyProtection="1">
      <alignment horizontal="center" vertical="center"/>
      <protection locked="0"/>
    </xf>
    <xf numFmtId="0" fontId="28" fillId="0" borderId="6" xfId="23" applyFont="1" applyBorder="1" applyAlignment="1" applyProtection="1">
      <alignment vertical="center" wrapText="1"/>
      <protection locked="0"/>
    </xf>
    <xf numFmtId="0" fontId="40" fillId="0" borderId="26" xfId="23" applyFont="1" applyBorder="1" applyAlignment="1" applyProtection="1">
      <alignment horizontal="center" vertical="center"/>
      <protection locked="0"/>
    </xf>
    <xf numFmtId="0" fontId="40" fillId="0" borderId="6" xfId="23" applyFont="1" applyBorder="1" applyAlignment="1" applyProtection="1">
      <alignment horizontal="center" vertical="center"/>
      <protection locked="0"/>
    </xf>
    <xf numFmtId="0" fontId="40" fillId="0" borderId="17" xfId="23" applyFont="1" applyBorder="1" applyAlignment="1" applyProtection="1">
      <alignment horizontal="center" vertical="center"/>
      <protection locked="0"/>
    </xf>
    <xf numFmtId="0" fontId="9" fillId="0" borderId="0" xfId="23" applyFont="1" applyAlignment="1">
      <alignment horizontal="left" vertical="top"/>
    </xf>
    <xf numFmtId="0" fontId="40" fillId="0" borderId="26" xfId="26" applyFont="1" applyBorder="1" applyAlignment="1" applyProtection="1">
      <alignment horizontal="center" vertical="center"/>
      <protection locked="0"/>
    </xf>
    <xf numFmtId="0" fontId="40" fillId="0" borderId="6" xfId="26" applyFont="1" applyBorder="1" applyAlignment="1" applyProtection="1">
      <alignment horizontal="center" vertical="center"/>
      <protection locked="0"/>
    </xf>
    <xf numFmtId="0" fontId="28" fillId="0" borderId="0" xfId="23" applyFont="1" applyAlignment="1">
      <alignment horizontal="left" vertical="top"/>
    </xf>
    <xf numFmtId="0" fontId="9" fillId="10" borderId="6" xfId="24" applyFont="1" applyFill="1" applyBorder="1">
      <alignment vertical="center"/>
    </xf>
    <xf numFmtId="0" fontId="50" fillId="13" borderId="26" xfId="23" applyFont="1" applyFill="1" applyBorder="1" applyAlignment="1" applyProtection="1">
      <alignment horizontal="center" vertical="center"/>
      <protection locked="0"/>
    </xf>
    <xf numFmtId="0" fontId="50" fillId="13" borderId="17" xfId="23" applyFont="1" applyFill="1" applyBorder="1" applyAlignment="1" applyProtection="1">
      <alignment horizontal="center" vertical="center"/>
      <protection locked="0"/>
    </xf>
    <xf numFmtId="0" fontId="50" fillId="13" borderId="6" xfId="23" applyFont="1" applyFill="1" applyBorder="1" applyAlignment="1" applyProtection="1">
      <alignment horizontal="center" vertical="center"/>
      <protection locked="0"/>
    </xf>
    <xf numFmtId="0" fontId="35" fillId="13" borderId="6" xfId="23" applyFont="1" applyFill="1" applyBorder="1">
      <alignment vertical="center"/>
    </xf>
    <xf numFmtId="0" fontId="51" fillId="13" borderId="6" xfId="24" applyFont="1" applyFill="1" applyBorder="1">
      <alignment vertical="center"/>
    </xf>
    <xf numFmtId="0" fontId="36" fillId="0" borderId="26" xfId="23" applyFont="1" applyBorder="1" applyAlignment="1" applyProtection="1">
      <alignment horizontal="center" vertical="center"/>
      <protection locked="0"/>
    </xf>
    <xf numFmtId="0" fontId="36" fillId="0" borderId="17" xfId="23" applyFont="1" applyBorder="1" applyAlignment="1" applyProtection="1">
      <alignment horizontal="center" vertical="center"/>
      <protection locked="0"/>
    </xf>
    <xf numFmtId="0" fontId="36" fillId="0" borderId="6" xfId="23" applyFont="1" applyBorder="1" applyAlignment="1" applyProtection="1">
      <alignment horizontal="center" vertical="center"/>
      <protection locked="0"/>
    </xf>
    <xf numFmtId="0" fontId="51" fillId="13" borderId="6" xfId="23" applyFont="1" applyFill="1" applyBorder="1">
      <alignment vertical="center"/>
    </xf>
    <xf numFmtId="0" fontId="28" fillId="0" borderId="10" xfId="24" applyFont="1" applyBorder="1">
      <alignment vertical="center"/>
    </xf>
    <xf numFmtId="0" fontId="51" fillId="13" borderId="21" xfId="24" applyFont="1" applyFill="1" applyBorder="1">
      <alignment vertical="center"/>
    </xf>
    <xf numFmtId="0" fontId="51" fillId="13" borderId="17" xfId="24" applyFont="1" applyFill="1" applyBorder="1">
      <alignment vertical="center"/>
    </xf>
    <xf numFmtId="0" fontId="28" fillId="0" borderId="17" xfId="24" applyFont="1" applyBorder="1">
      <alignment vertical="center"/>
    </xf>
    <xf numFmtId="0" fontId="50" fillId="7" borderId="17" xfId="23" applyFont="1" applyFill="1" applyBorder="1" applyAlignment="1" applyProtection="1">
      <alignment horizontal="center" vertical="center"/>
      <protection locked="0"/>
    </xf>
    <xf numFmtId="0" fontId="51" fillId="7" borderId="13" xfId="24" applyFont="1" applyFill="1" applyBorder="1">
      <alignment vertical="center"/>
    </xf>
    <xf numFmtId="0" fontId="40" fillId="10" borderId="6" xfId="23" applyFont="1" applyFill="1" applyBorder="1" applyAlignment="1" applyProtection="1">
      <alignment horizontal="center" vertical="center"/>
      <protection locked="0"/>
    </xf>
    <xf numFmtId="0" fontId="9" fillId="0" borderId="6" xfId="23" applyFont="1" applyBorder="1" applyAlignment="1" applyProtection="1">
      <alignment vertical="center" wrapText="1"/>
      <protection locked="0"/>
    </xf>
    <xf numFmtId="0" fontId="33" fillId="0" borderId="26" xfId="26" applyFont="1" applyBorder="1" applyAlignment="1" applyProtection="1">
      <alignment horizontal="center" vertical="center"/>
      <protection locked="0"/>
    </xf>
    <xf numFmtId="0" fontId="33" fillId="0" borderId="6" xfId="26" applyFont="1" applyBorder="1" applyAlignment="1" applyProtection="1">
      <alignment horizontal="center" vertical="center"/>
      <protection locked="0"/>
    </xf>
    <xf numFmtId="14" fontId="9" fillId="5" borderId="6" xfId="23" applyNumberFormat="1" applyFont="1" applyFill="1" applyBorder="1" applyProtection="1">
      <alignment vertical="center"/>
      <protection locked="0"/>
    </xf>
    <xf numFmtId="0" fontId="25" fillId="0" borderId="6" xfId="24" applyFont="1" applyBorder="1">
      <alignment vertical="center"/>
    </xf>
    <xf numFmtId="0" fontId="25" fillId="10" borderId="6" xfId="24" applyFont="1" applyFill="1" applyBorder="1">
      <alignment vertical="center"/>
    </xf>
    <xf numFmtId="0" fontId="49" fillId="7" borderId="6" xfId="23" applyFont="1" applyFill="1" applyBorder="1">
      <alignment vertical="center"/>
    </xf>
    <xf numFmtId="0" fontId="15" fillId="7" borderId="6" xfId="23" applyFont="1" applyFill="1" applyBorder="1">
      <alignment vertical="center"/>
    </xf>
    <xf numFmtId="0" fontId="32" fillId="0" borderId="6" xfId="23" applyFont="1" applyBorder="1">
      <alignment vertical="center"/>
    </xf>
    <xf numFmtId="0" fontId="15" fillId="0" borderId="19" xfId="23" applyFont="1" applyBorder="1">
      <alignment vertical="center"/>
    </xf>
    <xf numFmtId="0" fontId="40" fillId="10" borderId="26" xfId="23" applyFont="1" applyFill="1" applyBorder="1" applyAlignment="1" applyProtection="1">
      <alignment horizontal="center" vertical="center"/>
      <protection locked="0"/>
    </xf>
    <xf numFmtId="0" fontId="15" fillId="10" borderId="19" xfId="23" applyFont="1" applyFill="1" applyBorder="1">
      <alignment vertical="center"/>
    </xf>
    <xf numFmtId="0" fontId="40" fillId="0" borderId="40" xfId="23" applyFont="1" applyBorder="1" applyAlignment="1" applyProtection="1">
      <alignment horizontal="center" vertical="center"/>
      <protection locked="0"/>
    </xf>
    <xf numFmtId="0" fontId="40" fillId="0" borderId="21" xfId="23" applyFont="1" applyBorder="1" applyAlignment="1" applyProtection="1">
      <alignment horizontal="center" vertical="center"/>
      <protection locked="0"/>
    </xf>
    <xf numFmtId="0" fontId="15" fillId="0" borderId="6" xfId="24" applyFont="1" applyBorder="1" applyAlignment="1">
      <alignment vertical="center" wrapText="1"/>
    </xf>
    <xf numFmtId="0" fontId="28" fillId="0" borderId="0" xfId="23" applyFont="1">
      <alignment vertical="center"/>
    </xf>
    <xf numFmtId="0" fontId="28" fillId="0" borderId="0" xfId="23" applyFont="1" applyProtection="1">
      <alignment vertical="center"/>
      <protection locked="0"/>
    </xf>
    <xf numFmtId="0" fontId="28" fillId="10" borderId="6" xfId="24" applyFont="1" applyFill="1" applyBorder="1">
      <alignment vertical="center"/>
    </xf>
    <xf numFmtId="0" fontId="28" fillId="10" borderId="6" xfId="24" applyFont="1" applyFill="1" applyBorder="1" applyAlignment="1">
      <alignment vertical="center" wrapText="1"/>
    </xf>
    <xf numFmtId="0" fontId="9" fillId="0" borderId="6" xfId="23" quotePrefix="1" applyFont="1" applyBorder="1" applyProtection="1">
      <alignment vertical="center"/>
      <protection locked="0"/>
    </xf>
    <xf numFmtId="0" fontId="28" fillId="4" borderId="6" xfId="23" applyFont="1" applyFill="1" applyBorder="1">
      <alignment vertical="center"/>
    </xf>
    <xf numFmtId="0" fontId="28" fillId="0" borderId="6" xfId="23" applyFont="1" applyBorder="1">
      <alignment vertical="center"/>
    </xf>
    <xf numFmtId="0" fontId="28" fillId="0" borderId="11" xfId="23" applyFont="1" applyBorder="1">
      <alignment vertical="center"/>
    </xf>
    <xf numFmtId="0" fontId="28" fillId="0" borderId="17" xfId="23" applyFont="1" applyBorder="1">
      <alignment vertical="center"/>
    </xf>
    <xf numFmtId="0" fontId="28" fillId="0" borderId="6" xfId="23" quotePrefix="1" applyFont="1" applyBorder="1" applyAlignment="1" applyProtection="1">
      <alignment vertical="center" wrapText="1"/>
      <protection locked="0"/>
    </xf>
    <xf numFmtId="0" fontId="15" fillId="10" borderId="6" xfId="24" applyFont="1" applyFill="1" applyBorder="1" applyAlignment="1">
      <alignment vertical="center" wrapText="1"/>
    </xf>
    <xf numFmtId="0" fontId="40" fillId="0" borderId="37" xfId="23" applyFont="1" applyBorder="1" applyAlignment="1" applyProtection="1">
      <alignment horizontal="center" vertical="center"/>
      <protection locked="0"/>
    </xf>
    <xf numFmtId="0" fontId="40" fillId="0" borderId="10" xfId="23" applyFont="1" applyBorder="1" applyAlignment="1" applyProtection="1">
      <alignment horizontal="center" vertical="center"/>
      <protection locked="0"/>
    </xf>
    <xf numFmtId="0" fontId="43" fillId="0" borderId="6" xfId="23" applyFont="1" applyBorder="1">
      <alignment vertical="center"/>
    </xf>
    <xf numFmtId="0" fontId="40" fillId="10" borderId="37" xfId="23" applyFont="1" applyFill="1" applyBorder="1" applyAlignment="1" applyProtection="1">
      <alignment horizontal="center" vertical="center"/>
      <protection locked="0"/>
    </xf>
    <xf numFmtId="0" fontId="40" fillId="10" borderId="10" xfId="23" applyFont="1" applyFill="1" applyBorder="1" applyAlignment="1" applyProtection="1">
      <alignment horizontal="center" vertical="center"/>
      <protection locked="0"/>
    </xf>
    <xf numFmtId="0" fontId="15" fillId="4" borderId="17" xfId="23" applyFont="1" applyFill="1" applyBorder="1">
      <alignment vertical="center"/>
    </xf>
    <xf numFmtId="0" fontId="40" fillId="10" borderId="31" xfId="23" applyFont="1" applyFill="1" applyBorder="1" applyAlignment="1" applyProtection="1">
      <alignment horizontal="center" vertical="center"/>
      <protection locked="0"/>
    </xf>
    <xf numFmtId="0" fontId="40" fillId="10" borderId="13" xfId="23" applyFont="1" applyFill="1" applyBorder="1" applyAlignment="1" applyProtection="1">
      <alignment horizontal="center" vertical="center"/>
      <protection locked="0"/>
    </xf>
    <xf numFmtId="0" fontId="15" fillId="10" borderId="17" xfId="23" applyFont="1" applyFill="1" applyBorder="1">
      <alignment vertical="center"/>
    </xf>
    <xf numFmtId="0" fontId="40" fillId="0" borderId="31" xfId="23" applyFont="1" applyBorder="1" applyAlignment="1" applyProtection="1">
      <alignment horizontal="center" vertical="center"/>
      <protection locked="0"/>
    </xf>
    <xf numFmtId="0" fontId="40" fillId="0" borderId="19" xfId="23" applyFont="1" applyBorder="1" applyAlignment="1" applyProtection="1">
      <alignment horizontal="center" vertical="center"/>
      <protection locked="0"/>
    </xf>
    <xf numFmtId="0" fontId="40" fillId="0" borderId="13" xfId="23" applyFont="1" applyBorder="1" applyAlignment="1" applyProtection="1">
      <alignment horizontal="center" vertical="center"/>
      <protection locked="0"/>
    </xf>
    <xf numFmtId="0" fontId="10" fillId="4" borderId="13" xfId="23" applyFont="1" applyFill="1" applyBorder="1">
      <alignment vertical="center"/>
    </xf>
    <xf numFmtId="0" fontId="10" fillId="10" borderId="13" xfId="23" applyFont="1" applyFill="1" applyBorder="1">
      <alignment vertical="center"/>
    </xf>
    <xf numFmtId="0" fontId="15" fillId="4" borderId="13" xfId="23" applyFont="1" applyFill="1" applyBorder="1">
      <alignment vertical="center"/>
    </xf>
    <xf numFmtId="0" fontId="40" fillId="4" borderId="22" xfId="23" applyFont="1" applyFill="1" applyBorder="1" applyAlignment="1" applyProtection="1">
      <alignment horizontal="center" vertical="center"/>
      <protection locked="0"/>
    </xf>
    <xf numFmtId="0" fontId="40" fillId="4" borderId="3" xfId="23" applyFont="1" applyFill="1" applyBorder="1" applyAlignment="1" applyProtection="1">
      <alignment horizontal="center" vertical="center"/>
      <protection locked="0"/>
    </xf>
    <xf numFmtId="0" fontId="15" fillId="4" borderId="16" xfId="23" applyFont="1" applyFill="1" applyBorder="1">
      <alignment vertical="center"/>
    </xf>
    <xf numFmtId="0" fontId="15" fillId="4" borderId="3" xfId="23" applyFont="1" applyFill="1" applyBorder="1">
      <alignment vertical="center"/>
    </xf>
    <xf numFmtId="0" fontId="15" fillId="4" borderId="3" xfId="24" applyFont="1" applyFill="1" applyBorder="1" applyProtection="1">
      <alignment vertical="center"/>
      <protection locked="0"/>
    </xf>
    <xf numFmtId="0" fontId="15" fillId="4" borderId="15" xfId="23" applyFont="1" applyFill="1" applyBorder="1" applyProtection="1">
      <alignment vertical="center"/>
      <protection locked="0"/>
    </xf>
    <xf numFmtId="0" fontId="15" fillId="4" borderId="28" xfId="23" applyFont="1" applyFill="1" applyBorder="1" applyProtection="1">
      <alignment vertical="center"/>
      <protection locked="0"/>
    </xf>
    <xf numFmtId="0" fontId="15" fillId="0" borderId="15" xfId="23" applyFont="1" applyBorder="1">
      <alignment vertical="center"/>
    </xf>
    <xf numFmtId="0" fontId="15" fillId="0" borderId="3" xfId="23" applyFont="1" applyBorder="1">
      <alignment vertical="center"/>
    </xf>
    <xf numFmtId="0" fontId="7" fillId="0" borderId="9" xfId="23" applyFont="1" applyBorder="1" applyAlignment="1">
      <alignment horizontal="center" vertical="top"/>
    </xf>
    <xf numFmtId="0" fontId="7" fillId="0" borderId="0" xfId="23" applyFont="1" applyAlignment="1">
      <alignment vertical="center" wrapText="1"/>
    </xf>
    <xf numFmtId="0" fontId="7" fillId="0" borderId="6" xfId="23" applyFont="1" applyBorder="1" applyAlignment="1">
      <alignment horizontal="center" vertical="center" wrapText="1"/>
    </xf>
    <xf numFmtId="0" fontId="7" fillId="2" borderId="8" xfId="23" applyFont="1" applyFill="1" applyBorder="1" applyAlignment="1">
      <alignment vertical="center" wrapText="1"/>
    </xf>
    <xf numFmtId="0" fontId="7" fillId="2" borderId="8" xfId="23" applyFont="1" applyFill="1" applyBorder="1" applyAlignment="1">
      <alignment horizontal="center" vertical="center" wrapText="1"/>
    </xf>
    <xf numFmtId="0" fontId="7" fillId="2" borderId="7" xfId="23" applyFont="1" applyFill="1" applyBorder="1" applyAlignment="1">
      <alignment vertical="center" wrapText="1"/>
    </xf>
    <xf numFmtId="0" fontId="7" fillId="0" borderId="6" xfId="23" applyFont="1" applyBorder="1" applyAlignment="1">
      <alignment horizontal="centerContinuous" vertical="center" wrapText="1"/>
    </xf>
    <xf numFmtId="0" fontId="7" fillId="2" borderId="6" xfId="23" applyFont="1" applyFill="1" applyBorder="1" applyAlignment="1">
      <alignment horizontal="center" vertical="center" wrapText="1"/>
    </xf>
    <xf numFmtId="0" fontId="7" fillId="2" borderId="6" xfId="23" applyFont="1" applyFill="1" applyBorder="1" applyAlignment="1">
      <alignment vertical="center" wrapText="1"/>
    </xf>
    <xf numFmtId="0" fontId="7" fillId="2" borderId="5" xfId="23" applyFont="1" applyFill="1" applyBorder="1" applyAlignment="1">
      <alignment vertical="center" wrapText="1"/>
    </xf>
    <xf numFmtId="0" fontId="7" fillId="4" borderId="15" xfId="23" applyFont="1" applyFill="1" applyBorder="1" applyAlignment="1">
      <alignment horizontal="center" vertical="center" wrapText="1"/>
    </xf>
    <xf numFmtId="0" fontId="7" fillId="2" borderId="3" xfId="23" applyFont="1" applyFill="1" applyBorder="1" applyAlignment="1">
      <alignment horizontal="center" vertical="center" wrapText="1"/>
    </xf>
    <xf numFmtId="0" fontId="7" fillId="2" borderId="1" xfId="23" applyFont="1" applyFill="1" applyBorder="1" applyAlignment="1">
      <alignment horizontal="center" vertical="center" wrapText="1"/>
    </xf>
    <xf numFmtId="0" fontId="11" fillId="0" borderId="0" xfId="23" applyFont="1">
      <alignment vertical="center"/>
    </xf>
    <xf numFmtId="0" fontId="15" fillId="0" borderId="0" xfId="23" quotePrefix="1" applyFont="1" applyAlignment="1">
      <alignment horizontal="center" vertical="center"/>
    </xf>
    <xf numFmtId="0" fontId="15" fillId="14" borderId="6" xfId="16" applyFont="1" applyFill="1" applyBorder="1">
      <alignment vertical="center"/>
    </xf>
    <xf numFmtId="0" fontId="15" fillId="0" borderId="6" xfId="16" applyFont="1" applyBorder="1">
      <alignment vertical="center"/>
    </xf>
    <xf numFmtId="49" fontId="22" fillId="0" borderId="6" xfId="3" applyNumberFormat="1" applyFont="1" applyBorder="1"/>
    <xf numFmtId="0" fontId="22" fillId="14" borderId="6" xfId="16" applyFont="1" applyFill="1" applyBorder="1" applyAlignment="1">
      <alignment vertical="center" wrapText="1"/>
    </xf>
    <xf numFmtId="0" fontId="15" fillId="0" borderId="33" xfId="16" applyFont="1" applyBorder="1" applyAlignment="1">
      <alignment horizontal="center" vertical="center"/>
    </xf>
    <xf numFmtId="0" fontId="43" fillId="14" borderId="6" xfId="16" applyFont="1" applyFill="1" applyBorder="1">
      <alignment vertical="center"/>
    </xf>
    <xf numFmtId="0" fontId="37" fillId="16" borderId="17" xfId="3" applyFont="1" applyFill="1" applyBorder="1"/>
    <xf numFmtId="0" fontId="37" fillId="16" borderId="33" xfId="3" applyFont="1" applyFill="1" applyBorder="1" applyAlignment="1">
      <alignment horizontal="left"/>
    </xf>
    <xf numFmtId="0" fontId="43" fillId="0" borderId="33" xfId="16" applyFont="1" applyBorder="1" applyAlignment="1">
      <alignment horizontal="center" vertical="center"/>
    </xf>
    <xf numFmtId="0" fontId="43" fillId="0" borderId="0" xfId="16" applyFont="1">
      <alignment vertical="center"/>
    </xf>
    <xf numFmtId="0" fontId="43" fillId="0" borderId="6" xfId="20" applyFont="1" applyBorder="1">
      <alignment vertical="center"/>
    </xf>
    <xf numFmtId="0" fontId="15" fillId="14" borderId="13" xfId="16" applyFont="1" applyFill="1" applyBorder="1">
      <alignment vertical="center"/>
    </xf>
    <xf numFmtId="0" fontId="15" fillId="0" borderId="13" xfId="16" applyFont="1" applyBorder="1">
      <alignment vertical="center"/>
    </xf>
    <xf numFmtId="0" fontId="54" fillId="14" borderId="11" xfId="16" applyFont="1" applyFill="1" applyBorder="1">
      <alignment vertical="center"/>
    </xf>
    <xf numFmtId="0" fontId="54" fillId="0" borderId="11" xfId="16" applyFont="1" applyBorder="1">
      <alignment vertical="center"/>
    </xf>
    <xf numFmtId="0" fontId="54" fillId="14" borderId="10" xfId="16" applyFont="1" applyFill="1" applyBorder="1">
      <alignment vertical="center"/>
    </xf>
    <xf numFmtId="0" fontId="54" fillId="0" borderId="10" xfId="16" applyFont="1" applyBorder="1">
      <alignment vertical="center"/>
    </xf>
    <xf numFmtId="0" fontId="22" fillId="15" borderId="13" xfId="3" applyFont="1" applyFill="1" applyBorder="1"/>
    <xf numFmtId="0" fontId="55" fillId="16" borderId="11" xfId="3" applyFont="1" applyFill="1" applyBorder="1"/>
    <xf numFmtId="0" fontId="55" fillId="15" borderId="11" xfId="3" applyFont="1" applyFill="1" applyBorder="1"/>
    <xf numFmtId="0" fontId="55" fillId="16" borderId="10" xfId="3" applyFont="1" applyFill="1" applyBorder="1"/>
    <xf numFmtId="0" fontId="22" fillId="9" borderId="13" xfId="3" applyFont="1" applyFill="1" applyBorder="1"/>
    <xf numFmtId="0" fontId="55" fillId="9" borderId="11" xfId="3" applyFont="1" applyFill="1" applyBorder="1"/>
    <xf numFmtId="0" fontId="55" fillId="9" borderId="10" xfId="3" applyFont="1" applyFill="1" applyBorder="1"/>
    <xf numFmtId="0" fontId="15" fillId="14" borderId="11" xfId="16" applyFont="1" applyFill="1" applyBorder="1">
      <alignment vertical="center"/>
    </xf>
    <xf numFmtId="0" fontId="22" fillId="9" borderId="11" xfId="3" applyFont="1" applyFill="1" applyBorder="1"/>
    <xf numFmtId="0" fontId="55" fillId="8" borderId="11" xfId="3" applyFont="1" applyFill="1" applyBorder="1"/>
    <xf numFmtId="0" fontId="55" fillId="8" borderId="10" xfId="3" applyFont="1" applyFill="1" applyBorder="1"/>
    <xf numFmtId="0" fontId="22" fillId="8" borderId="13" xfId="3" applyFont="1" applyFill="1" applyBorder="1"/>
    <xf numFmtId="0" fontId="22" fillId="15" borderId="19" xfId="3" applyFont="1" applyFill="1" applyBorder="1"/>
    <xf numFmtId="0" fontId="55" fillId="9" borderId="47" xfId="3" applyFont="1" applyFill="1" applyBorder="1"/>
    <xf numFmtId="0" fontId="55" fillId="15" borderId="47" xfId="3" applyFont="1" applyFill="1" applyBorder="1"/>
    <xf numFmtId="0" fontId="55" fillId="9" borderId="37" xfId="3" applyFont="1" applyFill="1" applyBorder="1"/>
    <xf numFmtId="0" fontId="22" fillId="9" borderId="19" xfId="3" applyFont="1" applyFill="1" applyBorder="1"/>
    <xf numFmtId="0" fontId="22" fillId="8" borderId="19" xfId="3" applyFont="1" applyFill="1" applyBorder="1"/>
    <xf numFmtId="0" fontId="55" fillId="8" borderId="47" xfId="3" applyFont="1" applyFill="1" applyBorder="1"/>
    <xf numFmtId="0" fontId="55" fillId="8" borderId="37" xfId="3" applyFont="1" applyFill="1" applyBorder="1"/>
    <xf numFmtId="0" fontId="55" fillId="16" borderId="47" xfId="3" applyFont="1" applyFill="1" applyBorder="1"/>
    <xf numFmtId="0" fontId="55" fillId="16" borderId="37" xfId="3" applyFont="1" applyFill="1" applyBorder="1"/>
    <xf numFmtId="49" fontId="55" fillId="8" borderId="10" xfId="3" applyNumberFormat="1" applyFont="1" applyFill="1" applyBorder="1"/>
    <xf numFmtId="0" fontId="15" fillId="17" borderId="6" xfId="16" applyFont="1" applyFill="1" applyBorder="1">
      <alignment vertical="center"/>
    </xf>
    <xf numFmtId="0" fontId="15" fillId="17" borderId="33" xfId="16" applyFont="1" applyFill="1" applyBorder="1" applyAlignment="1">
      <alignment horizontal="center" vertical="center"/>
    </xf>
    <xf numFmtId="0" fontId="22" fillId="18" borderId="6" xfId="3" applyFont="1" applyFill="1" applyBorder="1"/>
    <xf numFmtId="0" fontId="22" fillId="18" borderId="17" xfId="3" applyFont="1" applyFill="1" applyBorder="1"/>
    <xf numFmtId="0" fontId="22" fillId="18" borderId="33" xfId="3" applyFont="1" applyFill="1" applyBorder="1" applyAlignment="1">
      <alignment horizontal="left"/>
    </xf>
    <xf numFmtId="0" fontId="37" fillId="8" borderId="6" xfId="3" applyFont="1" applyFill="1" applyBorder="1"/>
    <xf numFmtId="0" fontId="37" fillId="9" borderId="33" xfId="3" applyFont="1" applyFill="1" applyBorder="1" applyAlignment="1">
      <alignment horizontal="left"/>
    </xf>
    <xf numFmtId="0" fontId="37" fillId="8" borderId="33" xfId="3" applyFont="1" applyFill="1" applyBorder="1" applyAlignment="1">
      <alignment horizontal="left"/>
    </xf>
    <xf numFmtId="0" fontId="28" fillId="0" borderId="40" xfId="16" applyFont="1" applyBorder="1" applyAlignment="1">
      <alignment horizontal="left" vertical="center"/>
    </xf>
    <xf numFmtId="0" fontId="15" fillId="0" borderId="40" xfId="16" applyFont="1" applyBorder="1" applyAlignment="1">
      <alignment horizontal="left" vertical="center"/>
    </xf>
    <xf numFmtId="0" fontId="32" fillId="0" borderId="45" xfId="3" applyFont="1" applyBorder="1" applyAlignment="1">
      <alignment horizontal="left"/>
    </xf>
    <xf numFmtId="0" fontId="32" fillId="0" borderId="40" xfId="3" applyFont="1" applyBorder="1" applyAlignment="1">
      <alignment horizontal="left"/>
    </xf>
    <xf numFmtId="0" fontId="32" fillId="17" borderId="40" xfId="3" applyFont="1" applyFill="1" applyBorder="1" applyAlignment="1">
      <alignment horizontal="left"/>
    </xf>
    <xf numFmtId="0" fontId="37" fillId="0" borderId="40" xfId="3" applyFont="1" applyBorder="1" applyAlignment="1">
      <alignment horizontal="left"/>
    </xf>
    <xf numFmtId="0" fontId="45" fillId="0" borderId="40" xfId="3" applyFont="1" applyBorder="1" applyAlignment="1">
      <alignment horizontal="left" vertical="center" wrapText="1"/>
    </xf>
    <xf numFmtId="0" fontId="9" fillId="0" borderId="41" xfId="16" applyFont="1" applyBorder="1">
      <alignment vertical="center"/>
    </xf>
    <xf numFmtId="49" fontId="15" fillId="0" borderId="41" xfId="16" applyNumberFormat="1" applyFont="1" applyBorder="1">
      <alignment vertical="center"/>
    </xf>
    <xf numFmtId="49" fontId="28" fillId="0" borderId="41" xfId="16" applyNumberFormat="1" applyFont="1" applyBorder="1" applyAlignment="1">
      <alignment horizontal="center" vertical="center"/>
    </xf>
    <xf numFmtId="49" fontId="28" fillId="0" borderId="41" xfId="16" applyNumberFormat="1" applyFont="1" applyBorder="1" applyAlignment="1">
      <alignment horizontal="left" vertical="center"/>
    </xf>
    <xf numFmtId="49" fontId="55" fillId="9" borderId="10" xfId="3" applyNumberFormat="1" applyFont="1" applyFill="1" applyBorder="1"/>
    <xf numFmtId="49" fontId="55" fillId="9" borderId="37" xfId="3" applyNumberFormat="1" applyFont="1" applyFill="1" applyBorder="1"/>
    <xf numFmtId="49" fontId="55" fillId="8" borderId="37" xfId="3" applyNumberFormat="1" applyFont="1" applyFill="1" applyBorder="1"/>
    <xf numFmtId="0" fontId="7" fillId="0" borderId="12" xfId="19" applyFont="1" applyBorder="1" applyAlignment="1">
      <alignment horizontal="center" vertical="top"/>
    </xf>
    <xf numFmtId="0" fontId="15" fillId="0" borderId="20" xfId="19" applyFont="1" applyBorder="1">
      <alignment vertical="center"/>
    </xf>
    <xf numFmtId="0" fontId="15" fillId="4" borderId="10" xfId="19" applyFont="1" applyFill="1" applyBorder="1">
      <alignment vertical="center"/>
    </xf>
    <xf numFmtId="0" fontId="15" fillId="4" borderId="11" xfId="19" applyFont="1" applyFill="1" applyBorder="1">
      <alignment vertical="center"/>
    </xf>
    <xf numFmtId="0" fontId="15" fillId="0" borderId="35" xfId="19" applyFont="1" applyBorder="1" applyProtection="1">
      <alignment vertical="center"/>
      <protection locked="0"/>
    </xf>
    <xf numFmtId="0" fontId="15" fillId="0" borderId="18" xfId="19" applyFont="1" applyBorder="1" applyProtection="1">
      <alignment vertical="center"/>
      <protection locked="0"/>
    </xf>
    <xf numFmtId="0" fontId="15" fillId="0" borderId="10" xfId="20" applyFont="1" applyBorder="1" applyProtection="1">
      <alignment vertical="center"/>
      <protection locked="0"/>
    </xf>
    <xf numFmtId="0" fontId="7" fillId="2" borderId="15" xfId="16" applyFont="1" applyFill="1" applyBorder="1" applyAlignment="1">
      <alignment horizontal="center" vertical="center" wrapText="1"/>
    </xf>
    <xf numFmtId="0" fontId="7" fillId="2" borderId="17" xfId="16" applyFont="1" applyFill="1" applyBorder="1" applyAlignment="1">
      <alignment vertical="center" wrapText="1"/>
    </xf>
    <xf numFmtId="0" fontId="7" fillId="2" borderId="21" xfId="16" applyFont="1" applyFill="1" applyBorder="1" applyAlignment="1">
      <alignment vertical="center" wrapText="1"/>
    </xf>
    <xf numFmtId="0" fontId="15" fillId="14" borderId="6" xfId="16" applyFont="1" applyFill="1" applyBorder="1" applyAlignment="1">
      <alignment horizontal="center" vertical="center"/>
    </xf>
    <xf numFmtId="0" fontId="15" fillId="17" borderId="6" xfId="16" applyFont="1" applyFill="1" applyBorder="1" applyAlignment="1">
      <alignment horizontal="center" vertical="center"/>
    </xf>
    <xf numFmtId="0" fontId="43" fillId="14" borderId="6" xfId="16" applyFont="1" applyFill="1" applyBorder="1" applyAlignment="1">
      <alignment horizontal="center" vertical="center"/>
    </xf>
    <xf numFmtId="0" fontId="15" fillId="14" borderId="13" xfId="16" applyFont="1" applyFill="1" applyBorder="1" applyAlignment="1">
      <alignment horizontal="center" vertical="center"/>
    </xf>
    <xf numFmtId="0" fontId="15" fillId="14" borderId="10" xfId="16" applyFont="1" applyFill="1" applyBorder="1" applyAlignment="1">
      <alignment horizontal="center" vertical="center"/>
    </xf>
    <xf numFmtId="0" fontId="15" fillId="14" borderId="11" xfId="16" applyFont="1" applyFill="1" applyBorder="1" applyAlignment="1">
      <alignment horizontal="center" vertical="center"/>
    </xf>
    <xf numFmtId="0" fontId="15" fillId="14" borderId="21" xfId="16" applyFont="1" applyFill="1" applyBorder="1" applyAlignment="1">
      <alignment horizontal="center" vertical="center"/>
    </xf>
    <xf numFmtId="0" fontId="15" fillId="14" borderId="49" xfId="16" applyFont="1" applyFill="1" applyBorder="1" applyAlignment="1">
      <alignment horizontal="center" vertical="center"/>
    </xf>
    <xf numFmtId="0" fontId="54" fillId="14" borderId="12" xfId="16" applyFont="1" applyFill="1" applyBorder="1" applyAlignment="1">
      <alignment horizontal="center" vertical="center"/>
    </xf>
    <xf numFmtId="0" fontId="54" fillId="14" borderId="43" xfId="16" applyFont="1" applyFill="1" applyBorder="1" applyAlignment="1">
      <alignment horizontal="center" vertical="center"/>
    </xf>
    <xf numFmtId="0" fontId="15" fillId="14" borderId="12" xfId="16" applyFont="1" applyFill="1" applyBorder="1" applyAlignment="1">
      <alignment horizontal="center" vertical="center"/>
    </xf>
    <xf numFmtId="0" fontId="15" fillId="17" borderId="21" xfId="16" applyFont="1" applyFill="1" applyBorder="1" applyAlignment="1">
      <alignment horizontal="center" vertical="center"/>
    </xf>
    <xf numFmtId="0" fontId="43" fillId="14" borderId="21" xfId="16" applyFont="1" applyFill="1" applyBorder="1" applyAlignment="1">
      <alignment horizontal="center" vertical="center"/>
    </xf>
    <xf numFmtId="0" fontId="15" fillId="14" borderId="5" xfId="16" applyFont="1" applyFill="1" applyBorder="1" applyAlignment="1">
      <alignment horizontal="center" vertical="center"/>
    </xf>
    <xf numFmtId="0" fontId="15" fillId="14" borderId="38" xfId="16" applyFont="1" applyFill="1" applyBorder="1" applyAlignment="1">
      <alignment horizontal="center" vertical="center"/>
    </xf>
    <xf numFmtId="0" fontId="54" fillId="14" borderId="24" xfId="16" applyFont="1" applyFill="1" applyBorder="1" applyAlignment="1">
      <alignment horizontal="center" vertical="center"/>
    </xf>
    <xf numFmtId="0" fontId="54" fillId="14" borderId="39" xfId="16" applyFont="1" applyFill="1" applyBorder="1" applyAlignment="1">
      <alignment horizontal="center" vertical="center"/>
    </xf>
    <xf numFmtId="0" fontId="15" fillId="14" borderId="24" xfId="16" applyFont="1" applyFill="1" applyBorder="1" applyAlignment="1">
      <alignment horizontal="center" vertical="center"/>
    </xf>
    <xf numFmtId="0" fontId="15" fillId="17" borderId="5" xfId="16" applyFont="1" applyFill="1" applyBorder="1" applyAlignment="1">
      <alignment horizontal="center" vertical="center"/>
    </xf>
    <xf numFmtId="0" fontId="43" fillId="14" borderId="5" xfId="16" applyFont="1" applyFill="1" applyBorder="1" applyAlignment="1">
      <alignment horizontal="center" vertical="center"/>
    </xf>
    <xf numFmtId="0" fontId="32" fillId="8" borderId="33" xfId="3" applyFont="1" applyFill="1" applyBorder="1" applyAlignment="1">
      <alignment horizontal="left"/>
    </xf>
    <xf numFmtId="0" fontId="32" fillId="9" borderId="33" xfId="3" applyFont="1" applyFill="1" applyBorder="1" applyAlignment="1">
      <alignment horizontal="left"/>
    </xf>
    <xf numFmtId="49" fontId="32" fillId="8" borderId="33" xfId="3" applyNumberFormat="1" applyFont="1" applyFill="1" applyBorder="1" applyAlignment="1">
      <alignment horizontal="left"/>
    </xf>
    <xf numFmtId="0" fontId="43" fillId="14" borderId="24" xfId="16" applyFont="1" applyFill="1" applyBorder="1" applyAlignment="1">
      <alignment horizontal="center" vertical="center"/>
    </xf>
    <xf numFmtId="0" fontId="43" fillId="14" borderId="39" xfId="16" applyFont="1" applyFill="1" applyBorder="1" applyAlignment="1">
      <alignment horizontal="center" vertical="center"/>
    </xf>
    <xf numFmtId="0" fontId="43" fillId="14" borderId="11" xfId="16" applyFont="1" applyFill="1" applyBorder="1" applyAlignment="1">
      <alignment horizontal="center" vertical="center"/>
    </xf>
    <xf numFmtId="0" fontId="43" fillId="14" borderId="12" xfId="16" applyFont="1" applyFill="1" applyBorder="1" applyAlignment="1">
      <alignment horizontal="center" vertical="center"/>
    </xf>
    <xf numFmtId="0" fontId="43" fillId="14" borderId="11" xfId="16" applyFont="1" applyFill="1" applyBorder="1">
      <alignment vertical="center"/>
    </xf>
    <xf numFmtId="0" fontId="37" fillId="8" borderId="11" xfId="3" applyFont="1" applyFill="1" applyBorder="1"/>
    <xf numFmtId="0" fontId="43" fillId="14" borderId="10" xfId="16" applyFont="1" applyFill="1" applyBorder="1" applyAlignment="1">
      <alignment horizontal="center" vertical="center"/>
    </xf>
    <xf numFmtId="0" fontId="43" fillId="14" borderId="43" xfId="16" applyFont="1" applyFill="1" applyBorder="1" applyAlignment="1">
      <alignment horizontal="center" vertical="center"/>
    </xf>
    <xf numFmtId="0" fontId="43" fillId="14" borderId="10" xfId="16" applyFont="1" applyFill="1" applyBorder="1">
      <alignment vertical="center"/>
    </xf>
    <xf numFmtId="0" fontId="37" fillId="8" borderId="10" xfId="3" applyFont="1" applyFill="1" applyBorder="1"/>
    <xf numFmtId="0" fontId="37" fillId="9" borderId="11" xfId="3" applyFont="1" applyFill="1" applyBorder="1"/>
    <xf numFmtId="0" fontId="37" fillId="9" borderId="47" xfId="3" applyFont="1" applyFill="1" applyBorder="1"/>
    <xf numFmtId="0" fontId="37" fillId="8" borderId="37" xfId="3" applyFont="1" applyFill="1" applyBorder="1"/>
    <xf numFmtId="0" fontId="37" fillId="9" borderId="18" xfId="3" applyFont="1" applyFill="1" applyBorder="1"/>
    <xf numFmtId="0" fontId="37" fillId="8" borderId="20" xfId="3" applyFont="1" applyFill="1" applyBorder="1"/>
    <xf numFmtId="0" fontId="15" fillId="14" borderId="39" xfId="16" applyFont="1" applyFill="1" applyBorder="1" applyAlignment="1">
      <alignment horizontal="center" vertical="center"/>
    </xf>
    <xf numFmtId="0" fontId="15" fillId="14" borderId="43" xfId="16" applyFont="1" applyFill="1" applyBorder="1" applyAlignment="1">
      <alignment horizontal="center" vertical="center"/>
    </xf>
    <xf numFmtId="0" fontId="15" fillId="14" borderId="10" xfId="16" applyFont="1" applyFill="1" applyBorder="1">
      <alignment vertical="center"/>
    </xf>
    <xf numFmtId="0" fontId="22" fillId="8" borderId="10" xfId="3" applyFont="1" applyFill="1" applyBorder="1"/>
    <xf numFmtId="0" fontId="37" fillId="8" borderId="10" xfId="3" applyFont="1" applyFill="1" applyBorder="1" applyAlignment="1">
      <alignment horizontal="center"/>
    </xf>
    <xf numFmtId="0" fontId="22" fillId="8" borderId="20" xfId="3" applyFont="1" applyFill="1" applyBorder="1"/>
    <xf numFmtId="0" fontId="22" fillId="8" borderId="46" xfId="3" applyFont="1" applyFill="1" applyBorder="1" applyAlignment="1">
      <alignment horizontal="left"/>
    </xf>
    <xf numFmtId="0" fontId="15" fillId="0" borderId="46" xfId="16" applyFont="1" applyBorder="1" applyAlignment="1">
      <alignment horizontal="center" vertical="center"/>
    </xf>
    <xf numFmtId="0" fontId="56" fillId="0" borderId="6" xfId="19" applyFont="1" applyBorder="1" applyAlignment="1" applyProtection="1">
      <alignment horizontal="center" vertical="center"/>
      <protection locked="0"/>
    </xf>
    <xf numFmtId="0" fontId="56" fillId="0" borderId="17" xfId="19" applyFont="1" applyBorder="1" applyAlignment="1" applyProtection="1">
      <alignment horizontal="center" vertical="center"/>
      <protection locked="0"/>
    </xf>
    <xf numFmtId="0" fontId="56" fillId="0" borderId="26" xfId="19" applyFont="1" applyBorder="1" applyAlignment="1" applyProtection="1">
      <alignment horizontal="center" vertical="center"/>
      <protection locked="0"/>
    </xf>
    <xf numFmtId="0" fontId="15" fillId="0" borderId="26" xfId="19" applyFont="1" applyBorder="1" applyAlignment="1" applyProtection="1">
      <alignment horizontal="center" vertical="center"/>
      <protection locked="0"/>
    </xf>
    <xf numFmtId="0" fontId="15" fillId="10" borderId="21" xfId="19" applyFont="1" applyFill="1" applyBorder="1" applyProtection="1">
      <alignment vertical="center"/>
      <protection locked="0"/>
    </xf>
    <xf numFmtId="14" fontId="22" fillId="5" borderId="5" xfId="3" applyNumberFormat="1" applyFont="1" applyFill="1" applyBorder="1" applyProtection="1">
      <protection locked="0"/>
    </xf>
    <xf numFmtId="0" fontId="22" fillId="5" borderId="26" xfId="3" applyFont="1" applyFill="1" applyBorder="1" applyAlignment="1" applyProtection="1">
      <alignment horizontal="center"/>
      <protection locked="0"/>
    </xf>
    <xf numFmtId="0" fontId="22" fillId="5" borderId="5" xfId="3" applyFont="1" applyFill="1" applyBorder="1" applyAlignment="1" applyProtection="1">
      <alignment horizontal="center"/>
      <protection locked="0"/>
    </xf>
    <xf numFmtId="0" fontId="22" fillId="5" borderId="6" xfId="3" applyFont="1" applyFill="1" applyBorder="1" applyAlignment="1" applyProtection="1">
      <alignment horizontal="center"/>
      <protection locked="0"/>
    </xf>
    <xf numFmtId="0" fontId="15" fillId="0" borderId="21" xfId="19" quotePrefix="1" applyFont="1" applyBorder="1" applyProtection="1">
      <alignment vertical="center"/>
      <protection locked="0"/>
    </xf>
    <xf numFmtId="14" fontId="15" fillId="0" borderId="5" xfId="25" applyNumberFormat="1" applyFont="1" applyBorder="1" applyProtection="1">
      <alignment vertical="center"/>
      <protection locked="0"/>
    </xf>
    <xf numFmtId="0" fontId="15" fillId="12" borderId="6" xfId="0" applyFont="1" applyFill="1" applyBorder="1" applyAlignment="1">
      <alignment wrapText="1"/>
    </xf>
    <xf numFmtId="0" fontId="15" fillId="0" borderId="21" xfId="19" quotePrefix="1" applyFont="1" applyBorder="1" applyAlignment="1" applyProtection="1">
      <alignment vertical="center" wrapText="1"/>
      <protection locked="0"/>
    </xf>
    <xf numFmtId="0" fontId="22" fillId="5" borderId="26" xfId="3" applyFont="1" applyFill="1" applyBorder="1" applyAlignment="1" applyProtection="1">
      <alignment horizontal="left"/>
      <protection locked="0"/>
    </xf>
    <xf numFmtId="0" fontId="15" fillId="12" borderId="21" xfId="0" applyFont="1" applyFill="1" applyBorder="1" applyAlignment="1">
      <alignment wrapText="1"/>
    </xf>
    <xf numFmtId="0" fontId="15" fillId="12" borderId="43" xfId="0" applyFont="1" applyFill="1" applyBorder="1"/>
    <xf numFmtId="14" fontId="15" fillId="5" borderId="5" xfId="19" applyNumberFormat="1" applyFont="1" applyFill="1" applyBorder="1" applyProtection="1">
      <alignment vertical="center"/>
      <protection locked="0"/>
    </xf>
    <xf numFmtId="0" fontId="15" fillId="0" borderId="39" xfId="0" applyFont="1" applyBorder="1" applyAlignment="1">
      <alignment vertical="center"/>
    </xf>
    <xf numFmtId="0" fontId="15" fillId="0" borderId="10" xfId="0" applyFont="1" applyBorder="1" applyAlignment="1">
      <alignment vertical="center"/>
    </xf>
    <xf numFmtId="0" fontId="15" fillId="0" borderId="21" xfId="0" applyFont="1" applyBorder="1" applyAlignment="1">
      <alignment wrapText="1"/>
    </xf>
    <xf numFmtId="0" fontId="15" fillId="0" borderId="43" xfId="0" applyFont="1" applyBorder="1" applyAlignment="1">
      <alignment wrapText="1"/>
    </xf>
    <xf numFmtId="0" fontId="28" fillId="0" borderId="6" xfId="20" applyFont="1" applyBorder="1">
      <alignment vertical="center"/>
    </xf>
    <xf numFmtId="0" fontId="20" fillId="0" borderId="0" xfId="19" applyFont="1" applyAlignment="1">
      <alignment horizontal="center" vertical="top"/>
    </xf>
    <xf numFmtId="0" fontId="15" fillId="0" borderId="0" xfId="19" applyFont="1" applyAlignment="1">
      <alignment horizontal="center" vertical="top" wrapText="1"/>
    </xf>
    <xf numFmtId="0" fontId="54" fillId="14" borderId="25" xfId="16" applyFont="1" applyFill="1" applyBorder="1" applyAlignment="1">
      <alignment horizontal="center" vertical="center"/>
    </xf>
    <xf numFmtId="0" fontId="28" fillId="14" borderId="5" xfId="16" applyFont="1" applyFill="1" applyBorder="1" applyAlignment="1">
      <alignment horizontal="center" vertical="center"/>
    </xf>
    <xf numFmtId="0" fontId="28" fillId="14" borderId="21" xfId="16" applyFont="1" applyFill="1" applyBorder="1" applyAlignment="1">
      <alignment horizontal="center" vertical="center"/>
    </xf>
    <xf numFmtId="0" fontId="28" fillId="14" borderId="6" xfId="16" applyFont="1" applyFill="1" applyBorder="1">
      <alignment vertical="center"/>
    </xf>
    <xf numFmtId="0" fontId="32" fillId="8" borderId="6" xfId="3" applyFont="1" applyFill="1" applyBorder="1"/>
    <xf numFmtId="0" fontId="32" fillId="9" borderId="6" xfId="3" applyFont="1" applyFill="1" applyBorder="1"/>
    <xf numFmtId="0" fontId="32" fillId="8" borderId="17" xfId="3" applyFont="1" applyFill="1" applyBorder="1"/>
    <xf numFmtId="0" fontId="28" fillId="0" borderId="33" xfId="16" applyFont="1" applyBorder="1" applyAlignment="1">
      <alignment horizontal="center" vertical="center"/>
    </xf>
    <xf numFmtId="0" fontId="16" fillId="3" borderId="48" xfId="16" applyFont="1" applyFill="1" applyBorder="1" applyAlignment="1">
      <alignment horizontal="left" vertical="center" wrapText="1"/>
    </xf>
    <xf numFmtId="0" fontId="16" fillId="3" borderId="47" xfId="16" applyFont="1" applyFill="1" applyBorder="1" applyAlignment="1">
      <alignment horizontal="left" vertical="center" wrapText="1"/>
    </xf>
    <xf numFmtId="0" fontId="16" fillId="3" borderId="32" xfId="16" applyFont="1" applyFill="1" applyBorder="1" applyAlignment="1">
      <alignment horizontal="left" vertical="center" wrapText="1"/>
    </xf>
    <xf numFmtId="0" fontId="7" fillId="2" borderId="6" xfId="16" applyFont="1" applyFill="1" applyBorder="1" applyAlignment="1">
      <alignment horizontal="center" vertical="center" wrapText="1"/>
    </xf>
    <xf numFmtId="0" fontId="7" fillId="2" borderId="8" xfId="16" applyFont="1" applyFill="1" applyBorder="1" applyAlignment="1">
      <alignment horizontal="center" vertical="center" wrapText="1"/>
    </xf>
    <xf numFmtId="49" fontId="7" fillId="2" borderId="6" xfId="16" applyNumberFormat="1" applyFont="1" applyFill="1" applyBorder="1" applyAlignment="1">
      <alignment horizontal="center" vertical="center" wrapText="1"/>
    </xf>
    <xf numFmtId="49" fontId="7" fillId="2" borderId="8" xfId="16" applyNumberFormat="1" applyFont="1" applyFill="1" applyBorder="1" applyAlignment="1">
      <alignment horizontal="center" vertical="center" wrapText="1"/>
    </xf>
    <xf numFmtId="0" fontId="16" fillId="11" borderId="13" xfId="16" applyFont="1" applyFill="1" applyBorder="1" applyAlignment="1">
      <alignment horizontal="center" vertical="center" wrapText="1"/>
    </xf>
    <xf numFmtId="0" fontId="16" fillId="11" borderId="14" xfId="16" applyFont="1" applyFill="1" applyBorder="1" applyAlignment="1">
      <alignment horizontal="center" vertical="center" wrapText="1"/>
    </xf>
    <xf numFmtId="0" fontId="7" fillId="2" borderId="5" xfId="16" applyFont="1" applyFill="1" applyBorder="1" applyAlignment="1">
      <alignment horizontal="center" vertical="center" wrapText="1"/>
    </xf>
    <xf numFmtId="0" fontId="7" fillId="2" borderId="7" xfId="16" applyFont="1" applyFill="1" applyBorder="1" applyAlignment="1">
      <alignment horizontal="center" vertical="center" wrapText="1"/>
    </xf>
    <xf numFmtId="0" fontId="7" fillId="2" borderId="13" xfId="16" applyFont="1" applyFill="1" applyBorder="1" applyAlignment="1">
      <alignment horizontal="center" vertical="center" wrapText="1"/>
    </xf>
    <xf numFmtId="0" fontId="7" fillId="2" borderId="14" xfId="16" applyFont="1" applyFill="1" applyBorder="1" applyAlignment="1">
      <alignment horizontal="center" vertical="center" wrapText="1"/>
    </xf>
    <xf numFmtId="0" fontId="7" fillId="2" borderId="1" xfId="16" applyFont="1" applyFill="1" applyBorder="1" applyAlignment="1">
      <alignment horizontal="center" vertical="center" wrapText="1"/>
    </xf>
    <xf numFmtId="0" fontId="7" fillId="2" borderId="2" xfId="16" applyFont="1" applyFill="1" applyBorder="1" applyAlignment="1">
      <alignment horizontal="center" vertical="center" wrapText="1"/>
    </xf>
    <xf numFmtId="0" fontId="7" fillId="2" borderId="3" xfId="16" applyFont="1" applyFill="1" applyBorder="1" applyAlignment="1">
      <alignment horizontal="center" vertical="center" wrapText="1"/>
    </xf>
    <xf numFmtId="0" fontId="16" fillId="3" borderId="29" xfId="16" applyFont="1" applyFill="1" applyBorder="1" applyAlignment="1">
      <alignment horizontal="center" vertical="center" wrapText="1"/>
    </xf>
    <xf numFmtId="0" fontId="16" fillId="3" borderId="41" xfId="16" applyFont="1" applyFill="1" applyBorder="1" applyAlignment="1">
      <alignment horizontal="center" vertical="center" wrapText="1"/>
    </xf>
    <xf numFmtId="0" fontId="16" fillId="3" borderId="9" xfId="16" applyFont="1" applyFill="1" applyBorder="1" applyAlignment="1">
      <alignment horizontal="center" vertical="center" wrapText="1"/>
    </xf>
    <xf numFmtId="0" fontId="16" fillId="3" borderId="15" xfId="16" applyFont="1" applyFill="1" applyBorder="1" applyAlignment="1">
      <alignment horizontal="center" vertical="center" wrapText="1"/>
    </xf>
    <xf numFmtId="0" fontId="16" fillId="3" borderId="4" xfId="16" applyFont="1" applyFill="1" applyBorder="1" applyAlignment="1">
      <alignment horizontal="center" vertical="center" wrapText="1"/>
    </xf>
    <xf numFmtId="0" fontId="16" fillId="3" borderId="2" xfId="16" applyFont="1" applyFill="1" applyBorder="1" applyAlignment="1">
      <alignment horizontal="center" vertical="center" wrapText="1"/>
    </xf>
    <xf numFmtId="0" fontId="7" fillId="2" borderId="15" xfId="16" applyFont="1" applyFill="1" applyBorder="1" applyAlignment="1">
      <alignment horizontal="center" vertical="center" wrapText="1"/>
    </xf>
    <xf numFmtId="0" fontId="7" fillId="2" borderId="4" xfId="16" applyFont="1" applyFill="1" applyBorder="1" applyAlignment="1">
      <alignment horizontal="center" vertical="center" wrapText="1"/>
    </xf>
    <xf numFmtId="0" fontId="22" fillId="8" borderId="18" xfId="3" applyFont="1" applyFill="1" applyBorder="1" applyAlignment="1">
      <alignment horizontal="center" vertical="top" wrapText="1"/>
    </xf>
    <xf numFmtId="0" fontId="16" fillId="3" borderId="13" xfId="16" applyFont="1" applyFill="1" applyBorder="1" applyAlignment="1">
      <alignment horizontal="center" vertical="center" wrapText="1"/>
    </xf>
    <xf numFmtId="0" fontId="16" fillId="3" borderId="14" xfId="16" applyFont="1" applyFill="1" applyBorder="1" applyAlignment="1">
      <alignment horizontal="center" vertical="center" wrapText="1"/>
    </xf>
    <xf numFmtId="0" fontId="7" fillId="2" borderId="16" xfId="16" applyFont="1" applyFill="1" applyBorder="1" applyAlignment="1">
      <alignment horizontal="center" vertical="center" wrapText="1"/>
    </xf>
    <xf numFmtId="0" fontId="7" fillId="2" borderId="11" xfId="16" applyFont="1" applyFill="1" applyBorder="1" applyAlignment="1">
      <alignment horizontal="center" vertical="center" wrapText="1"/>
    </xf>
    <xf numFmtId="0" fontId="22" fillId="8" borderId="11" xfId="3" applyFont="1" applyFill="1" applyBorder="1" applyAlignment="1">
      <alignment horizontal="center" vertical="top" wrapText="1"/>
    </xf>
    <xf numFmtId="0" fontId="7" fillId="2" borderId="1" xfId="19" applyFont="1" applyFill="1" applyBorder="1" applyAlignment="1">
      <alignment horizontal="center" vertical="center" wrapText="1"/>
    </xf>
    <xf numFmtId="0" fontId="7" fillId="2" borderId="2" xfId="19" applyFont="1" applyFill="1" applyBorder="1" applyAlignment="1">
      <alignment horizontal="center" vertical="center" wrapText="1"/>
    </xf>
    <xf numFmtId="0" fontId="7" fillId="2" borderId="3" xfId="19" applyFont="1" applyFill="1" applyBorder="1" applyAlignment="1">
      <alignment horizontal="center" vertical="center" wrapText="1"/>
    </xf>
    <xf numFmtId="0" fontId="7" fillId="3" borderId="3" xfId="19" applyFont="1" applyFill="1" applyBorder="1" applyAlignment="1">
      <alignment horizontal="center" vertical="center" wrapText="1"/>
    </xf>
    <xf numFmtId="49" fontId="7" fillId="3" borderId="15" xfId="19" applyNumberFormat="1" applyFont="1" applyFill="1" applyBorder="1" applyAlignment="1">
      <alignment horizontal="center" vertical="center" wrapText="1"/>
    </xf>
    <xf numFmtId="49" fontId="7" fillId="3" borderId="4" xfId="19" applyNumberFormat="1" applyFont="1" applyFill="1" applyBorder="1" applyAlignment="1">
      <alignment horizontal="center" vertical="center" wrapText="1"/>
    </xf>
    <xf numFmtId="0" fontId="0" fillId="3" borderId="2" xfId="0" applyFill="1" applyBorder="1" applyAlignment="1">
      <alignment horizontal="center" vertical="center" wrapText="1"/>
    </xf>
    <xf numFmtId="49" fontId="16" fillId="3" borderId="4" xfId="19" applyNumberFormat="1" applyFont="1" applyFill="1" applyBorder="1" applyAlignment="1">
      <alignment horizontal="center" vertical="center" wrapText="1"/>
    </xf>
    <xf numFmtId="0" fontId="34" fillId="3" borderId="2" xfId="0" applyFont="1" applyFill="1" applyBorder="1" applyAlignment="1">
      <alignment horizontal="center" vertical="center" wrapText="1"/>
    </xf>
    <xf numFmtId="0" fontId="15" fillId="0" borderId="16" xfId="19" applyFont="1" applyBorder="1" applyAlignment="1">
      <alignment horizontal="center" vertical="top" wrapText="1"/>
    </xf>
    <xf numFmtId="0" fontId="15" fillId="0" borderId="11" xfId="19" applyFont="1" applyBorder="1" applyAlignment="1">
      <alignment horizontal="center" vertical="top" wrapText="1"/>
    </xf>
    <xf numFmtId="0" fontId="15" fillId="0" borderId="6" xfId="19" applyFont="1" applyBorder="1" applyAlignment="1">
      <alignment horizontal="center" vertical="top" wrapText="1"/>
    </xf>
    <xf numFmtId="0" fontId="7" fillId="0" borderId="12" xfId="19" applyFont="1" applyBorder="1" applyAlignment="1">
      <alignment horizontal="center" vertical="top"/>
    </xf>
    <xf numFmtId="0" fontId="20" fillId="0" borderId="12" xfId="19" applyFont="1" applyBorder="1" applyAlignment="1">
      <alignment horizontal="center" vertical="top"/>
    </xf>
    <xf numFmtId="0" fontId="7" fillId="3" borderId="4" xfId="0" applyFont="1" applyFill="1" applyBorder="1" applyAlignment="1">
      <alignment horizontal="center" vertical="center" wrapText="1"/>
    </xf>
    <xf numFmtId="0" fontId="7" fillId="3" borderId="30" xfId="0" applyFont="1" applyFill="1" applyBorder="1" applyAlignment="1">
      <alignment horizontal="center" vertical="center" wrapText="1"/>
    </xf>
    <xf numFmtId="49" fontId="7" fillId="2" borderId="6" xfId="19" applyNumberFormat="1" applyFont="1" applyFill="1" applyBorder="1" applyAlignment="1">
      <alignment horizontal="center" vertical="center" wrapText="1"/>
    </xf>
    <xf numFmtId="49" fontId="7" fillId="2" borderId="8" xfId="19" applyNumberFormat="1" applyFont="1" applyFill="1" applyBorder="1" applyAlignment="1">
      <alignment horizontal="center" vertical="center" wrapText="1"/>
    </xf>
    <xf numFmtId="49" fontId="7" fillId="4" borderId="13" xfId="19" applyNumberFormat="1" applyFont="1" applyFill="1" applyBorder="1" applyAlignment="1">
      <alignment horizontal="center" vertical="center" wrapText="1"/>
    </xf>
    <xf numFmtId="0" fontId="0" fillId="0" borderId="14" xfId="0" applyBorder="1" applyAlignment="1">
      <alignment horizontal="center" vertical="center" wrapText="1"/>
    </xf>
    <xf numFmtId="0" fontId="7" fillId="2" borderId="5" xfId="19" applyFont="1" applyFill="1" applyBorder="1" applyAlignment="1">
      <alignment horizontal="center" vertical="center" wrapText="1"/>
    </xf>
    <xf numFmtId="0" fontId="7" fillId="2" borderId="7" xfId="19" applyFont="1" applyFill="1" applyBorder="1" applyAlignment="1">
      <alignment horizontal="center" vertical="center" wrapText="1"/>
    </xf>
    <xf numFmtId="0" fontId="7" fillId="2" borderId="6" xfId="19" applyFont="1" applyFill="1" applyBorder="1" applyAlignment="1">
      <alignment horizontal="center" vertical="center" wrapText="1"/>
    </xf>
    <xf numFmtId="0" fontId="7" fillId="2" borderId="8" xfId="19" applyFont="1" applyFill="1" applyBorder="1" applyAlignment="1">
      <alignment horizontal="center" vertical="center" wrapText="1"/>
    </xf>
    <xf numFmtId="0" fontId="7" fillId="3" borderId="6" xfId="19" applyFont="1" applyFill="1" applyBorder="1" applyAlignment="1">
      <alignment horizontal="center" vertical="center" wrapText="1"/>
    </xf>
    <xf numFmtId="0" fontId="7" fillId="3" borderId="8" xfId="19" applyFont="1" applyFill="1" applyBorder="1" applyAlignment="1">
      <alignment horizontal="center" vertical="center" wrapText="1"/>
    </xf>
    <xf numFmtId="49" fontId="16" fillId="3" borderId="13" xfId="19" applyNumberFormat="1" applyFont="1" applyFill="1" applyBorder="1" applyAlignment="1">
      <alignment horizontal="center" vertical="center" wrapText="1"/>
    </xf>
    <xf numFmtId="49" fontId="16" fillId="3" borderId="14" xfId="19" applyNumberFormat="1" applyFont="1" applyFill="1" applyBorder="1" applyAlignment="1">
      <alignment horizontal="center" vertical="center" wrapText="1"/>
    </xf>
    <xf numFmtId="49" fontId="16" fillId="3" borderId="31" xfId="19" applyNumberFormat="1" applyFont="1" applyFill="1" applyBorder="1" applyAlignment="1">
      <alignment horizontal="center" vertical="center" wrapText="1"/>
    </xf>
    <xf numFmtId="49" fontId="16" fillId="3" borderId="32" xfId="19" applyNumberFormat="1" applyFont="1" applyFill="1" applyBorder="1" applyAlignment="1">
      <alignment horizontal="center" vertical="center" wrapText="1"/>
    </xf>
    <xf numFmtId="49" fontId="16" fillId="11" borderId="13" xfId="19" applyNumberFormat="1" applyFont="1" applyFill="1" applyBorder="1" applyAlignment="1">
      <alignment horizontal="center" vertical="center" wrapText="1"/>
    </xf>
    <xf numFmtId="49" fontId="16" fillId="11" borderId="14" xfId="19" applyNumberFormat="1" applyFont="1" applyFill="1" applyBorder="1" applyAlignment="1">
      <alignment horizontal="center" vertical="center" wrapText="1"/>
    </xf>
    <xf numFmtId="0" fontId="7" fillId="3" borderId="13" xfId="19" applyFont="1" applyFill="1" applyBorder="1" applyAlignment="1">
      <alignment horizontal="center" vertical="center" wrapText="1"/>
    </xf>
    <xf numFmtId="0" fontId="7" fillId="3" borderId="14" xfId="19" applyFont="1" applyFill="1" applyBorder="1" applyAlignment="1">
      <alignment horizontal="center" vertical="center" wrapText="1"/>
    </xf>
    <xf numFmtId="49" fontId="16" fillId="3" borderId="31" xfId="23" applyNumberFormat="1" applyFont="1" applyFill="1" applyBorder="1" applyAlignment="1">
      <alignment horizontal="center" vertical="center" wrapText="1"/>
    </xf>
    <xf numFmtId="49" fontId="16" fillId="3" borderId="32" xfId="23" applyNumberFormat="1" applyFont="1" applyFill="1" applyBorder="1" applyAlignment="1">
      <alignment horizontal="center" vertical="center" wrapText="1"/>
    </xf>
    <xf numFmtId="49" fontId="16" fillId="11" borderId="13" xfId="23" applyNumberFormat="1" applyFont="1" applyFill="1" applyBorder="1" applyAlignment="1">
      <alignment horizontal="center" vertical="center" wrapText="1"/>
    </xf>
    <xf numFmtId="49" fontId="16" fillId="11" borderId="14" xfId="23" applyNumberFormat="1" applyFont="1" applyFill="1" applyBorder="1" applyAlignment="1">
      <alignment horizontal="center" vertical="center" wrapText="1"/>
    </xf>
    <xf numFmtId="49" fontId="16" fillId="3" borderId="13" xfId="23" applyNumberFormat="1" applyFont="1" applyFill="1" applyBorder="1" applyAlignment="1">
      <alignment horizontal="center" vertical="center" wrapText="1"/>
    </xf>
    <xf numFmtId="49" fontId="16" fillId="3" borderId="14" xfId="23" applyNumberFormat="1" applyFont="1" applyFill="1" applyBorder="1" applyAlignment="1">
      <alignment horizontal="center" vertical="center" wrapText="1"/>
    </xf>
    <xf numFmtId="49" fontId="7" fillId="2" borderId="6" xfId="23" applyNumberFormat="1" applyFont="1" applyFill="1" applyBorder="1" applyAlignment="1">
      <alignment horizontal="center" vertical="center" wrapText="1"/>
    </xf>
    <xf numFmtId="49" fontId="7" fillId="2" borderId="8" xfId="23" applyNumberFormat="1" applyFont="1" applyFill="1" applyBorder="1" applyAlignment="1">
      <alignment horizontal="center" vertical="center" wrapText="1"/>
    </xf>
    <xf numFmtId="49" fontId="7" fillId="4" borderId="13" xfId="23" applyNumberFormat="1" applyFont="1" applyFill="1" applyBorder="1" applyAlignment="1">
      <alignment horizontal="center" vertical="center" wrapText="1"/>
    </xf>
    <xf numFmtId="0" fontId="7" fillId="2" borderId="5" xfId="23" applyFont="1" applyFill="1" applyBorder="1" applyAlignment="1">
      <alignment horizontal="center" vertical="center" wrapText="1"/>
    </xf>
    <xf numFmtId="0" fontId="7" fillId="2" borderId="7" xfId="23" applyFont="1" applyFill="1" applyBorder="1" applyAlignment="1">
      <alignment horizontal="center" vertical="center" wrapText="1"/>
    </xf>
    <xf numFmtId="0" fontId="7" fillId="2" borderId="6" xfId="23" applyFont="1" applyFill="1" applyBorder="1" applyAlignment="1">
      <alignment horizontal="center" vertical="center" wrapText="1"/>
    </xf>
    <xf numFmtId="0" fontId="7" fillId="2" borderId="8" xfId="23" applyFont="1" applyFill="1" applyBorder="1" applyAlignment="1">
      <alignment horizontal="center" vertical="center" wrapText="1"/>
    </xf>
    <xf numFmtId="0" fontId="7" fillId="3" borderId="6" xfId="23" applyFont="1" applyFill="1" applyBorder="1" applyAlignment="1">
      <alignment horizontal="center" vertical="center" wrapText="1"/>
    </xf>
    <xf numFmtId="0" fontId="7" fillId="3" borderId="8" xfId="23" applyFont="1" applyFill="1" applyBorder="1" applyAlignment="1">
      <alignment horizontal="center" vertical="center" wrapText="1"/>
    </xf>
    <xf numFmtId="0" fontId="7" fillId="2" borderId="1" xfId="23" applyFont="1" applyFill="1" applyBorder="1" applyAlignment="1">
      <alignment horizontal="center" vertical="center" wrapText="1"/>
    </xf>
    <xf numFmtId="0" fontId="7" fillId="2" borderId="2" xfId="23" applyFont="1" applyFill="1" applyBorder="1" applyAlignment="1">
      <alignment horizontal="center" vertical="center" wrapText="1"/>
    </xf>
    <xf numFmtId="0" fontId="7" fillId="2" borderId="3" xfId="23" applyFont="1" applyFill="1" applyBorder="1" applyAlignment="1">
      <alignment horizontal="center" vertical="center" wrapText="1"/>
    </xf>
    <xf numFmtId="0" fontId="7" fillId="3" borderId="3" xfId="23" applyFont="1" applyFill="1" applyBorder="1" applyAlignment="1">
      <alignment horizontal="center" vertical="center" wrapText="1"/>
    </xf>
    <xf numFmtId="49" fontId="7" fillId="3" borderId="15" xfId="23" applyNumberFormat="1" applyFont="1" applyFill="1" applyBorder="1" applyAlignment="1">
      <alignment horizontal="center" vertical="center" wrapText="1"/>
    </xf>
    <xf numFmtId="49" fontId="7" fillId="3" borderId="4" xfId="23" applyNumberFormat="1" applyFont="1" applyFill="1" applyBorder="1" applyAlignment="1">
      <alignment horizontal="center" vertical="center" wrapText="1"/>
    </xf>
    <xf numFmtId="49" fontId="16" fillId="3" borderId="4" xfId="23" applyNumberFormat="1" applyFont="1" applyFill="1" applyBorder="1" applyAlignment="1">
      <alignment horizontal="center" vertical="center" wrapText="1"/>
    </xf>
    <xf numFmtId="0" fontId="15" fillId="0" borderId="16" xfId="23" applyFont="1" applyBorder="1" applyAlignment="1">
      <alignment horizontal="center" vertical="top" wrapText="1"/>
    </xf>
    <xf numFmtId="0" fontId="15" fillId="0" borderId="11" xfId="23" applyFont="1" applyBorder="1" applyAlignment="1">
      <alignment horizontal="center" vertical="top" wrapText="1"/>
    </xf>
    <xf numFmtId="0" fontId="15" fillId="0" borderId="6" xfId="23" applyFont="1" applyBorder="1" applyAlignment="1">
      <alignment horizontal="center" vertical="top" wrapText="1"/>
    </xf>
    <xf numFmtId="0" fontId="18" fillId="0" borderId="11" xfId="23" applyFont="1" applyBorder="1" applyAlignment="1">
      <alignment horizontal="center" vertical="top" wrapText="1"/>
    </xf>
    <xf numFmtId="0" fontId="51" fillId="0" borderId="11" xfId="23" applyFont="1" applyBorder="1" applyAlignment="1">
      <alignment horizontal="center" vertical="top" wrapText="1"/>
    </xf>
    <xf numFmtId="0" fontId="51" fillId="13" borderId="11" xfId="23" applyFont="1" applyFill="1" applyBorder="1" applyAlignment="1">
      <alignment horizontal="center" vertical="top" wrapText="1"/>
    </xf>
    <xf numFmtId="0" fontId="35" fillId="13" borderId="11" xfId="23" applyFont="1" applyFill="1" applyBorder="1" applyAlignment="1">
      <alignment horizontal="center" vertical="top" wrapText="1"/>
    </xf>
    <xf numFmtId="0" fontId="7" fillId="0" borderId="12" xfId="23" applyFont="1" applyBorder="1" applyAlignment="1">
      <alignment horizontal="center" vertical="top"/>
    </xf>
    <xf numFmtId="0" fontId="20" fillId="0" borderId="12" xfId="23" applyFont="1" applyBorder="1" applyAlignment="1">
      <alignment horizontal="center" vertical="top"/>
    </xf>
    <xf numFmtId="0" fontId="0" fillId="0" borderId="0" xfId="0" applyAlignment="1">
      <alignment horizontal="center"/>
    </xf>
  </cellXfs>
  <cellStyles count="27">
    <cellStyle name="Normal 2" xfId="12" xr:uid="{F22FA053-4B9D-4AF9-A502-C45E85BB53F6}"/>
    <cellStyle name="Normal 3 2 2 2 2 2 2" xfId="1" xr:uid="{25C5DC6B-9A24-477B-AAA4-D7F40B18D8F0}"/>
    <cellStyle name="Normal 3 2 2 2 2 2 2 2" xfId="9" xr:uid="{5F7A992A-73CC-4BAC-BCDE-76FDEA85F558}"/>
    <cellStyle name="Normal 3 2 2 2 2 2 2 2 2" xfId="14" xr:uid="{95ED62EE-58DA-4753-AAAC-623AF2ECEF8A}"/>
    <cellStyle name="Normal 3 2 2 2 2 2 2 2 2 2" xfId="21" xr:uid="{8D02952B-62D9-451C-870F-8C33ABB08FDD}"/>
    <cellStyle name="Normal 3 2 2 2 2 2 2 2 2 2 2" xfId="26" xr:uid="{94995E9E-2EDC-4AC8-B83F-EDE90B2EBC42}"/>
    <cellStyle name="Normal 3 2 2 2 2 2 2 2 3" xfId="19" xr:uid="{94C56E9F-82B0-479F-83DC-082445FEFA9D}"/>
    <cellStyle name="Normal 3 2 2 2 2 2 2 2 3 2" xfId="22" xr:uid="{DCA00E83-ED56-4015-990C-07221CE3A3EF}"/>
    <cellStyle name="Normal 3 2 2 2 2 2 2 2 3 2 2" xfId="25" xr:uid="{F3250F53-BDD6-49E0-8255-DE58630FE6A4}"/>
    <cellStyle name="Normal 3 2 2 2 2 2 2 2 3 3" xfId="23" xr:uid="{5562F1C9-4699-4854-B05E-70A04CB0812B}"/>
    <cellStyle name="Normal 3 2 2 2 2 2 2 2 4" xfId="16" xr:uid="{E3544F73-787E-473B-93C6-0ECD5365F3B2}"/>
    <cellStyle name="Normal 3 2 2 2 2 2 2 6" xfId="13" xr:uid="{219AA026-6D05-4C77-B117-A0082CAE1927}"/>
    <cellStyle name="Normal 3 2 2 2 2 2 2 6 3" xfId="17" xr:uid="{A06455A9-54DB-444B-A65B-CBDAA1F87FA8}"/>
    <cellStyle name="Normal 6" xfId="6" xr:uid="{2B45999A-A11E-4768-BCDB-3A6CF87DCFDD}"/>
    <cellStyle name="Normal 7" xfId="7" xr:uid="{FF9205D4-3B15-4149-ABCC-49C272D08117}"/>
    <cellStyle name="標準" xfId="0" builtinId="0"/>
    <cellStyle name="標準 2" xfId="4" xr:uid="{78C3CA19-DF28-4E2D-951A-258AF62417A9}"/>
    <cellStyle name="標準 2 2" xfId="11" xr:uid="{D88B2E11-08D0-47C7-8F93-47FC3B629A42}"/>
    <cellStyle name="標準 2 2 2" xfId="5" xr:uid="{B1F89359-2743-4189-AF7F-17AF8858C609}"/>
    <cellStyle name="標準 2 3" xfId="3" xr:uid="{641EE59B-7185-4242-A02A-F40A443F3C02}"/>
    <cellStyle name="標準 206" xfId="8" xr:uid="{3FFF1CA1-C892-47EA-B964-D21383DEF17E}"/>
    <cellStyle name="標準 3 2" xfId="2" xr:uid="{63F02BD5-5134-42D1-9066-A0E9F2224C14}"/>
    <cellStyle name="標準 3 2 2" xfId="10" xr:uid="{79F0E28D-7786-4194-AE8E-BD076F32B9E1}"/>
    <cellStyle name="標準 3 2 2 2" xfId="15" xr:uid="{18E12360-17A6-48FA-8057-E44562879CE3}"/>
    <cellStyle name="標準 3 2 2 3" xfId="20" xr:uid="{8B2EB5A3-86E4-4BE6-BEE9-C044CDEC28D1}"/>
    <cellStyle name="標準 3 2 2 3 2" xfId="24" xr:uid="{AF27BE16-DD20-45C5-888C-8CC19E4EB642}"/>
    <cellStyle name="標準 3 2 2 4" xfId="18" xr:uid="{15CBB5E1-FF43-42F3-8FA8-A25895AAEF98}"/>
  </cellStyles>
  <dxfs count="1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B8CCE4"/>
        </patternFill>
      </fill>
    </dxf>
    <dxf>
      <fill>
        <patternFill>
          <bgColor rgb="FFD8E4BC"/>
        </patternFill>
      </fill>
    </dxf>
    <dxf>
      <fill>
        <patternFill>
          <bgColor rgb="FFB8CCE4"/>
        </patternFill>
      </fill>
    </dxf>
    <dxf>
      <fill>
        <patternFill>
          <bgColor rgb="FFD8E4BC"/>
        </patternFill>
      </fill>
    </dxf>
    <dxf>
      <fill>
        <patternFill>
          <bgColor rgb="FFB8CCE4"/>
        </patternFill>
      </fill>
    </dxf>
    <dxf>
      <fill>
        <patternFill>
          <bgColor rgb="FFD8E4BC"/>
        </patternFill>
      </fill>
    </dxf>
  </dxfs>
  <tableStyles count="0" defaultTableStyle="TableStyleMedium2" defaultPivotStyle="PivotStyleLight16"/>
  <colors>
    <mruColors>
      <color rgb="FFD8E4BC"/>
      <color rgb="FFB8CCE4"/>
      <color rgb="FFFFFFFF"/>
      <color rgb="FF006600"/>
      <color rgb="FF3399FF"/>
      <color rgb="FF9FE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Hung Le" id="{854AE78A-05A0-402E-A050-FB3642EFDB12}" userId="S::hung.le.df@renesas.com::466dd4c3-1171-4719-bc27-8b9f64ea5ef6"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464" dT="2021-07-21T08:56:54.23" personId="{854AE78A-05A0-402E-A050-FB3642EFDB12}" id="{35D93195-DAEA-432B-B054-88B6F5251303}">
    <text>T.B.D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1989F-37D1-4F09-9069-37A90730EAA0}">
  <dimension ref="A2:F16"/>
  <sheetViews>
    <sheetView workbookViewId="0">
      <selection activeCell="A4" sqref="A4:XFD4"/>
    </sheetView>
  </sheetViews>
  <sheetFormatPr defaultRowHeight="18"/>
  <cols>
    <col min="3" max="3" width="30.58203125" customWidth="1"/>
    <col min="4" max="4" width="60.08203125" customWidth="1"/>
    <col min="5" max="5" width="18.08203125" customWidth="1"/>
    <col min="6" max="6" width="12.08203125" bestFit="1" customWidth="1"/>
  </cols>
  <sheetData>
    <row r="2" spans="1:6">
      <c r="A2" s="25"/>
      <c r="B2" s="26" t="s">
        <v>0</v>
      </c>
      <c r="C2" s="26" t="s">
        <v>1</v>
      </c>
      <c r="D2" s="26" t="s">
        <v>2</v>
      </c>
      <c r="E2" s="26" t="s">
        <v>3</v>
      </c>
      <c r="F2" s="26" t="s">
        <v>4</v>
      </c>
    </row>
    <row r="3" spans="1:6">
      <c r="A3" s="25"/>
      <c r="B3" s="27" t="s">
        <v>5</v>
      </c>
      <c r="C3" s="27" t="s">
        <v>6</v>
      </c>
      <c r="D3" s="28" t="s">
        <v>7</v>
      </c>
      <c r="E3" s="27" t="s">
        <v>8</v>
      </c>
      <c r="F3" s="29">
        <v>44992</v>
      </c>
    </row>
    <row r="4" spans="1:6">
      <c r="A4" s="25"/>
      <c r="B4" s="27" t="s">
        <v>9</v>
      </c>
      <c r="C4" s="28" t="s">
        <v>10</v>
      </c>
      <c r="D4" s="28" t="s">
        <v>11</v>
      </c>
      <c r="E4" s="27" t="s">
        <v>12</v>
      </c>
      <c r="F4" s="29">
        <v>45041</v>
      </c>
    </row>
    <row r="5" spans="1:6">
      <c r="B5" s="4"/>
      <c r="C5" s="5"/>
      <c r="D5" s="5"/>
      <c r="E5" s="4"/>
      <c r="F5" s="6"/>
    </row>
    <row r="6" spans="1:6">
      <c r="B6" s="4"/>
      <c r="C6" s="5"/>
      <c r="D6" s="8"/>
      <c r="E6" s="4"/>
      <c r="F6" s="6"/>
    </row>
    <row r="7" spans="1:6">
      <c r="B7" s="4"/>
      <c r="C7" s="5"/>
      <c r="D7" s="9"/>
      <c r="E7" s="4"/>
      <c r="F7" s="6"/>
    </row>
    <row r="8" spans="1:6">
      <c r="B8" s="4"/>
      <c r="C8" s="5"/>
      <c r="D8" s="9"/>
      <c r="E8" s="4"/>
      <c r="F8" s="6"/>
    </row>
    <row r="9" spans="1:6">
      <c r="B9" s="4"/>
      <c r="C9" s="5"/>
      <c r="D9" s="9"/>
      <c r="E9" s="4"/>
      <c r="F9" s="6"/>
    </row>
    <row r="10" spans="1:6">
      <c r="B10" s="4"/>
      <c r="C10" s="5"/>
      <c r="D10" s="9"/>
      <c r="E10" s="4"/>
      <c r="F10" s="6"/>
    </row>
    <row r="11" spans="1:6">
      <c r="B11" s="4"/>
      <c r="C11" s="5"/>
      <c r="D11" s="9"/>
      <c r="E11" s="4"/>
      <c r="F11" s="6"/>
    </row>
    <row r="12" spans="1:6">
      <c r="B12" s="4"/>
      <c r="C12" s="5"/>
      <c r="D12" s="9"/>
      <c r="E12" s="4"/>
      <c r="F12" s="6"/>
    </row>
    <row r="13" spans="1:6">
      <c r="B13" s="4"/>
      <c r="C13" s="5"/>
      <c r="D13" s="9"/>
      <c r="E13" s="4"/>
      <c r="F13" s="10"/>
    </row>
    <row r="14" spans="1:6">
      <c r="B14" s="4"/>
      <c r="C14" s="5"/>
      <c r="D14" s="8"/>
      <c r="E14" s="23"/>
      <c r="F14" s="10"/>
    </row>
    <row r="15" spans="1:6">
      <c r="B15" s="4"/>
      <c r="C15" s="5"/>
      <c r="D15" s="8"/>
      <c r="E15" s="4"/>
      <c r="F15" s="10"/>
    </row>
    <row r="16" spans="1:6">
      <c r="B16" s="4"/>
      <c r="C16" s="5"/>
      <c r="D16" s="9"/>
      <c r="E16" s="4"/>
      <c r="F16" s="24"/>
    </row>
  </sheetData>
  <phoneticPr fontId="12"/>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3DA3A-B1F8-4095-BCF4-8E68DD2AE726}">
  <sheetPr>
    <tabColor rgb="FF006600"/>
    <outlinePr summaryBelow="0" summaryRight="0"/>
  </sheetPr>
  <dimension ref="B2:AF807"/>
  <sheetViews>
    <sheetView tabSelected="1" zoomScale="85" zoomScaleNormal="85" workbookViewId="0">
      <pane ySplit="5" topLeftCell="A6" activePane="bottomLeft" state="frozen"/>
      <selection activeCell="F25" sqref="F25"/>
      <selection pane="bottomLeft"/>
    </sheetView>
  </sheetViews>
  <sheetFormatPr defaultColWidth="9.08203125" defaultRowHeight="13" outlineLevelRow="1" outlineLevelCol="1"/>
  <cols>
    <col min="1" max="1" width="3.58203125" style="30" customWidth="1"/>
    <col min="2" max="2" width="9.08203125" style="30" customWidth="1"/>
    <col min="3" max="4" width="9.08203125" style="30" bestFit="1" customWidth="1"/>
    <col min="5" max="5" width="9.08203125" style="30" customWidth="1"/>
    <col min="6" max="6" width="26.58203125" style="30" customWidth="1" outlineLevel="1"/>
    <col min="7" max="7" width="10.08203125" style="30" customWidth="1" outlineLevel="1"/>
    <col min="8" max="8" width="10.08203125" style="30" customWidth="1"/>
    <col min="9" max="9" width="34.58203125" style="30" customWidth="1"/>
    <col min="10" max="10" width="67.58203125" style="30" customWidth="1"/>
    <col min="11" max="11" width="25.58203125" style="30" customWidth="1"/>
    <col min="12" max="13" width="10.08203125" style="30" customWidth="1"/>
    <col min="14" max="15" width="9.08203125" style="30" customWidth="1"/>
    <col min="16" max="16" width="16.08203125" style="33" customWidth="1"/>
    <col min="17" max="17" width="54.33203125" style="33" customWidth="1" outlineLevel="1"/>
    <col min="18" max="29" width="16.08203125" style="32" customWidth="1"/>
    <col min="30" max="30" width="50.58203125" style="31" customWidth="1" outlineLevel="1"/>
    <col min="31" max="16384" width="9.08203125" style="30"/>
  </cols>
  <sheetData>
    <row r="2" spans="2:32" ht="13.5" thickBot="1">
      <c r="R2" s="204"/>
      <c r="S2" s="204"/>
      <c r="T2" s="204"/>
      <c r="U2" s="204"/>
    </row>
    <row r="3" spans="2:32" s="44" customFormat="1" ht="32.25" customHeight="1">
      <c r="B3" s="675"/>
      <c r="C3" s="676"/>
      <c r="D3" s="676"/>
      <c r="E3" s="676"/>
      <c r="F3" s="677"/>
      <c r="G3" s="677"/>
      <c r="H3" s="581"/>
      <c r="I3" s="684" t="s">
        <v>13</v>
      </c>
      <c r="J3" s="685"/>
      <c r="K3" s="685"/>
      <c r="L3" s="685"/>
      <c r="M3" s="685"/>
      <c r="N3" s="677" t="s">
        <v>14</v>
      </c>
      <c r="O3" s="677"/>
      <c r="P3" s="677"/>
      <c r="Q3" s="689" t="s">
        <v>15</v>
      </c>
      <c r="R3" s="678" t="s">
        <v>16</v>
      </c>
      <c r="S3" s="679"/>
      <c r="T3" s="679"/>
      <c r="U3" s="680"/>
      <c r="V3" s="681" t="s">
        <v>17</v>
      </c>
      <c r="W3" s="682"/>
      <c r="X3" s="682"/>
      <c r="Y3" s="682"/>
      <c r="Z3" s="683"/>
      <c r="AA3" s="681" t="s">
        <v>18</v>
      </c>
      <c r="AB3" s="682"/>
      <c r="AC3" s="683"/>
      <c r="AD3" s="662" t="s">
        <v>19</v>
      </c>
    </row>
    <row r="4" spans="2:32" s="44" customFormat="1" ht="32.25" customHeight="1">
      <c r="B4" s="671" t="s">
        <v>20</v>
      </c>
      <c r="C4" s="673" t="s">
        <v>2291</v>
      </c>
      <c r="D4" s="673" t="s">
        <v>2292</v>
      </c>
      <c r="E4" s="673" t="s">
        <v>2293</v>
      </c>
      <c r="F4" s="582" t="s">
        <v>21</v>
      </c>
      <c r="G4" s="583"/>
      <c r="H4" s="673" t="s">
        <v>2290</v>
      </c>
      <c r="I4" s="665" t="s">
        <v>22</v>
      </c>
      <c r="J4" s="665" t="s">
        <v>23</v>
      </c>
      <c r="K4" s="665" t="s">
        <v>24</v>
      </c>
      <c r="L4" s="665" t="s">
        <v>25</v>
      </c>
      <c r="M4" s="665" t="s">
        <v>26</v>
      </c>
      <c r="N4" s="665" t="s">
        <v>27</v>
      </c>
      <c r="O4" s="665"/>
      <c r="P4" s="667" t="s">
        <v>28</v>
      </c>
      <c r="Q4" s="690"/>
      <c r="R4" s="669" t="s">
        <v>2277</v>
      </c>
      <c r="S4" s="687" t="s">
        <v>29</v>
      </c>
      <c r="T4" s="687" t="s">
        <v>30</v>
      </c>
      <c r="U4" s="687" t="s">
        <v>31</v>
      </c>
      <c r="V4" s="687" t="s">
        <v>32</v>
      </c>
      <c r="W4" s="687" t="s">
        <v>33</v>
      </c>
      <c r="X4" s="687" t="s">
        <v>34</v>
      </c>
      <c r="Y4" s="687" t="s">
        <v>35</v>
      </c>
      <c r="Z4" s="687" t="s">
        <v>36</v>
      </c>
      <c r="AA4" s="687" t="s">
        <v>37</v>
      </c>
      <c r="AB4" s="687" t="s">
        <v>38</v>
      </c>
      <c r="AC4" s="687" t="s">
        <v>39</v>
      </c>
      <c r="AD4" s="663"/>
    </row>
    <row r="5" spans="2:32" s="44" customFormat="1" ht="57.75" customHeight="1" thickBot="1">
      <c r="B5" s="672"/>
      <c r="C5" s="674"/>
      <c r="D5" s="674"/>
      <c r="E5" s="674"/>
      <c r="F5" s="45" t="s">
        <v>40</v>
      </c>
      <c r="G5" s="45" t="s">
        <v>41</v>
      </c>
      <c r="H5" s="674"/>
      <c r="I5" s="666"/>
      <c r="J5" s="666"/>
      <c r="K5" s="666"/>
      <c r="L5" s="666"/>
      <c r="M5" s="666"/>
      <c r="N5" s="45" t="s">
        <v>42</v>
      </c>
      <c r="O5" s="45" t="s">
        <v>43</v>
      </c>
      <c r="P5" s="668"/>
      <c r="Q5" s="674"/>
      <c r="R5" s="670"/>
      <c r="S5" s="688"/>
      <c r="T5" s="688"/>
      <c r="U5" s="688"/>
      <c r="V5" s="688"/>
      <c r="W5" s="688"/>
      <c r="X5" s="688"/>
      <c r="Y5" s="688"/>
      <c r="Z5" s="688"/>
      <c r="AA5" s="688"/>
      <c r="AB5" s="688"/>
      <c r="AC5" s="688"/>
      <c r="AD5" s="664"/>
    </row>
    <row r="6" spans="2:32" ht="18" customHeight="1">
      <c r="B6" s="597">
        <v>0</v>
      </c>
      <c r="C6" s="590" t="s">
        <v>1167</v>
      </c>
      <c r="D6" s="590" t="s">
        <v>1167</v>
      </c>
      <c r="E6" s="590" t="s">
        <v>1167</v>
      </c>
      <c r="F6" s="512" t="str">
        <f xml:space="preserve"> "EIC"&amp;B6</f>
        <v>EIC0</v>
      </c>
      <c r="G6" s="512" t="s">
        <v>44</v>
      </c>
      <c r="H6" s="584">
        <v>0</v>
      </c>
      <c r="I6" s="199" t="s">
        <v>49</v>
      </c>
      <c r="J6" s="515" t="s">
        <v>50</v>
      </c>
      <c r="K6" s="199" t="s">
        <v>51</v>
      </c>
      <c r="L6" s="199" t="s">
        <v>45</v>
      </c>
      <c r="M6" s="199" t="s">
        <v>46</v>
      </c>
      <c r="N6" s="686"/>
      <c r="O6" s="691"/>
      <c r="P6" s="208" t="s">
        <v>44</v>
      </c>
      <c r="Q6" s="295"/>
      <c r="R6" s="516" t="s">
        <v>47</v>
      </c>
      <c r="S6" s="516" t="s">
        <v>47</v>
      </c>
      <c r="T6" s="516" t="s">
        <v>47</v>
      </c>
      <c r="U6" s="516" t="s">
        <v>47</v>
      </c>
      <c r="V6" s="516" t="s">
        <v>47</v>
      </c>
      <c r="W6" s="516" t="s">
        <v>47</v>
      </c>
      <c r="X6" s="516" t="s">
        <v>47</v>
      </c>
      <c r="Y6" s="516" t="s">
        <v>47</v>
      </c>
      <c r="Z6" s="516" t="s">
        <v>47</v>
      </c>
      <c r="AA6" s="516" t="s">
        <v>47</v>
      </c>
      <c r="AB6" s="516" t="s">
        <v>47</v>
      </c>
      <c r="AC6" s="516" t="s">
        <v>47</v>
      </c>
      <c r="AD6" s="560"/>
    </row>
    <row r="7" spans="2:32" ht="18" customHeight="1">
      <c r="B7" s="597">
        <v>1</v>
      </c>
      <c r="C7" s="590" t="s">
        <v>1167</v>
      </c>
      <c r="D7" s="590" t="s">
        <v>1167</v>
      </c>
      <c r="E7" s="590" t="s">
        <v>1167</v>
      </c>
      <c r="F7" s="512" t="str">
        <f t="shared" ref="F7:F70" si="0" xml:space="preserve"> "EIC"&amp;B7</f>
        <v>EIC1</v>
      </c>
      <c r="G7" s="512" t="s">
        <v>48</v>
      </c>
      <c r="H7" s="584">
        <v>1</v>
      </c>
      <c r="I7" s="199" t="s">
        <v>54</v>
      </c>
      <c r="J7" s="199" t="s">
        <v>55</v>
      </c>
      <c r="K7" s="199" t="str">
        <f>VLOOKUP($I7,'U5L Int request'!$J$6:$AI$9945,3,FALSE)</f>
        <v>ECM</v>
      </c>
      <c r="L7" s="199" t="str">
        <f>VLOOKUP(J7,'U5L Int request'!K:AI,3,FALSE)</f>
        <v>Edge</v>
      </c>
      <c r="M7" s="199" t="s">
        <v>52</v>
      </c>
      <c r="N7" s="686"/>
      <c r="O7" s="691"/>
      <c r="P7" s="208" t="s">
        <v>53</v>
      </c>
      <c r="Q7" s="296">
        <f>VLOOKUP($I7,'U5L Int request'!$J$6:$AI$9945,5,FALSE)</f>
        <v>0</v>
      </c>
      <c r="R7" s="516" t="str">
        <f>VLOOKUP($I7,'U5L Int request'!$J$6:$AI$9945,11,FALSE)</f>
        <v>o</v>
      </c>
      <c r="S7" s="516" t="str">
        <f>VLOOKUP($I7,'U5L Int request'!$J$6:$AI$9945,12,FALSE)</f>
        <v>o</v>
      </c>
      <c r="T7" s="516" t="str">
        <f>VLOOKUP($I7,'U5L Int request'!$J$6:$AI$9945,13,FALSE)</f>
        <v>o</v>
      </c>
      <c r="U7" s="516" t="str">
        <f>VLOOKUP($I7,'U5L Int request'!$J$6:$AI$9945,14,FALSE)</f>
        <v>o</v>
      </c>
      <c r="V7" s="516" t="str">
        <f>VLOOKUP($I7,'U5L Int request'!$J$6:$AI$9945,15,FALSE)</f>
        <v>o</v>
      </c>
      <c r="W7" s="516" t="str">
        <f>VLOOKUP($I7,'U5L Int request'!$J$6:$AI$9945,16,FALSE)</f>
        <v>o</v>
      </c>
      <c r="X7" s="516" t="str">
        <f>VLOOKUP($I7,'U5L Int request'!$J$6:$AI$9945,17,FALSE)</f>
        <v>o</v>
      </c>
      <c r="Y7" s="516" t="str">
        <f>VLOOKUP($I7,'U5L Int request'!$J$6:$AI$9945,18,FALSE)</f>
        <v>o</v>
      </c>
      <c r="Z7" s="516" t="str">
        <f>VLOOKUP($I7,'U5L Int request'!$J$6:$AI$9945,19,FALSE)</f>
        <v>o</v>
      </c>
      <c r="AA7" s="516" t="str">
        <f>VLOOKUP($I7,'U5L Int request'!$J$6:$AI$9945,20,FALSE)</f>
        <v>o</v>
      </c>
      <c r="AB7" s="516" t="str">
        <f>VLOOKUP($I7,'U5L Int request'!$J$6:$AI$9945,21,FALSE)</f>
        <v>o</v>
      </c>
      <c r="AC7" s="516" t="str">
        <f>VLOOKUP($I7,'U5L Int request'!$J$6:$AI$9945,22,FALSE)</f>
        <v>o</v>
      </c>
      <c r="AD7" s="560"/>
      <c r="AF7" s="30" t="str">
        <f>VLOOKUP(I7, 'U5L Int request'!$J$7:$J$428, 1, FALSE)</f>
        <v>INTECMMI</v>
      </c>
    </row>
    <row r="8" spans="2:32" ht="18" customHeight="1">
      <c r="B8" s="597">
        <v>2</v>
      </c>
      <c r="C8" s="590" t="s">
        <v>1167</v>
      </c>
      <c r="D8" s="590" t="s">
        <v>1167</v>
      </c>
      <c r="E8" s="590" t="s">
        <v>1167</v>
      </c>
      <c r="F8" s="512" t="str">
        <f t="shared" si="0"/>
        <v>EIC2</v>
      </c>
      <c r="G8" s="512" t="s">
        <v>53</v>
      </c>
      <c r="H8" s="584">
        <v>2</v>
      </c>
      <c r="I8" s="199" t="s">
        <v>2288</v>
      </c>
      <c r="J8" s="199" t="s">
        <v>2289</v>
      </c>
      <c r="K8" s="199" t="str">
        <f>VLOOKUP($I8,'U5L Int request'!$J$6:$AI$9945,3,FALSE)</f>
        <v>FPU</v>
      </c>
      <c r="L8" s="199" t="str">
        <f>VLOOKUP(J8,'U5L Int request'!K:AI,3,FALSE)</f>
        <v>Level</v>
      </c>
      <c r="M8" s="199" t="s">
        <v>56</v>
      </c>
      <c r="N8" s="686"/>
      <c r="O8" s="691"/>
      <c r="P8" s="210" t="s">
        <v>57</v>
      </c>
      <c r="Q8" s="296" t="str">
        <f>VLOOKUP($I8,'U5L Int request'!$J$6:$AI$9945,5,FALSE)</f>
        <v>iso_fpu_excirq</v>
      </c>
      <c r="R8" s="516" t="str">
        <f>VLOOKUP($I8,'U5L Int request'!$J$6:$AI$9945,11,FALSE)</f>
        <v>o</v>
      </c>
      <c r="S8" s="516" t="str">
        <f>VLOOKUP($I8,'U5L Int request'!$J$6:$AI$9945,12,FALSE)</f>
        <v>o</v>
      </c>
      <c r="T8" s="516" t="str">
        <f>VLOOKUP($I8,'U5L Int request'!$J$6:$AI$9945,13,FALSE)</f>
        <v>o</v>
      </c>
      <c r="U8" s="516" t="str">
        <f>VLOOKUP($I8,'U5L Int request'!$J$6:$AI$9945,14,FALSE)</f>
        <v>o</v>
      </c>
      <c r="V8" s="516" t="str">
        <f>VLOOKUP($I8,'U5L Int request'!$J$6:$AI$9945,15,FALSE)</f>
        <v>o</v>
      </c>
      <c r="W8" s="516" t="str">
        <f>VLOOKUP($I8,'U5L Int request'!$J$6:$AI$9945,16,FALSE)</f>
        <v>o</v>
      </c>
      <c r="X8" s="516" t="str">
        <f>VLOOKUP($I8,'U5L Int request'!$J$6:$AI$9945,17,FALSE)</f>
        <v>o</v>
      </c>
      <c r="Y8" s="516" t="str">
        <f>VLOOKUP($I8,'U5L Int request'!$J$6:$AI$9945,18,FALSE)</f>
        <v>o</v>
      </c>
      <c r="Z8" s="516" t="str">
        <f>VLOOKUP($I8,'U5L Int request'!$J$6:$AI$9945,19,FALSE)</f>
        <v>o</v>
      </c>
      <c r="AA8" s="516" t="str">
        <f>VLOOKUP($I8,'U5L Int request'!$J$6:$AI$9945,20,FALSE)</f>
        <v>o</v>
      </c>
      <c r="AB8" s="516" t="str">
        <f>VLOOKUP($I8,'U5L Int request'!$J$6:$AI$9945,21,FALSE)</f>
        <v>o</v>
      </c>
      <c r="AC8" s="516" t="str">
        <f>VLOOKUP($I8,'U5L Int request'!$J$6:$AI$9945,22,FALSE)</f>
        <v>o</v>
      </c>
      <c r="AD8" s="561" t="s">
        <v>2324</v>
      </c>
      <c r="AF8" s="30" t="str">
        <f>VLOOKUP(I8, 'U5L Int request'!$J$7:$J$428, 1, FALSE)</f>
        <v>INTFPUEXCIRQ</v>
      </c>
    </row>
    <row r="9" spans="2:32" ht="18" customHeight="1">
      <c r="B9" s="597">
        <v>3</v>
      </c>
      <c r="C9" s="590" t="s">
        <v>1167</v>
      </c>
      <c r="D9" s="590" t="s">
        <v>1167</v>
      </c>
      <c r="E9" s="590" t="s">
        <v>1167</v>
      </c>
      <c r="F9" s="512" t="str">
        <f t="shared" si="0"/>
        <v>EIC3</v>
      </c>
      <c r="G9" s="513" t="s">
        <v>58</v>
      </c>
      <c r="H9" s="584">
        <v>3</v>
      </c>
      <c r="I9" s="200" t="s">
        <v>59</v>
      </c>
      <c r="J9" s="200" t="s">
        <v>60</v>
      </c>
      <c r="K9" s="200" t="str">
        <f>VLOOKUP($I9,'U5L Int request'!$J$6:$AI$9945,3,FALSE)</f>
        <v>TAUD0</v>
      </c>
      <c r="L9" s="200" t="str">
        <f>VLOOKUP(J9,'U5L Int request'!K:AI,3,FALSE)</f>
        <v>Edge</v>
      </c>
      <c r="M9" s="200" t="s">
        <v>61</v>
      </c>
      <c r="N9" s="686"/>
      <c r="O9" s="691"/>
      <c r="P9" s="209" t="s">
        <v>62</v>
      </c>
      <c r="Q9" s="296" t="str">
        <f>VLOOKUP($I9,'U5L Int request'!$J$6:$AI$9945,5,FALSE)</f>
        <v>iso_taud0_TAUD_INT0</v>
      </c>
      <c r="R9" s="516" t="str">
        <f>VLOOKUP($I9,'U5L Int request'!$J$6:$AI$9945,11,FALSE)</f>
        <v>o</v>
      </c>
      <c r="S9" s="516" t="str">
        <f>VLOOKUP($I9,'U5L Int request'!$J$6:$AI$9945,12,FALSE)</f>
        <v>o</v>
      </c>
      <c r="T9" s="516" t="str">
        <f>VLOOKUP($I9,'U5L Int request'!$J$6:$AI$9945,13,FALSE)</f>
        <v>o</v>
      </c>
      <c r="U9" s="516" t="str">
        <f>VLOOKUP($I9,'U5L Int request'!$J$6:$AI$9945,14,FALSE)</f>
        <v>o</v>
      </c>
      <c r="V9" s="516" t="str">
        <f>VLOOKUP($I9,'U5L Int request'!$J$6:$AI$9945,15,FALSE)</f>
        <v>o</v>
      </c>
      <c r="W9" s="516" t="str">
        <f>VLOOKUP($I9,'U5L Int request'!$J$6:$AI$9945,16,FALSE)</f>
        <v>o</v>
      </c>
      <c r="X9" s="516" t="str">
        <f>VLOOKUP($I9,'U5L Int request'!$J$6:$AI$9945,17,FALSE)</f>
        <v>o</v>
      </c>
      <c r="Y9" s="516" t="str">
        <f>VLOOKUP($I9,'U5L Int request'!$J$6:$AI$9945,18,FALSE)</f>
        <v>o</v>
      </c>
      <c r="Z9" s="516" t="str">
        <f>VLOOKUP($I9,'U5L Int request'!$J$6:$AI$9945,19,FALSE)</f>
        <v>o</v>
      </c>
      <c r="AA9" s="516" t="str">
        <f>VLOOKUP($I9,'U5L Int request'!$J$6:$AI$9945,20,FALSE)</f>
        <v>o</v>
      </c>
      <c r="AB9" s="516" t="str">
        <f>VLOOKUP($I9,'U5L Int request'!$J$6:$AI$9945,21,FALSE)</f>
        <v>o</v>
      </c>
      <c r="AC9" s="516" t="str">
        <f>VLOOKUP($I9,'U5L Int request'!$J$6:$AI$9945,22,FALSE)</f>
        <v>o</v>
      </c>
      <c r="AD9" s="560"/>
      <c r="AF9" s="30" t="str">
        <f>VLOOKUP(I9, 'U5L Int request'!$J$7:$J$428, 1, FALSE)</f>
        <v>INTTAUD0I0</v>
      </c>
    </row>
    <row r="10" spans="2:32" ht="18" customHeight="1">
      <c r="B10" s="597">
        <v>4</v>
      </c>
      <c r="C10" s="590" t="s">
        <v>1167</v>
      </c>
      <c r="D10" s="590" t="s">
        <v>1167</v>
      </c>
      <c r="E10" s="590" t="s">
        <v>1167</v>
      </c>
      <c r="F10" s="512" t="str">
        <f t="shared" si="0"/>
        <v>EIC4</v>
      </c>
      <c r="G10" s="513" t="s">
        <v>57</v>
      </c>
      <c r="H10" s="584">
        <v>4</v>
      </c>
      <c r="I10" s="199" t="s">
        <v>63</v>
      </c>
      <c r="J10" s="199" t="s">
        <v>64</v>
      </c>
      <c r="K10" s="199" t="str">
        <f>VLOOKUP($I10,'U5L Int request'!$J$6:$AI$9945,3,FALSE)</f>
        <v>TAUD0</v>
      </c>
      <c r="L10" s="199" t="str">
        <f>VLOOKUP(J10,'U5L Int request'!K:AI,3,FALSE)</f>
        <v>Edge</v>
      </c>
      <c r="M10" s="199" t="s">
        <v>65</v>
      </c>
      <c r="N10" s="686"/>
      <c r="O10" s="691"/>
      <c r="P10" s="210" t="s">
        <v>66</v>
      </c>
      <c r="Q10" s="298" t="str">
        <f>VLOOKUP($I10,'U5L Int request'!$J$6:$AI$9945,5,FALSE)</f>
        <v>iso_taud0_TAUD_INT1</v>
      </c>
      <c r="R10" s="516" t="str">
        <f>VLOOKUP($I10,'U5L Int request'!$J$6:$AI$9945,11,FALSE)</f>
        <v>o</v>
      </c>
      <c r="S10" s="516" t="str">
        <f>VLOOKUP($I10,'U5L Int request'!$J$6:$AI$9945,12,FALSE)</f>
        <v>o</v>
      </c>
      <c r="T10" s="516" t="str">
        <f>VLOOKUP($I10,'U5L Int request'!$J$6:$AI$9945,13,FALSE)</f>
        <v>o</v>
      </c>
      <c r="U10" s="516" t="str">
        <f>VLOOKUP($I10,'U5L Int request'!$J$6:$AI$9945,14,FALSE)</f>
        <v>o</v>
      </c>
      <c r="V10" s="516" t="str">
        <f>VLOOKUP($I10,'U5L Int request'!$J$6:$AI$9945,15,FALSE)</f>
        <v>o</v>
      </c>
      <c r="W10" s="516" t="str">
        <f>VLOOKUP($I10,'U5L Int request'!$J$6:$AI$9945,16,FALSE)</f>
        <v>o</v>
      </c>
      <c r="X10" s="516" t="str">
        <f>VLOOKUP($I10,'U5L Int request'!$J$6:$AI$9945,17,FALSE)</f>
        <v>o</v>
      </c>
      <c r="Y10" s="516" t="str">
        <f>VLOOKUP($I10,'U5L Int request'!$J$6:$AI$9945,18,FALSE)</f>
        <v>o</v>
      </c>
      <c r="Z10" s="516" t="str">
        <f>VLOOKUP($I10,'U5L Int request'!$J$6:$AI$9945,19,FALSE)</f>
        <v>o</v>
      </c>
      <c r="AA10" s="516" t="str">
        <f>VLOOKUP($I10,'U5L Int request'!$J$6:$AI$9945,20,FALSE)</f>
        <v>o</v>
      </c>
      <c r="AB10" s="516" t="str">
        <f>VLOOKUP($I10,'U5L Int request'!$J$6:$AI$9945,21,FALSE)</f>
        <v>o</v>
      </c>
      <c r="AC10" s="516" t="str">
        <f>VLOOKUP($I10,'U5L Int request'!$J$6:$AI$9945,22,FALSE)</f>
        <v>o</v>
      </c>
      <c r="AD10" s="560"/>
      <c r="AF10" s="30" t="str">
        <f>VLOOKUP(I10, 'U5L Int request'!$J$7:$J$428, 1, FALSE)</f>
        <v>INTTAUD0I2</v>
      </c>
    </row>
    <row r="11" spans="2:32" ht="18" customHeight="1">
      <c r="B11" s="597">
        <v>5</v>
      </c>
      <c r="C11" s="590" t="s">
        <v>1167</v>
      </c>
      <c r="D11" s="590" t="s">
        <v>1167</v>
      </c>
      <c r="E11" s="590" t="s">
        <v>1167</v>
      </c>
      <c r="F11" s="512" t="str">
        <f t="shared" si="0"/>
        <v>EIC5</v>
      </c>
      <c r="G11" s="513" t="s">
        <v>67</v>
      </c>
      <c r="H11" s="584">
        <v>5</v>
      </c>
      <c r="I11" s="200" t="s">
        <v>68</v>
      </c>
      <c r="J11" s="200" t="s">
        <v>69</v>
      </c>
      <c r="K11" s="200" t="str">
        <f>VLOOKUP($I11,'U5L Int request'!$J$6:$AI$9945,3,FALSE)</f>
        <v>TAUD0</v>
      </c>
      <c r="L11" s="200" t="str">
        <f>VLOOKUP(J11,'U5L Int request'!K:AI,3,FALSE)</f>
        <v>Edge</v>
      </c>
      <c r="M11" s="200" t="s">
        <v>70</v>
      </c>
      <c r="N11" s="686"/>
      <c r="O11" s="691"/>
      <c r="P11" s="209" t="s">
        <v>71</v>
      </c>
      <c r="Q11" s="297" t="str">
        <f>VLOOKUP($I11,'U5L Int request'!$J$6:$AI$9945,5,FALSE)</f>
        <v>iso_taud0_TAUD_INT2</v>
      </c>
      <c r="R11" s="516" t="str">
        <f>VLOOKUP($I11,'U5L Int request'!$J$6:$AI$9945,11,FALSE)</f>
        <v>o</v>
      </c>
      <c r="S11" s="516" t="str">
        <f>VLOOKUP($I11,'U5L Int request'!$J$6:$AI$9945,12,FALSE)</f>
        <v>o</v>
      </c>
      <c r="T11" s="516" t="str">
        <f>VLOOKUP($I11,'U5L Int request'!$J$6:$AI$9945,13,FALSE)</f>
        <v>o</v>
      </c>
      <c r="U11" s="516" t="str">
        <f>VLOOKUP($I11,'U5L Int request'!$J$6:$AI$9945,14,FALSE)</f>
        <v>o</v>
      </c>
      <c r="V11" s="516" t="str">
        <f>VLOOKUP($I11,'U5L Int request'!$J$6:$AI$9945,15,FALSE)</f>
        <v>o</v>
      </c>
      <c r="W11" s="516" t="str">
        <f>VLOOKUP($I11,'U5L Int request'!$J$6:$AI$9945,16,FALSE)</f>
        <v>o</v>
      </c>
      <c r="X11" s="516" t="str">
        <f>VLOOKUP($I11,'U5L Int request'!$J$6:$AI$9945,17,FALSE)</f>
        <v>o</v>
      </c>
      <c r="Y11" s="516" t="str">
        <f>VLOOKUP($I11,'U5L Int request'!$J$6:$AI$9945,18,FALSE)</f>
        <v>o</v>
      </c>
      <c r="Z11" s="516" t="str">
        <f>VLOOKUP($I11,'U5L Int request'!$J$6:$AI$9945,19,FALSE)</f>
        <v>o</v>
      </c>
      <c r="AA11" s="516" t="str">
        <f>VLOOKUP($I11,'U5L Int request'!$J$6:$AI$9945,20,FALSE)</f>
        <v>o</v>
      </c>
      <c r="AB11" s="516" t="str">
        <f>VLOOKUP($I11,'U5L Int request'!$J$6:$AI$9945,21,FALSE)</f>
        <v>o</v>
      </c>
      <c r="AC11" s="516" t="str">
        <f>VLOOKUP($I11,'U5L Int request'!$J$6:$AI$9945,22,FALSE)</f>
        <v>o</v>
      </c>
      <c r="AD11" s="560"/>
      <c r="AF11" s="30" t="str">
        <f>VLOOKUP(I11, 'U5L Int request'!$J$7:$J$428, 1, FALSE)</f>
        <v>INTTAUD0I4</v>
      </c>
    </row>
    <row r="12" spans="2:32" ht="18" customHeight="1">
      <c r="B12" s="597">
        <v>6</v>
      </c>
      <c r="C12" s="590" t="s">
        <v>1167</v>
      </c>
      <c r="D12" s="590" t="s">
        <v>1167</v>
      </c>
      <c r="E12" s="590" t="s">
        <v>1167</v>
      </c>
      <c r="F12" s="512" t="str">
        <f t="shared" si="0"/>
        <v>EIC6</v>
      </c>
      <c r="G12" s="513" t="s">
        <v>62</v>
      </c>
      <c r="H12" s="584">
        <v>6</v>
      </c>
      <c r="I12" s="199" t="s">
        <v>72</v>
      </c>
      <c r="J12" s="199" t="s">
        <v>73</v>
      </c>
      <c r="K12" s="199" t="str">
        <f>VLOOKUP($I12,'U5L Int request'!$J$6:$AI$9945,3,FALSE)</f>
        <v>TAUD0</v>
      </c>
      <c r="L12" s="199" t="str">
        <f>VLOOKUP(J12,'U5L Int request'!K:AI,3,FALSE)</f>
        <v>Edge</v>
      </c>
      <c r="M12" s="199" t="s">
        <v>74</v>
      </c>
      <c r="N12" s="686"/>
      <c r="O12" s="691"/>
      <c r="P12" s="210" t="s">
        <v>75</v>
      </c>
      <c r="Q12" s="298" t="str">
        <f>VLOOKUP($I12,'U5L Int request'!$J$6:$AI$9945,5,FALSE)</f>
        <v>iso_taud0_TAUD_INT3</v>
      </c>
      <c r="R12" s="516" t="str">
        <f>VLOOKUP($I12,'U5L Int request'!$J$6:$AI$9945,11,FALSE)</f>
        <v>o</v>
      </c>
      <c r="S12" s="516" t="str">
        <f>VLOOKUP($I12,'U5L Int request'!$J$6:$AI$9945,12,FALSE)</f>
        <v>o</v>
      </c>
      <c r="T12" s="516" t="str">
        <f>VLOOKUP($I12,'U5L Int request'!$J$6:$AI$9945,13,FALSE)</f>
        <v>o</v>
      </c>
      <c r="U12" s="516" t="str">
        <f>VLOOKUP($I12,'U5L Int request'!$J$6:$AI$9945,14,FALSE)</f>
        <v>o</v>
      </c>
      <c r="V12" s="516" t="str">
        <f>VLOOKUP($I12,'U5L Int request'!$J$6:$AI$9945,15,FALSE)</f>
        <v>o</v>
      </c>
      <c r="W12" s="516" t="str">
        <f>VLOOKUP($I12,'U5L Int request'!$J$6:$AI$9945,16,FALSE)</f>
        <v>o</v>
      </c>
      <c r="X12" s="516" t="str">
        <f>VLOOKUP($I12,'U5L Int request'!$J$6:$AI$9945,17,FALSE)</f>
        <v>o</v>
      </c>
      <c r="Y12" s="516" t="str">
        <f>VLOOKUP($I12,'U5L Int request'!$J$6:$AI$9945,18,FALSE)</f>
        <v>o</v>
      </c>
      <c r="Z12" s="516" t="str">
        <f>VLOOKUP($I12,'U5L Int request'!$J$6:$AI$9945,19,FALSE)</f>
        <v>o</v>
      </c>
      <c r="AA12" s="516" t="str">
        <f>VLOOKUP($I12,'U5L Int request'!$J$6:$AI$9945,20,FALSE)</f>
        <v>o</v>
      </c>
      <c r="AB12" s="516" t="str">
        <f>VLOOKUP($I12,'U5L Int request'!$J$6:$AI$9945,21,FALSE)</f>
        <v>o</v>
      </c>
      <c r="AC12" s="516" t="str">
        <f>VLOOKUP($I12,'U5L Int request'!$J$6:$AI$9945,22,FALSE)</f>
        <v>o</v>
      </c>
      <c r="AD12" s="560"/>
      <c r="AF12" s="30" t="str">
        <f>VLOOKUP(I12, 'U5L Int request'!$J$7:$J$428, 1, FALSE)</f>
        <v>INTTAUD0I6</v>
      </c>
    </row>
    <row r="13" spans="2:32" ht="18" customHeight="1">
      <c r="B13" s="597">
        <v>7</v>
      </c>
      <c r="C13" s="590" t="s">
        <v>1167</v>
      </c>
      <c r="D13" s="590" t="s">
        <v>1167</v>
      </c>
      <c r="E13" s="590" t="s">
        <v>1167</v>
      </c>
      <c r="F13" s="512" t="str">
        <f t="shared" si="0"/>
        <v>EIC7</v>
      </c>
      <c r="G13" s="513" t="s">
        <v>76</v>
      </c>
      <c r="H13" s="584">
        <v>7</v>
      </c>
      <c r="I13" s="200" t="s">
        <v>77</v>
      </c>
      <c r="J13" s="200" t="s">
        <v>78</v>
      </c>
      <c r="K13" s="200" t="str">
        <f>VLOOKUP($I13,'U5L Int request'!$J$6:$AI$9945,3,FALSE)</f>
        <v>EINT</v>
      </c>
      <c r="L13" s="200" t="str">
        <f>VLOOKUP(J13,'U5L Int request'!K:AI,3,FALSE)</f>
        <v>Level</v>
      </c>
      <c r="M13" s="200" t="s">
        <v>79</v>
      </c>
      <c r="N13" s="686"/>
      <c r="O13" s="691"/>
      <c r="P13" s="209" t="s">
        <v>80</v>
      </c>
      <c r="Q13" s="297">
        <f>VLOOKUP($I13,'U5L Int request'!$J$6:$AI$9945,5,FALSE)</f>
        <v>0</v>
      </c>
      <c r="R13" s="516" t="str">
        <f>VLOOKUP($I13,'U5L Int request'!$J$6:$AI$9945,11,FALSE)</f>
        <v>o</v>
      </c>
      <c r="S13" s="516" t="str">
        <f>VLOOKUP($I13,'U5L Int request'!$J$6:$AI$9945,12,FALSE)</f>
        <v>o</v>
      </c>
      <c r="T13" s="516" t="str">
        <f>VLOOKUP($I13,'U5L Int request'!$J$6:$AI$9945,13,FALSE)</f>
        <v>o</v>
      </c>
      <c r="U13" s="516" t="str">
        <f>VLOOKUP($I13,'U5L Int request'!$J$6:$AI$9945,14,FALSE)</f>
        <v>o</v>
      </c>
      <c r="V13" s="516" t="str">
        <f>VLOOKUP($I13,'U5L Int request'!$J$6:$AI$9945,15,FALSE)</f>
        <v>o</v>
      </c>
      <c r="W13" s="516" t="str">
        <f>VLOOKUP($I13,'U5L Int request'!$J$6:$AI$9945,16,FALSE)</f>
        <v>o</v>
      </c>
      <c r="X13" s="516" t="str">
        <f>VLOOKUP($I13,'U5L Int request'!$J$6:$AI$9945,17,FALSE)</f>
        <v>o</v>
      </c>
      <c r="Y13" s="516" t="str">
        <f>VLOOKUP($I13,'U5L Int request'!$J$6:$AI$9945,18,FALSE)</f>
        <v>o</v>
      </c>
      <c r="Z13" s="516" t="str">
        <f>VLOOKUP($I13,'U5L Int request'!$J$6:$AI$9945,19,FALSE)</f>
        <v>o</v>
      </c>
      <c r="AA13" s="516" t="str">
        <f>VLOOKUP($I13,'U5L Int request'!$J$6:$AI$9945,20,FALSE)</f>
        <v>o</v>
      </c>
      <c r="AB13" s="516" t="str">
        <f>VLOOKUP($I13,'U5L Int request'!$J$6:$AI$9945,21,FALSE)</f>
        <v>o</v>
      </c>
      <c r="AC13" s="516" t="str">
        <f>VLOOKUP($I13,'U5L Int request'!$J$6:$AI$9945,22,FALSE)</f>
        <v>o</v>
      </c>
      <c r="AD13" s="560"/>
      <c r="AF13" s="30" t="str">
        <f>VLOOKUP(I13, 'U5L Int request'!$J$7:$J$428, 1, FALSE)</f>
        <v>INTEINTSW0</v>
      </c>
    </row>
    <row r="14" spans="2:32" ht="18" customHeight="1">
      <c r="B14" s="597">
        <v>8</v>
      </c>
      <c r="C14" s="590" t="s">
        <v>1167</v>
      </c>
      <c r="D14" s="590" t="s">
        <v>1167</v>
      </c>
      <c r="E14" s="590" t="s">
        <v>1167</v>
      </c>
      <c r="F14" s="512" t="str">
        <f t="shared" si="0"/>
        <v>EIC8</v>
      </c>
      <c r="G14" s="513" t="s">
        <v>66</v>
      </c>
      <c r="H14" s="584">
        <v>8</v>
      </c>
      <c r="I14" s="200" t="s">
        <v>81</v>
      </c>
      <c r="J14" s="200" t="s">
        <v>82</v>
      </c>
      <c r="K14" s="200" t="str">
        <f>VLOOKUP($I14,'U5L Int request'!$J$6:$AI$9945,3,FALSE)</f>
        <v>EINT</v>
      </c>
      <c r="L14" s="200" t="str">
        <f>VLOOKUP(J14,'U5L Int request'!K:AI,3,FALSE)</f>
        <v>Level</v>
      </c>
      <c r="M14" s="200" t="s">
        <v>83</v>
      </c>
      <c r="N14" s="686"/>
      <c r="O14" s="691"/>
      <c r="P14" s="209" t="s">
        <v>84</v>
      </c>
      <c r="Q14" s="297">
        <f>VLOOKUP($I14,'U5L Int request'!$J$6:$AI$9945,5,FALSE)</f>
        <v>0</v>
      </c>
      <c r="R14" s="516" t="str">
        <f>VLOOKUP($I14,'U5L Int request'!$J$6:$AI$9945,11,FALSE)</f>
        <v>o</v>
      </c>
      <c r="S14" s="516" t="str">
        <f>VLOOKUP($I14,'U5L Int request'!$J$6:$AI$9945,12,FALSE)</f>
        <v>o</v>
      </c>
      <c r="T14" s="516" t="str">
        <f>VLOOKUP($I14,'U5L Int request'!$J$6:$AI$9945,13,FALSE)</f>
        <v>o</v>
      </c>
      <c r="U14" s="516" t="str">
        <f>VLOOKUP($I14,'U5L Int request'!$J$6:$AI$9945,14,FALSE)</f>
        <v>o</v>
      </c>
      <c r="V14" s="516" t="str">
        <f>VLOOKUP($I14,'U5L Int request'!$J$6:$AI$9945,15,FALSE)</f>
        <v>o</v>
      </c>
      <c r="W14" s="516" t="str">
        <f>VLOOKUP($I14,'U5L Int request'!$J$6:$AI$9945,16,FALSE)</f>
        <v>o</v>
      </c>
      <c r="X14" s="516" t="str">
        <f>VLOOKUP($I14,'U5L Int request'!$J$6:$AI$9945,17,FALSE)</f>
        <v>o</v>
      </c>
      <c r="Y14" s="516" t="str">
        <f>VLOOKUP($I14,'U5L Int request'!$J$6:$AI$9945,18,FALSE)</f>
        <v>o</v>
      </c>
      <c r="Z14" s="516" t="str">
        <f>VLOOKUP($I14,'U5L Int request'!$J$6:$AI$9945,19,FALSE)</f>
        <v>o</v>
      </c>
      <c r="AA14" s="516" t="str">
        <f>VLOOKUP($I14,'U5L Int request'!$J$6:$AI$9945,20,FALSE)</f>
        <v>o</v>
      </c>
      <c r="AB14" s="516" t="str">
        <f>VLOOKUP($I14,'U5L Int request'!$J$6:$AI$9945,21,FALSE)</f>
        <v>o</v>
      </c>
      <c r="AC14" s="516" t="str">
        <f>VLOOKUP($I14,'U5L Int request'!$J$6:$AI$9945,22,FALSE)</f>
        <v>o</v>
      </c>
      <c r="AD14" s="560"/>
      <c r="AF14" s="30" t="str">
        <f>VLOOKUP(I14, 'U5L Int request'!$J$7:$J$428, 1, FALSE)</f>
        <v>INTEINTSW1</v>
      </c>
    </row>
    <row r="15" spans="2:32" ht="18" customHeight="1">
      <c r="B15" s="597">
        <v>9</v>
      </c>
      <c r="C15" s="590" t="s">
        <v>1167</v>
      </c>
      <c r="D15" s="590" t="s">
        <v>1167</v>
      </c>
      <c r="E15" s="590" t="s">
        <v>1167</v>
      </c>
      <c r="F15" s="512" t="str">
        <f t="shared" si="0"/>
        <v>EIC9</v>
      </c>
      <c r="G15" s="513" t="s">
        <v>85</v>
      </c>
      <c r="H15" s="584">
        <v>9</v>
      </c>
      <c r="I15" s="200" t="s">
        <v>86</v>
      </c>
      <c r="J15" s="200" t="s">
        <v>87</v>
      </c>
      <c r="K15" s="200" t="str">
        <f>VLOOKUP($I15,'U5L Int request'!$J$6:$AI$9945,3,FALSE)</f>
        <v>EINT</v>
      </c>
      <c r="L15" s="200" t="str">
        <f>VLOOKUP(J15,'U5L Int request'!K:AI,3,FALSE)</f>
        <v>Level</v>
      </c>
      <c r="M15" s="200" t="s">
        <v>88</v>
      </c>
      <c r="N15" s="686"/>
      <c r="O15" s="691"/>
      <c r="P15" s="209" t="s">
        <v>89</v>
      </c>
      <c r="Q15" s="297">
        <f>VLOOKUP($I15,'U5L Int request'!$J$6:$AI$9945,5,FALSE)</f>
        <v>0</v>
      </c>
      <c r="R15" s="516" t="str">
        <f>VLOOKUP($I15,'U5L Int request'!$J$6:$AI$9945,11,FALSE)</f>
        <v>o</v>
      </c>
      <c r="S15" s="516" t="str">
        <f>VLOOKUP($I15,'U5L Int request'!$J$6:$AI$9945,12,FALSE)</f>
        <v>o</v>
      </c>
      <c r="T15" s="516" t="str">
        <f>VLOOKUP($I15,'U5L Int request'!$J$6:$AI$9945,13,FALSE)</f>
        <v>o</v>
      </c>
      <c r="U15" s="516" t="str">
        <f>VLOOKUP($I15,'U5L Int request'!$J$6:$AI$9945,14,FALSE)</f>
        <v>o</v>
      </c>
      <c r="V15" s="516" t="str">
        <f>VLOOKUP($I15,'U5L Int request'!$J$6:$AI$9945,15,FALSE)</f>
        <v>o</v>
      </c>
      <c r="W15" s="516" t="str">
        <f>VLOOKUP($I15,'U5L Int request'!$J$6:$AI$9945,16,FALSE)</f>
        <v>o</v>
      </c>
      <c r="X15" s="516" t="str">
        <f>VLOOKUP($I15,'U5L Int request'!$J$6:$AI$9945,17,FALSE)</f>
        <v>o</v>
      </c>
      <c r="Y15" s="516" t="str">
        <f>VLOOKUP($I15,'U5L Int request'!$J$6:$AI$9945,18,FALSE)</f>
        <v>o</v>
      </c>
      <c r="Z15" s="516" t="str">
        <f>VLOOKUP($I15,'U5L Int request'!$J$6:$AI$9945,19,FALSE)</f>
        <v>o</v>
      </c>
      <c r="AA15" s="516" t="str">
        <f>VLOOKUP($I15,'U5L Int request'!$J$6:$AI$9945,20,FALSE)</f>
        <v>o</v>
      </c>
      <c r="AB15" s="516" t="str">
        <f>VLOOKUP($I15,'U5L Int request'!$J$6:$AI$9945,21,FALSE)</f>
        <v>o</v>
      </c>
      <c r="AC15" s="516" t="str">
        <f>VLOOKUP($I15,'U5L Int request'!$J$6:$AI$9945,22,FALSE)</f>
        <v>o</v>
      </c>
      <c r="AD15" s="560"/>
      <c r="AF15" s="30" t="str">
        <f>VLOOKUP(I15, 'U5L Int request'!$J$7:$J$428, 1, FALSE)</f>
        <v>INTEINTSW2</v>
      </c>
    </row>
    <row r="16" spans="2:32" ht="18" customHeight="1">
      <c r="B16" s="597">
        <v>10</v>
      </c>
      <c r="C16" s="590" t="s">
        <v>1167</v>
      </c>
      <c r="D16" s="590" t="s">
        <v>1167</v>
      </c>
      <c r="E16" s="590" t="s">
        <v>1167</v>
      </c>
      <c r="F16" s="512" t="str">
        <f t="shared" si="0"/>
        <v>EIC10</v>
      </c>
      <c r="G16" s="513" t="s">
        <v>71</v>
      </c>
      <c r="H16" s="584">
        <v>10</v>
      </c>
      <c r="I16" s="200" t="s">
        <v>90</v>
      </c>
      <c r="J16" s="200" t="s">
        <v>91</v>
      </c>
      <c r="K16" s="200" t="str">
        <f>VLOOKUP($I16,'U5L Int request'!$J$6:$AI$9945,3,FALSE)</f>
        <v>EINT</v>
      </c>
      <c r="L16" s="200" t="str">
        <f>VLOOKUP(J16,'U5L Int request'!K:AI,3,FALSE)</f>
        <v>Level</v>
      </c>
      <c r="M16" s="200" t="s">
        <v>92</v>
      </c>
      <c r="N16" s="686"/>
      <c r="O16" s="691"/>
      <c r="P16" s="209" t="s">
        <v>93</v>
      </c>
      <c r="Q16" s="297">
        <f>VLOOKUP($I16,'U5L Int request'!$J$6:$AI$9945,5,FALSE)</f>
        <v>0</v>
      </c>
      <c r="R16" s="516" t="str">
        <f>VLOOKUP($I16,'U5L Int request'!$J$6:$AI$9945,11,FALSE)</f>
        <v>o</v>
      </c>
      <c r="S16" s="516" t="str">
        <f>VLOOKUP($I16,'U5L Int request'!$J$6:$AI$9945,12,FALSE)</f>
        <v>o</v>
      </c>
      <c r="T16" s="516" t="str">
        <f>VLOOKUP($I16,'U5L Int request'!$J$6:$AI$9945,13,FALSE)</f>
        <v>o</v>
      </c>
      <c r="U16" s="516" t="str">
        <f>VLOOKUP($I16,'U5L Int request'!$J$6:$AI$9945,14,FALSE)</f>
        <v>o</v>
      </c>
      <c r="V16" s="516" t="str">
        <f>VLOOKUP($I16,'U5L Int request'!$J$6:$AI$9945,15,FALSE)</f>
        <v>o</v>
      </c>
      <c r="W16" s="516" t="str">
        <f>VLOOKUP($I16,'U5L Int request'!$J$6:$AI$9945,16,FALSE)</f>
        <v>o</v>
      </c>
      <c r="X16" s="516" t="str">
        <f>VLOOKUP($I16,'U5L Int request'!$J$6:$AI$9945,17,FALSE)</f>
        <v>o</v>
      </c>
      <c r="Y16" s="516" t="str">
        <f>VLOOKUP($I16,'U5L Int request'!$J$6:$AI$9945,18,FALSE)</f>
        <v>o</v>
      </c>
      <c r="Z16" s="516" t="str">
        <f>VLOOKUP($I16,'U5L Int request'!$J$6:$AI$9945,19,FALSE)</f>
        <v>o</v>
      </c>
      <c r="AA16" s="516" t="str">
        <f>VLOOKUP($I16,'U5L Int request'!$J$6:$AI$9945,20,FALSE)</f>
        <v>o</v>
      </c>
      <c r="AB16" s="516" t="str">
        <f>VLOOKUP($I16,'U5L Int request'!$J$6:$AI$9945,21,FALSE)</f>
        <v>o</v>
      </c>
      <c r="AC16" s="516" t="str">
        <f>VLOOKUP($I16,'U5L Int request'!$J$6:$AI$9945,22,FALSE)</f>
        <v>o</v>
      </c>
      <c r="AD16" s="560"/>
      <c r="AF16" s="30" t="str">
        <f>VLOOKUP(I16, 'U5L Int request'!$J$7:$J$428, 1, FALSE)</f>
        <v>INTEINTSW3</v>
      </c>
    </row>
    <row r="17" spans="2:32" ht="28">
      <c r="B17" s="597">
        <v>11</v>
      </c>
      <c r="C17" s="590" t="s">
        <v>1167</v>
      </c>
      <c r="D17" s="590" t="s">
        <v>1167</v>
      </c>
      <c r="E17" s="590" t="s">
        <v>1167</v>
      </c>
      <c r="F17" s="512" t="str">
        <f t="shared" si="0"/>
        <v>EIC11</v>
      </c>
      <c r="G17" s="513" t="s">
        <v>94</v>
      </c>
      <c r="H17" s="584">
        <v>11</v>
      </c>
      <c r="I17" s="202" t="s">
        <v>95</v>
      </c>
      <c r="J17" s="201" t="s">
        <v>96</v>
      </c>
      <c r="K17" s="200" t="str">
        <f>VLOOKUP($I17,'U5L Int request'!$J$6:$AI$9945,3,FALSE)</f>
        <v>RSIP-M30A</v>
      </c>
      <c r="L17" s="200" t="str">
        <f>VLOOKUP(J17,'U5L Int request'!K:AI,3,FALSE)</f>
        <v>Level</v>
      </c>
      <c r="M17" s="200" t="s">
        <v>97</v>
      </c>
      <c r="N17" s="686"/>
      <c r="O17" s="691"/>
      <c r="P17" s="211" t="s">
        <v>98</v>
      </c>
      <c r="Q17" s="299" t="str">
        <f>VLOOKUP($I17,'U5L Int request'!$J$6:$AI$9945,5,FALSE)</f>
        <v>INTS2HS</v>
      </c>
      <c r="R17" s="516" t="str">
        <f>VLOOKUP($I17,'U5L Int request'!$J$6:$AI$9945,11,FALSE)</f>
        <v>o</v>
      </c>
      <c r="S17" s="516" t="str">
        <f>VLOOKUP($I17,'U5L Int request'!$J$6:$AI$9945,12,FALSE)</f>
        <v>o</v>
      </c>
      <c r="T17" s="516" t="str">
        <f>VLOOKUP($I17,'U5L Int request'!$J$6:$AI$9945,13,FALSE)</f>
        <v>o</v>
      </c>
      <c r="U17" s="516" t="str">
        <f>VLOOKUP($I17,'U5L Int request'!$J$6:$AI$9945,14,FALSE)</f>
        <v>o</v>
      </c>
      <c r="V17" s="516" t="str">
        <f>VLOOKUP($I17,'U5L Int request'!$J$6:$AI$9945,15,FALSE)</f>
        <v>o</v>
      </c>
      <c r="W17" s="516" t="str">
        <f>VLOOKUP($I17,'U5L Int request'!$J$6:$AI$9945,16,FALSE)</f>
        <v>o</v>
      </c>
      <c r="X17" s="516" t="str">
        <f>VLOOKUP($I17,'U5L Int request'!$J$6:$AI$9945,17,FALSE)</f>
        <v>o</v>
      </c>
      <c r="Y17" s="516" t="str">
        <f>VLOOKUP($I17,'U5L Int request'!$J$6:$AI$9945,18,FALSE)</f>
        <v>o</v>
      </c>
      <c r="Z17" s="516" t="str">
        <f>VLOOKUP($I17,'U5L Int request'!$J$6:$AI$9945,19,FALSE)</f>
        <v>o</v>
      </c>
      <c r="AA17" s="516" t="str">
        <f>VLOOKUP($I17,'U5L Int request'!$J$6:$AI$9945,20,FALSE)</f>
        <v>o</v>
      </c>
      <c r="AB17" s="516" t="str">
        <f>VLOOKUP($I17,'U5L Int request'!$J$6:$AI$9945,21,FALSE)</f>
        <v>o</v>
      </c>
      <c r="AC17" s="516" t="str">
        <f>VLOOKUP($I17,'U5L Int request'!$J$6:$AI$9945,22,FALSE)</f>
        <v>o</v>
      </c>
      <c r="AD17" s="560"/>
      <c r="AF17" s="30" t="str">
        <f>VLOOKUP(I17, 'U5L Int request'!$J$7:$J$428, 1, FALSE)</f>
        <v>INTS2HS0</v>
      </c>
    </row>
    <row r="18" spans="2:32" ht="18" customHeight="1">
      <c r="B18" s="597">
        <v>12</v>
      </c>
      <c r="C18" s="590" t="s">
        <v>1167</v>
      </c>
      <c r="D18" s="590" t="s">
        <v>1167</v>
      </c>
      <c r="E18" s="590" t="s">
        <v>1167</v>
      </c>
      <c r="F18" s="512" t="str">
        <f t="shared" si="0"/>
        <v>EIC12</v>
      </c>
      <c r="G18" s="513" t="s">
        <v>75</v>
      </c>
      <c r="H18" s="584">
        <v>12</v>
      </c>
      <c r="I18" s="199" t="s">
        <v>99</v>
      </c>
      <c r="J18" s="199" t="s">
        <v>100</v>
      </c>
      <c r="K18" s="199" t="str">
        <f>VLOOKUP($I18,'U5L Int request'!$J$6:$AI$9945,3,FALSE)</f>
        <v>WDTB0</v>
      </c>
      <c r="L18" s="199" t="str">
        <f>VLOOKUP(J18,'U5L Int request'!K:AI,3,FALSE)</f>
        <v>Edge</v>
      </c>
      <c r="M18" s="199" t="s">
        <v>101</v>
      </c>
      <c r="N18" s="686"/>
      <c r="O18" s="691"/>
      <c r="P18" s="210" t="s">
        <v>102</v>
      </c>
      <c r="Q18" s="298" t="str">
        <f>VLOOKUP($I18,'U5L Int request'!$J$6:$AI$9945,5,FALSE)</f>
        <v>iso_wdtb_0_WDTATIT</v>
      </c>
      <c r="R18" s="516" t="str">
        <f>VLOOKUP($I18,'U5L Int request'!$J$6:$AI$9945,11,FALSE)</f>
        <v>o</v>
      </c>
      <c r="S18" s="516" t="str">
        <f>VLOOKUP($I18,'U5L Int request'!$J$6:$AI$9945,12,FALSE)</f>
        <v>o</v>
      </c>
      <c r="T18" s="516" t="str">
        <f>VLOOKUP($I18,'U5L Int request'!$J$6:$AI$9945,13,FALSE)</f>
        <v>o</v>
      </c>
      <c r="U18" s="516" t="str">
        <f>VLOOKUP($I18,'U5L Int request'!$J$6:$AI$9945,14,FALSE)</f>
        <v>o</v>
      </c>
      <c r="V18" s="516" t="str">
        <f>VLOOKUP($I18,'U5L Int request'!$J$6:$AI$9945,15,FALSE)</f>
        <v>o</v>
      </c>
      <c r="W18" s="516" t="str">
        <f>VLOOKUP($I18,'U5L Int request'!$J$6:$AI$9945,16,FALSE)</f>
        <v>o</v>
      </c>
      <c r="X18" s="516" t="str">
        <f>VLOOKUP($I18,'U5L Int request'!$J$6:$AI$9945,17,FALSE)</f>
        <v>o</v>
      </c>
      <c r="Y18" s="516" t="str">
        <f>VLOOKUP($I18,'U5L Int request'!$J$6:$AI$9945,18,FALSE)</f>
        <v>o</v>
      </c>
      <c r="Z18" s="516" t="str">
        <f>VLOOKUP($I18,'U5L Int request'!$J$6:$AI$9945,19,FALSE)</f>
        <v>o</v>
      </c>
      <c r="AA18" s="516" t="str">
        <f>VLOOKUP($I18,'U5L Int request'!$J$6:$AI$9945,20,FALSE)</f>
        <v>o</v>
      </c>
      <c r="AB18" s="516" t="str">
        <f>VLOOKUP($I18,'U5L Int request'!$J$6:$AI$9945,21,FALSE)</f>
        <v>o</v>
      </c>
      <c r="AC18" s="516" t="str">
        <f>VLOOKUP($I18,'U5L Int request'!$J$6:$AI$9945,22,FALSE)</f>
        <v>o</v>
      </c>
      <c r="AD18" s="561" t="s">
        <v>103</v>
      </c>
      <c r="AF18" s="30" t="str">
        <f>VLOOKUP(I18, 'U5L Int request'!$J$7:$J$428, 1, FALSE)</f>
        <v>INTWDTB0TIT</v>
      </c>
    </row>
    <row r="19" spans="2:32" ht="18" customHeight="1">
      <c r="B19" s="597">
        <v>13</v>
      </c>
      <c r="C19" s="590" t="s">
        <v>1167</v>
      </c>
      <c r="D19" s="590" t="s">
        <v>1167</v>
      </c>
      <c r="E19" s="590" t="s">
        <v>1167</v>
      </c>
      <c r="F19" s="512" t="str">
        <f t="shared" si="0"/>
        <v>EIC13</v>
      </c>
      <c r="G19" s="513" t="s">
        <v>104</v>
      </c>
      <c r="H19" s="584">
        <v>13</v>
      </c>
      <c r="I19" s="200" t="s">
        <v>105</v>
      </c>
      <c r="J19" s="200" t="s">
        <v>106</v>
      </c>
      <c r="K19" s="200" t="str">
        <f>VLOOKUP($I19,'U5L Int request'!$J$6:$AI$9945,3,FALSE)</f>
        <v>TAUD0</v>
      </c>
      <c r="L19" s="200" t="str">
        <f>VLOOKUP(J19,'U5L Int request'!K:AI,3,FALSE)</f>
        <v>Edge</v>
      </c>
      <c r="M19" s="200" t="s">
        <v>107</v>
      </c>
      <c r="N19" s="686"/>
      <c r="O19" s="691"/>
      <c r="P19" s="209" t="s">
        <v>108</v>
      </c>
      <c r="Q19" s="297" t="str">
        <f>VLOOKUP($I19,'U5L Int request'!$J$6:$AI$9945,5,FALSE)</f>
        <v>iso_taud0_TAUD_INT4</v>
      </c>
      <c r="R19" s="516" t="str">
        <f>VLOOKUP($I19,'U5L Int request'!$J$6:$AI$9945,11,FALSE)</f>
        <v>o</v>
      </c>
      <c r="S19" s="516" t="str">
        <f>VLOOKUP($I19,'U5L Int request'!$J$6:$AI$9945,12,FALSE)</f>
        <v>o</v>
      </c>
      <c r="T19" s="516" t="str">
        <f>VLOOKUP($I19,'U5L Int request'!$J$6:$AI$9945,13,FALSE)</f>
        <v>o</v>
      </c>
      <c r="U19" s="516" t="str">
        <f>VLOOKUP($I19,'U5L Int request'!$J$6:$AI$9945,14,FALSE)</f>
        <v>o</v>
      </c>
      <c r="V19" s="516" t="str">
        <f>VLOOKUP($I19,'U5L Int request'!$J$6:$AI$9945,15,FALSE)</f>
        <v>o</v>
      </c>
      <c r="W19" s="516" t="str">
        <f>VLOOKUP($I19,'U5L Int request'!$J$6:$AI$9945,16,FALSE)</f>
        <v>o</v>
      </c>
      <c r="X19" s="516" t="str">
        <f>VLOOKUP($I19,'U5L Int request'!$J$6:$AI$9945,17,FALSE)</f>
        <v>o</v>
      </c>
      <c r="Y19" s="516" t="str">
        <f>VLOOKUP($I19,'U5L Int request'!$J$6:$AI$9945,18,FALSE)</f>
        <v>o</v>
      </c>
      <c r="Z19" s="516" t="str">
        <f>VLOOKUP($I19,'U5L Int request'!$J$6:$AI$9945,19,FALSE)</f>
        <v>o</v>
      </c>
      <c r="AA19" s="516" t="str">
        <f>VLOOKUP($I19,'U5L Int request'!$J$6:$AI$9945,20,FALSE)</f>
        <v>o</v>
      </c>
      <c r="AB19" s="516" t="str">
        <f>VLOOKUP($I19,'U5L Int request'!$J$6:$AI$9945,21,FALSE)</f>
        <v>o</v>
      </c>
      <c r="AC19" s="516" t="str">
        <f>VLOOKUP($I19,'U5L Int request'!$J$6:$AI$9945,22,FALSE)</f>
        <v>o</v>
      </c>
      <c r="AD19" s="560"/>
      <c r="AF19" s="30" t="str">
        <f>VLOOKUP(I19, 'U5L Int request'!$J$7:$J$428, 1, FALSE)</f>
        <v>INTTAUD0I8</v>
      </c>
    </row>
    <row r="20" spans="2:32" ht="18" customHeight="1">
      <c r="B20" s="597">
        <v>14</v>
      </c>
      <c r="C20" s="590" t="s">
        <v>1167</v>
      </c>
      <c r="D20" s="590" t="s">
        <v>1167</v>
      </c>
      <c r="E20" s="590" t="s">
        <v>1167</v>
      </c>
      <c r="F20" s="512" t="str">
        <f t="shared" si="0"/>
        <v>EIC14</v>
      </c>
      <c r="G20" s="513" t="s">
        <v>80</v>
      </c>
      <c r="H20" s="584">
        <v>14</v>
      </c>
      <c r="I20" s="199" t="s">
        <v>109</v>
      </c>
      <c r="J20" s="199" t="s">
        <v>110</v>
      </c>
      <c r="K20" s="199" t="str">
        <f>VLOOKUP($I20,'U5L Int request'!$J$6:$AI$9945,3,FALSE)</f>
        <v>TAUD0</v>
      </c>
      <c r="L20" s="199" t="str">
        <f>VLOOKUP(J20,'U5L Int request'!K:AI,3,FALSE)</f>
        <v>Edge</v>
      </c>
      <c r="M20" s="199" t="s">
        <v>111</v>
      </c>
      <c r="N20" s="686"/>
      <c r="O20" s="691"/>
      <c r="P20" s="210" t="s">
        <v>112</v>
      </c>
      <c r="Q20" s="298" t="str">
        <f>VLOOKUP($I20,'U5L Int request'!$J$6:$AI$9945,5,FALSE)</f>
        <v>iso_taud0_TAUD_INT5</v>
      </c>
      <c r="R20" s="516" t="str">
        <f>VLOOKUP($I20,'U5L Int request'!$J$6:$AI$9945,11,FALSE)</f>
        <v>o</v>
      </c>
      <c r="S20" s="516" t="str">
        <f>VLOOKUP($I20,'U5L Int request'!$J$6:$AI$9945,12,FALSE)</f>
        <v>o</v>
      </c>
      <c r="T20" s="516" t="str">
        <f>VLOOKUP($I20,'U5L Int request'!$J$6:$AI$9945,13,FALSE)</f>
        <v>o</v>
      </c>
      <c r="U20" s="516" t="str">
        <f>VLOOKUP($I20,'U5L Int request'!$J$6:$AI$9945,14,FALSE)</f>
        <v>o</v>
      </c>
      <c r="V20" s="516" t="str">
        <f>VLOOKUP($I20,'U5L Int request'!$J$6:$AI$9945,15,FALSE)</f>
        <v>o</v>
      </c>
      <c r="W20" s="516" t="str">
        <f>VLOOKUP($I20,'U5L Int request'!$J$6:$AI$9945,16,FALSE)</f>
        <v>o</v>
      </c>
      <c r="X20" s="516" t="str">
        <f>VLOOKUP($I20,'U5L Int request'!$J$6:$AI$9945,17,FALSE)</f>
        <v>o</v>
      </c>
      <c r="Y20" s="516" t="str">
        <f>VLOOKUP($I20,'U5L Int request'!$J$6:$AI$9945,18,FALSE)</f>
        <v>o</v>
      </c>
      <c r="Z20" s="516" t="str">
        <f>VLOOKUP($I20,'U5L Int request'!$J$6:$AI$9945,19,FALSE)</f>
        <v>o</v>
      </c>
      <c r="AA20" s="516" t="str">
        <f>VLOOKUP($I20,'U5L Int request'!$J$6:$AI$9945,20,FALSE)</f>
        <v>o</v>
      </c>
      <c r="AB20" s="516" t="str">
        <f>VLOOKUP($I20,'U5L Int request'!$J$6:$AI$9945,21,FALSE)</f>
        <v>o</v>
      </c>
      <c r="AC20" s="516" t="str">
        <f>VLOOKUP($I20,'U5L Int request'!$J$6:$AI$9945,22,FALSE)</f>
        <v>o</v>
      </c>
      <c r="AD20" s="560"/>
      <c r="AF20" s="30" t="str">
        <f>VLOOKUP(I20, 'U5L Int request'!$J$7:$J$428, 1, FALSE)</f>
        <v>INTTAUD0I10</v>
      </c>
    </row>
    <row r="21" spans="2:32" ht="18" customHeight="1">
      <c r="B21" s="597">
        <v>15</v>
      </c>
      <c r="C21" s="590" t="s">
        <v>1167</v>
      </c>
      <c r="D21" s="590" t="s">
        <v>1167</v>
      </c>
      <c r="E21" s="590" t="s">
        <v>1167</v>
      </c>
      <c r="F21" s="512" t="str">
        <f t="shared" si="0"/>
        <v>EIC15</v>
      </c>
      <c r="G21" s="513" t="s">
        <v>113</v>
      </c>
      <c r="H21" s="584">
        <v>15</v>
      </c>
      <c r="I21" s="200" t="s">
        <v>114</v>
      </c>
      <c r="J21" s="200" t="s">
        <v>115</v>
      </c>
      <c r="K21" s="200" t="str">
        <f>VLOOKUP($I21,'U5L Int request'!$J$6:$AI$9945,3,FALSE)</f>
        <v>TAUD0</v>
      </c>
      <c r="L21" s="200" t="str">
        <f>VLOOKUP(J21,'U5L Int request'!K:AI,3,FALSE)</f>
        <v>Edge</v>
      </c>
      <c r="M21" s="200" t="s">
        <v>116</v>
      </c>
      <c r="N21" s="686"/>
      <c r="O21" s="691"/>
      <c r="P21" s="209" t="s">
        <v>117</v>
      </c>
      <c r="Q21" s="297" t="str">
        <f>VLOOKUP($I21,'U5L Int request'!$J$6:$AI$9945,5,FALSE)</f>
        <v>iso_taud0_TAUD_INT6</v>
      </c>
      <c r="R21" s="516" t="str">
        <f>VLOOKUP($I21,'U5L Int request'!$J$6:$AI$9945,11,FALSE)</f>
        <v>o</v>
      </c>
      <c r="S21" s="516" t="str">
        <f>VLOOKUP($I21,'U5L Int request'!$J$6:$AI$9945,12,FALSE)</f>
        <v>o</v>
      </c>
      <c r="T21" s="516" t="str">
        <f>VLOOKUP($I21,'U5L Int request'!$J$6:$AI$9945,13,FALSE)</f>
        <v>o</v>
      </c>
      <c r="U21" s="516" t="str">
        <f>VLOOKUP($I21,'U5L Int request'!$J$6:$AI$9945,14,FALSE)</f>
        <v>o</v>
      </c>
      <c r="V21" s="516" t="str">
        <f>VLOOKUP($I21,'U5L Int request'!$J$6:$AI$9945,15,FALSE)</f>
        <v>o</v>
      </c>
      <c r="W21" s="516" t="str">
        <f>VLOOKUP($I21,'U5L Int request'!$J$6:$AI$9945,16,FALSE)</f>
        <v>o</v>
      </c>
      <c r="X21" s="516" t="str">
        <f>VLOOKUP($I21,'U5L Int request'!$J$6:$AI$9945,17,FALSE)</f>
        <v>o</v>
      </c>
      <c r="Y21" s="516" t="str">
        <f>VLOOKUP($I21,'U5L Int request'!$J$6:$AI$9945,18,FALSE)</f>
        <v>o</v>
      </c>
      <c r="Z21" s="516" t="str">
        <f>VLOOKUP($I21,'U5L Int request'!$J$6:$AI$9945,19,FALSE)</f>
        <v>o</v>
      </c>
      <c r="AA21" s="516" t="str">
        <f>VLOOKUP($I21,'U5L Int request'!$J$6:$AI$9945,20,FALSE)</f>
        <v>o</v>
      </c>
      <c r="AB21" s="516" t="str">
        <f>VLOOKUP($I21,'U5L Int request'!$J$6:$AI$9945,21,FALSE)</f>
        <v>o</v>
      </c>
      <c r="AC21" s="516" t="str">
        <f>VLOOKUP($I21,'U5L Int request'!$J$6:$AI$9945,22,FALSE)</f>
        <v>o</v>
      </c>
      <c r="AD21" s="560"/>
      <c r="AF21" s="30" t="str">
        <f>VLOOKUP(I21, 'U5L Int request'!$J$7:$J$428, 1, FALSE)</f>
        <v>INTTAUD0I12</v>
      </c>
    </row>
    <row r="22" spans="2:32" ht="18" customHeight="1">
      <c r="B22" s="597">
        <v>16</v>
      </c>
      <c r="C22" s="590" t="s">
        <v>1167</v>
      </c>
      <c r="D22" s="590" t="s">
        <v>1167</v>
      </c>
      <c r="E22" s="590" t="s">
        <v>1167</v>
      </c>
      <c r="F22" s="512" t="str">
        <f t="shared" si="0"/>
        <v>EIC16</v>
      </c>
      <c r="G22" s="513" t="s">
        <v>84</v>
      </c>
      <c r="H22" s="584">
        <v>16</v>
      </c>
      <c r="I22" s="199" t="s">
        <v>118</v>
      </c>
      <c r="J22" s="199" t="s">
        <v>119</v>
      </c>
      <c r="K22" s="199" t="str">
        <f>VLOOKUP($I22,'U5L Int request'!$J$6:$AI$9945,3,FALSE)</f>
        <v>TAUD0</v>
      </c>
      <c r="L22" s="199" t="str">
        <f>VLOOKUP(J22,'U5L Int request'!K:AI,3,FALSE)</f>
        <v>Edge</v>
      </c>
      <c r="M22" s="199" t="s">
        <v>120</v>
      </c>
      <c r="N22" s="686"/>
      <c r="O22" s="691"/>
      <c r="P22" s="210" t="s">
        <v>121</v>
      </c>
      <c r="Q22" s="298" t="str">
        <f>VLOOKUP($I22,'U5L Int request'!$J$6:$AI$9945,5,FALSE)</f>
        <v>iso_taud0_TAUD_INT7</v>
      </c>
      <c r="R22" s="516" t="str">
        <f>VLOOKUP($I22,'U5L Int request'!$J$6:$AI$9945,11,FALSE)</f>
        <v>o</v>
      </c>
      <c r="S22" s="516" t="str">
        <f>VLOOKUP($I22,'U5L Int request'!$J$6:$AI$9945,12,FALSE)</f>
        <v>o</v>
      </c>
      <c r="T22" s="516" t="str">
        <f>VLOOKUP($I22,'U5L Int request'!$J$6:$AI$9945,13,FALSE)</f>
        <v>o</v>
      </c>
      <c r="U22" s="516" t="str">
        <f>VLOOKUP($I22,'U5L Int request'!$J$6:$AI$9945,14,FALSE)</f>
        <v>o</v>
      </c>
      <c r="V22" s="516" t="str">
        <f>VLOOKUP($I22,'U5L Int request'!$J$6:$AI$9945,15,FALSE)</f>
        <v>o</v>
      </c>
      <c r="W22" s="516" t="str">
        <f>VLOOKUP($I22,'U5L Int request'!$J$6:$AI$9945,16,FALSE)</f>
        <v>o</v>
      </c>
      <c r="X22" s="516" t="str">
        <f>VLOOKUP($I22,'U5L Int request'!$J$6:$AI$9945,17,FALSE)</f>
        <v>o</v>
      </c>
      <c r="Y22" s="516" t="str">
        <f>VLOOKUP($I22,'U5L Int request'!$J$6:$AI$9945,18,FALSE)</f>
        <v>o</v>
      </c>
      <c r="Z22" s="516" t="str">
        <f>VLOOKUP($I22,'U5L Int request'!$J$6:$AI$9945,19,FALSE)</f>
        <v>o</v>
      </c>
      <c r="AA22" s="516" t="str">
        <f>VLOOKUP($I22,'U5L Int request'!$J$6:$AI$9945,20,FALSE)</f>
        <v>o</v>
      </c>
      <c r="AB22" s="516" t="str">
        <f>VLOOKUP($I22,'U5L Int request'!$J$6:$AI$9945,21,FALSE)</f>
        <v>o</v>
      </c>
      <c r="AC22" s="516" t="str">
        <f>VLOOKUP($I22,'U5L Int request'!$J$6:$AI$9945,22,FALSE)</f>
        <v>o</v>
      </c>
      <c r="AD22" s="560"/>
      <c r="AF22" s="30" t="str">
        <f>VLOOKUP(I22, 'U5L Int request'!$J$7:$J$428, 1, FALSE)</f>
        <v>INTTAUD0I14</v>
      </c>
    </row>
    <row r="23" spans="2:32" ht="18" customHeight="1">
      <c r="B23" s="597">
        <v>17</v>
      </c>
      <c r="C23" s="590" t="s">
        <v>1167</v>
      </c>
      <c r="D23" s="590" t="s">
        <v>1167</v>
      </c>
      <c r="E23" s="590" t="s">
        <v>1167</v>
      </c>
      <c r="F23" s="512" t="str">
        <f t="shared" si="0"/>
        <v>EIC17</v>
      </c>
      <c r="G23" s="513" t="s">
        <v>122</v>
      </c>
      <c r="H23" s="584">
        <v>17</v>
      </c>
      <c r="I23" s="202" t="s">
        <v>123</v>
      </c>
      <c r="J23" s="202" t="s">
        <v>124</v>
      </c>
      <c r="K23" s="200" t="str">
        <f>VLOOKUP($I23,'U5L Int request'!$J$6:$AI$9945,3,FALSE)</f>
        <v>TAPA0</v>
      </c>
      <c r="L23" s="200" t="str">
        <f>VLOOKUP(J23,'U5L Int request'!K:AI,3,FALSE)</f>
        <v>Edge</v>
      </c>
      <c r="M23" s="200" t="s">
        <v>125</v>
      </c>
      <c r="N23" s="686"/>
      <c r="O23" s="691"/>
      <c r="P23" s="209" t="s">
        <v>126</v>
      </c>
      <c r="Q23" s="297" t="str">
        <f>VLOOKUP($I23,'U5L Int request'!$J$6:$AI$9945,5,FALSE)</f>
        <v>iso_tapa0_TAPATIPEK0</v>
      </c>
      <c r="R23" s="516" t="str">
        <f>VLOOKUP($I23,'U5L Int request'!$J$6:$AI$9945,11,FALSE)</f>
        <v>o</v>
      </c>
      <c r="S23" s="516" t="str">
        <f>VLOOKUP($I23,'U5L Int request'!$J$6:$AI$9945,12,FALSE)</f>
        <v>o</v>
      </c>
      <c r="T23" s="516" t="str">
        <f>VLOOKUP($I23,'U5L Int request'!$J$6:$AI$9945,13,FALSE)</f>
        <v>o</v>
      </c>
      <c r="U23" s="516" t="str">
        <f>VLOOKUP($I23,'U5L Int request'!$J$6:$AI$9945,14,FALSE)</f>
        <v>o</v>
      </c>
      <c r="V23" s="516" t="str">
        <f>VLOOKUP($I23,'U5L Int request'!$J$6:$AI$9945,15,FALSE)</f>
        <v>o</v>
      </c>
      <c r="W23" s="516" t="str">
        <f>VLOOKUP($I23,'U5L Int request'!$J$6:$AI$9945,16,FALSE)</f>
        <v>o</v>
      </c>
      <c r="X23" s="516" t="str">
        <f>VLOOKUP($I23,'U5L Int request'!$J$6:$AI$9945,17,FALSE)</f>
        <v>o</v>
      </c>
      <c r="Y23" s="516" t="str">
        <f>VLOOKUP($I23,'U5L Int request'!$J$6:$AI$9945,18,FALSE)</f>
        <v>o</v>
      </c>
      <c r="Z23" s="516" t="str">
        <f>VLOOKUP($I23,'U5L Int request'!$J$6:$AI$9945,19,FALSE)</f>
        <v>o</v>
      </c>
      <c r="AA23" s="516" t="str">
        <f>VLOOKUP($I23,'U5L Int request'!$J$6:$AI$9945,20,FALSE)</f>
        <v>o</v>
      </c>
      <c r="AB23" s="516" t="str">
        <f>VLOOKUP($I23,'U5L Int request'!$J$6:$AI$9945,21,FALSE)</f>
        <v>o</v>
      </c>
      <c r="AC23" s="516" t="str">
        <f>VLOOKUP($I23,'U5L Int request'!$J$6:$AI$9945,22,FALSE)</f>
        <v>o</v>
      </c>
      <c r="AD23" s="560"/>
      <c r="AF23" s="30" t="str">
        <f>VLOOKUP(I23, 'U5L Int request'!$J$7:$J$428, 1, FALSE)</f>
        <v>INTTAPA0IPEK0</v>
      </c>
    </row>
    <row r="24" spans="2:32" ht="18" customHeight="1">
      <c r="B24" s="597">
        <v>18</v>
      </c>
      <c r="C24" s="590" t="s">
        <v>1167</v>
      </c>
      <c r="D24" s="590" t="s">
        <v>1167</v>
      </c>
      <c r="E24" s="590" t="s">
        <v>1167</v>
      </c>
      <c r="F24" s="512" t="str">
        <f t="shared" si="0"/>
        <v>EIC18</v>
      </c>
      <c r="G24" s="513" t="s">
        <v>89</v>
      </c>
      <c r="H24" s="584">
        <v>18</v>
      </c>
      <c r="I24" s="203" t="s">
        <v>127</v>
      </c>
      <c r="J24" s="203" t="s">
        <v>128</v>
      </c>
      <c r="K24" s="199" t="str">
        <f>VLOOKUP($I24,'U5L Int request'!$J$6:$AI$9945,3,FALSE)</f>
        <v>TAPA0</v>
      </c>
      <c r="L24" s="199" t="str">
        <f>VLOOKUP(J24,'U5L Int request'!K:AI,3,FALSE)</f>
        <v>Edge</v>
      </c>
      <c r="M24" s="199" t="s">
        <v>129</v>
      </c>
      <c r="N24" s="686"/>
      <c r="O24" s="691"/>
      <c r="P24" s="210" t="s">
        <v>130</v>
      </c>
      <c r="Q24" s="298" t="str">
        <f>VLOOKUP($I24,'U5L Int request'!$J$6:$AI$9945,5,FALSE)</f>
        <v>iso_tapa0_TAPATIVLY0</v>
      </c>
      <c r="R24" s="516" t="str">
        <f>VLOOKUP($I24,'U5L Int request'!$J$6:$AI$9945,11,FALSE)</f>
        <v>o</v>
      </c>
      <c r="S24" s="516" t="str">
        <f>VLOOKUP($I24,'U5L Int request'!$J$6:$AI$9945,12,FALSE)</f>
        <v>o</v>
      </c>
      <c r="T24" s="516" t="str">
        <f>VLOOKUP($I24,'U5L Int request'!$J$6:$AI$9945,13,FALSE)</f>
        <v>o</v>
      </c>
      <c r="U24" s="516" t="str">
        <f>VLOOKUP($I24,'U5L Int request'!$J$6:$AI$9945,14,FALSE)</f>
        <v>o</v>
      </c>
      <c r="V24" s="516" t="str">
        <f>VLOOKUP($I24,'U5L Int request'!$J$6:$AI$9945,15,FALSE)</f>
        <v>o</v>
      </c>
      <c r="W24" s="516" t="str">
        <f>VLOOKUP($I24,'U5L Int request'!$J$6:$AI$9945,16,FALSE)</f>
        <v>o</v>
      </c>
      <c r="X24" s="516" t="str">
        <f>VLOOKUP($I24,'U5L Int request'!$J$6:$AI$9945,17,FALSE)</f>
        <v>o</v>
      </c>
      <c r="Y24" s="516" t="str">
        <f>VLOOKUP($I24,'U5L Int request'!$J$6:$AI$9945,18,FALSE)</f>
        <v>o</v>
      </c>
      <c r="Z24" s="516" t="str">
        <f>VLOOKUP($I24,'U5L Int request'!$J$6:$AI$9945,19,FALSE)</f>
        <v>o</v>
      </c>
      <c r="AA24" s="516" t="str">
        <f>VLOOKUP($I24,'U5L Int request'!$J$6:$AI$9945,20,FALSE)</f>
        <v>o</v>
      </c>
      <c r="AB24" s="516" t="str">
        <f>VLOOKUP($I24,'U5L Int request'!$J$6:$AI$9945,21,FALSE)</f>
        <v>o</v>
      </c>
      <c r="AC24" s="516" t="str">
        <f>VLOOKUP($I24,'U5L Int request'!$J$6:$AI$9945,22,FALSE)</f>
        <v>o</v>
      </c>
      <c r="AD24" s="560"/>
      <c r="AF24" s="30" t="str">
        <f>VLOOKUP(I24, 'U5L Int request'!$J$7:$J$428, 1, FALSE)</f>
        <v>INTTAPA0IVLY0</v>
      </c>
    </row>
    <row r="25" spans="2:32" ht="18" customHeight="1">
      <c r="B25" s="597">
        <v>19</v>
      </c>
      <c r="C25" s="590" t="s">
        <v>1167</v>
      </c>
      <c r="D25" s="590" t="s">
        <v>1167</v>
      </c>
      <c r="E25" s="590" t="s">
        <v>1167</v>
      </c>
      <c r="F25" s="512" t="str">
        <f t="shared" si="0"/>
        <v>EIC19</v>
      </c>
      <c r="G25" s="513" t="s">
        <v>131</v>
      </c>
      <c r="H25" s="584">
        <v>19</v>
      </c>
      <c r="I25" s="200" t="s">
        <v>132</v>
      </c>
      <c r="J25" s="200" t="s">
        <v>133</v>
      </c>
      <c r="K25" s="200" t="str">
        <f>VLOOKUP($I25,'U5L Int request'!$J$6:$AI$9945,3,FALSE)</f>
        <v>pDMAC</v>
      </c>
      <c r="L25" s="200" t="str">
        <f>VLOOKUP(J25,'U5L Int request'!K:AI,3,FALSE)</f>
        <v>Edge</v>
      </c>
      <c r="M25" s="200" t="s">
        <v>134</v>
      </c>
      <c r="N25" s="686"/>
      <c r="O25" s="691"/>
      <c r="P25" s="209" t="s">
        <v>135</v>
      </c>
      <c r="Q25" s="297" t="str">
        <f>VLOOKUP($I25,'U5L Int request'!$J$6:$AI$9945,5,FALSE)</f>
        <v>iso_ErrINT_DMAERR</v>
      </c>
      <c r="R25" s="516" t="str">
        <f>VLOOKUP($I25,'U5L Int request'!$J$6:$AI$9945,11,FALSE)</f>
        <v>o</v>
      </c>
      <c r="S25" s="516" t="str">
        <f>VLOOKUP($I25,'U5L Int request'!$J$6:$AI$9945,12,FALSE)</f>
        <v>o</v>
      </c>
      <c r="T25" s="516" t="str">
        <f>VLOOKUP($I25,'U5L Int request'!$J$6:$AI$9945,13,FALSE)</f>
        <v>o</v>
      </c>
      <c r="U25" s="516" t="str">
        <f>VLOOKUP($I25,'U5L Int request'!$J$6:$AI$9945,14,FALSE)</f>
        <v>o</v>
      </c>
      <c r="V25" s="516" t="str">
        <f>VLOOKUP($I25,'U5L Int request'!$J$6:$AI$9945,15,FALSE)</f>
        <v>o</v>
      </c>
      <c r="W25" s="516" t="str">
        <f>VLOOKUP($I25,'U5L Int request'!$J$6:$AI$9945,16,FALSE)</f>
        <v>o</v>
      </c>
      <c r="X25" s="516" t="str">
        <f>VLOOKUP($I25,'U5L Int request'!$J$6:$AI$9945,17,FALSE)</f>
        <v>o</v>
      </c>
      <c r="Y25" s="516" t="str">
        <f>VLOOKUP($I25,'U5L Int request'!$J$6:$AI$9945,18,FALSE)</f>
        <v>o</v>
      </c>
      <c r="Z25" s="516" t="str">
        <f>VLOOKUP($I25,'U5L Int request'!$J$6:$AI$9945,19,FALSE)</f>
        <v>o</v>
      </c>
      <c r="AA25" s="516" t="str">
        <f>VLOOKUP($I25,'U5L Int request'!$J$6:$AI$9945,20,FALSE)</f>
        <v>o</v>
      </c>
      <c r="AB25" s="516" t="str">
        <f>VLOOKUP($I25,'U5L Int request'!$J$6:$AI$9945,21,FALSE)</f>
        <v>o</v>
      </c>
      <c r="AC25" s="516" t="str">
        <f>VLOOKUP($I25,'U5L Int request'!$J$6:$AI$9945,22,FALSE)</f>
        <v>o</v>
      </c>
      <c r="AD25" s="560"/>
      <c r="AF25" s="30" t="str">
        <f>VLOOKUP(I25, 'U5L Int request'!$J$7:$J$428, 1, FALSE)</f>
        <v>INTPDMACERR</v>
      </c>
    </row>
    <row r="26" spans="2:32" ht="18" customHeight="1">
      <c r="B26" s="597">
        <v>20</v>
      </c>
      <c r="C26" s="590" t="s">
        <v>1167</v>
      </c>
      <c r="D26" s="590" t="s">
        <v>1167</v>
      </c>
      <c r="E26" s="590" t="s">
        <v>1167</v>
      </c>
      <c r="F26" s="512" t="str">
        <f t="shared" si="0"/>
        <v>EIC20</v>
      </c>
      <c r="G26" s="513" t="s">
        <v>93</v>
      </c>
      <c r="H26" s="584">
        <v>20</v>
      </c>
      <c r="I26" s="199" t="s">
        <v>136</v>
      </c>
      <c r="J26" s="199" t="s">
        <v>137</v>
      </c>
      <c r="K26" s="199" t="str">
        <f>VLOOKUP($I26,'U5L Int request'!$J$6:$AI$9945,3,FALSE)</f>
        <v>DTS</v>
      </c>
      <c r="L26" s="199" t="str">
        <f>VLOOKUP(J26,'U5L Int request'!K:AI,3,FALSE)</f>
        <v>Edge</v>
      </c>
      <c r="M26" s="199" t="s">
        <v>138</v>
      </c>
      <c r="N26" s="686"/>
      <c r="O26" s="691"/>
      <c r="P26" s="210" t="s">
        <v>139</v>
      </c>
      <c r="Q26" s="300" t="str">
        <f>VLOOKUP($I26,'U5L Int request'!$J$6:$AI$9945,5,FALSE)</f>
        <v>iso_ErrINT_DTSERR</v>
      </c>
      <c r="R26" s="516" t="str">
        <f>VLOOKUP($I26,'U5L Int request'!$J$6:$AI$9945,11,FALSE)</f>
        <v>o</v>
      </c>
      <c r="S26" s="516" t="str">
        <f>VLOOKUP($I26,'U5L Int request'!$J$6:$AI$9945,12,FALSE)</f>
        <v>o</v>
      </c>
      <c r="T26" s="516" t="str">
        <f>VLOOKUP($I26,'U5L Int request'!$J$6:$AI$9945,13,FALSE)</f>
        <v>o</v>
      </c>
      <c r="U26" s="516" t="str">
        <f>VLOOKUP($I26,'U5L Int request'!$J$6:$AI$9945,14,FALSE)</f>
        <v>o</v>
      </c>
      <c r="V26" s="516" t="str">
        <f>VLOOKUP($I26,'U5L Int request'!$J$6:$AI$9945,15,FALSE)</f>
        <v>o</v>
      </c>
      <c r="W26" s="516" t="str">
        <f>VLOOKUP($I26,'U5L Int request'!$J$6:$AI$9945,16,FALSE)</f>
        <v>o</v>
      </c>
      <c r="X26" s="516" t="str">
        <f>VLOOKUP($I26,'U5L Int request'!$J$6:$AI$9945,17,FALSE)</f>
        <v>o</v>
      </c>
      <c r="Y26" s="516" t="str">
        <f>VLOOKUP($I26,'U5L Int request'!$J$6:$AI$9945,18,FALSE)</f>
        <v>o</v>
      </c>
      <c r="Z26" s="516" t="str">
        <f>VLOOKUP($I26,'U5L Int request'!$J$6:$AI$9945,19,FALSE)</f>
        <v>o</v>
      </c>
      <c r="AA26" s="516" t="str">
        <f>VLOOKUP($I26,'U5L Int request'!$J$6:$AI$9945,20,FALSE)</f>
        <v>o</v>
      </c>
      <c r="AB26" s="516" t="str">
        <f>VLOOKUP($I26,'U5L Int request'!$J$6:$AI$9945,21,FALSE)</f>
        <v>o</v>
      </c>
      <c r="AC26" s="516" t="str">
        <f>VLOOKUP($I26,'U5L Int request'!$J$6:$AI$9945,22,FALSE)</f>
        <v>o</v>
      </c>
      <c r="AD26" s="560"/>
      <c r="AF26" s="30" t="str">
        <f>VLOOKUP(I26, 'U5L Int request'!$J$7:$J$428, 1, FALSE)</f>
        <v>INTDTSERR</v>
      </c>
    </row>
    <row r="27" spans="2:32" ht="14.25" customHeight="1">
      <c r="B27" s="597">
        <v>21</v>
      </c>
      <c r="C27" s="590" t="s">
        <v>1167</v>
      </c>
      <c r="D27" s="590" t="s">
        <v>1167</v>
      </c>
      <c r="E27" s="590" t="s">
        <v>1167</v>
      </c>
      <c r="F27" s="512" t="str">
        <f t="shared" si="0"/>
        <v>EIC21</v>
      </c>
      <c r="G27" s="513" t="s">
        <v>140</v>
      </c>
      <c r="H27" s="584">
        <v>21</v>
      </c>
      <c r="I27" s="40" t="s">
        <v>141</v>
      </c>
      <c r="J27" s="40" t="s">
        <v>142</v>
      </c>
      <c r="K27" s="40" t="str">
        <f>VLOOKUP($I27,'U5L Int request'!$J$6:$AI$9945,3,FALSE)</f>
        <v>BHP</v>
      </c>
      <c r="L27" s="40" t="str">
        <f>VLOOKUP(J27,'U5L Int request'!K:AI,3,FALSE)</f>
        <v>Level</v>
      </c>
      <c r="M27" s="40" t="s">
        <v>143</v>
      </c>
      <c r="N27" s="686"/>
      <c r="O27" s="691"/>
      <c r="P27" s="39" t="s">
        <v>144</v>
      </c>
      <c r="Q27" s="301">
        <f>VLOOKUP($I27,'U5L Int request'!$J$6:$AI$9945,5,FALSE)</f>
        <v>0</v>
      </c>
      <c r="R27" s="516" t="str">
        <f>VLOOKUP($I27,'U5L Int request'!$J$6:$AI$9945,11,FALSE)</f>
        <v>o</v>
      </c>
      <c r="S27" s="516" t="str">
        <f>VLOOKUP($I27,'U5L Int request'!$J$6:$AI$9945,12,FALSE)</f>
        <v>o</v>
      </c>
      <c r="T27" s="516" t="str">
        <f>VLOOKUP($I27,'U5L Int request'!$J$6:$AI$9945,13,FALSE)</f>
        <v>o</v>
      </c>
      <c r="U27" s="516" t="str">
        <f>VLOOKUP($I27,'U5L Int request'!$J$6:$AI$9945,14,FALSE)</f>
        <v>o</v>
      </c>
      <c r="V27" s="516" t="str">
        <f>VLOOKUP($I27,'U5L Int request'!$J$6:$AI$9945,15,FALSE)</f>
        <v>o</v>
      </c>
      <c r="W27" s="516" t="str">
        <f>VLOOKUP($I27,'U5L Int request'!$J$6:$AI$9945,16,FALSE)</f>
        <v>o</v>
      </c>
      <c r="X27" s="516" t="str">
        <f>VLOOKUP($I27,'U5L Int request'!$J$6:$AI$9945,17,FALSE)</f>
        <v>o</v>
      </c>
      <c r="Y27" s="516" t="str">
        <f>VLOOKUP($I27,'U5L Int request'!$J$6:$AI$9945,18,FALSE)</f>
        <v>o</v>
      </c>
      <c r="Z27" s="516" t="str">
        <f>VLOOKUP($I27,'U5L Int request'!$J$6:$AI$9945,19,FALSE)</f>
        <v>o</v>
      </c>
      <c r="AA27" s="516" t="str">
        <f>VLOOKUP($I27,'U5L Int request'!$J$6:$AI$9945,20,FALSE)</f>
        <v>o</v>
      </c>
      <c r="AB27" s="516" t="str">
        <f>VLOOKUP($I27,'U5L Int request'!$J$6:$AI$9945,21,FALSE)</f>
        <v>o</v>
      </c>
      <c r="AC27" s="516" t="str">
        <f>VLOOKUP($I27,'U5L Int request'!$J$6:$AI$9945,22,FALSE)</f>
        <v>o</v>
      </c>
      <c r="AD27" s="562"/>
      <c r="AF27" s="30" t="str">
        <f>VLOOKUP(I27, 'U5L Int request'!$J$7:$J$428, 1, FALSE)</f>
        <v>INTDCUDEGRADPE</v>
      </c>
    </row>
    <row r="28" spans="2:32" ht="18" customHeight="1">
      <c r="B28" s="597">
        <v>22</v>
      </c>
      <c r="C28" s="590" t="s">
        <v>1167</v>
      </c>
      <c r="D28" s="590" t="s">
        <v>1167</v>
      </c>
      <c r="E28" s="590" t="s">
        <v>1167</v>
      </c>
      <c r="F28" s="512" t="str">
        <f t="shared" si="0"/>
        <v>EIC22</v>
      </c>
      <c r="G28" s="513" t="s">
        <v>98</v>
      </c>
      <c r="H28" s="584">
        <v>22</v>
      </c>
      <c r="I28" s="38" t="s">
        <v>2361</v>
      </c>
      <c r="J28" s="38" t="s">
        <v>146</v>
      </c>
      <c r="K28" s="38" t="str">
        <f>VLOOKUP($I28,'U5L Int request'!$J$6:$AI$9945,3,FALSE)</f>
        <v>Flash</v>
      </c>
      <c r="L28" s="38" t="str">
        <f>VLOOKUP(J28,'U5L Int request'!K:AI,3,FALSE)</f>
        <v>Edge</v>
      </c>
      <c r="M28" s="38" t="s">
        <v>147</v>
      </c>
      <c r="N28" s="686"/>
      <c r="O28" s="691"/>
      <c r="P28" s="37" t="s">
        <v>148</v>
      </c>
      <c r="Q28" s="605" t="str">
        <f>VLOOKUP($I28,'U5L Int request'!$J$6:$AI$9945,5,FALSE)</f>
        <v>intflendnm0</v>
      </c>
      <c r="R28" s="516" t="str">
        <f>VLOOKUP($I28,'U5L Int request'!$J$6:$AI$9945,11,FALSE)</f>
        <v>o</v>
      </c>
      <c r="S28" s="516" t="str">
        <f>VLOOKUP($I28,'U5L Int request'!$J$6:$AI$9945,12,FALSE)</f>
        <v>o</v>
      </c>
      <c r="T28" s="516" t="str">
        <f>VLOOKUP($I28,'U5L Int request'!$J$6:$AI$9945,13,FALSE)</f>
        <v>o</v>
      </c>
      <c r="U28" s="516" t="str">
        <f>VLOOKUP($I28,'U5L Int request'!$J$6:$AI$9945,14,FALSE)</f>
        <v>o</v>
      </c>
      <c r="V28" s="516" t="str">
        <f>VLOOKUP($I28,'U5L Int request'!$J$6:$AI$9945,15,FALSE)</f>
        <v>o</v>
      </c>
      <c r="W28" s="516" t="str">
        <f>VLOOKUP($I28,'U5L Int request'!$J$6:$AI$9945,16,FALSE)</f>
        <v>o</v>
      </c>
      <c r="X28" s="516" t="str">
        <f>VLOOKUP($I28,'U5L Int request'!$J$6:$AI$9945,17,FALSE)</f>
        <v>o</v>
      </c>
      <c r="Y28" s="516" t="str">
        <f>VLOOKUP($I28,'U5L Int request'!$J$6:$AI$9945,18,FALSE)</f>
        <v>o</v>
      </c>
      <c r="Z28" s="516" t="str">
        <f>VLOOKUP($I28,'U5L Int request'!$J$6:$AI$9945,19,FALSE)</f>
        <v>o</v>
      </c>
      <c r="AA28" s="516" t="str">
        <f>VLOOKUP($I28,'U5L Int request'!$J$6:$AI$9945,20,FALSE)</f>
        <v>o</v>
      </c>
      <c r="AB28" s="516" t="str">
        <f>VLOOKUP($I28,'U5L Int request'!$J$6:$AI$9945,21,FALSE)</f>
        <v>o</v>
      </c>
      <c r="AC28" s="516" t="str">
        <f>VLOOKUP($I28,'U5L Int request'!$J$6:$AI$9945,22,FALSE)</f>
        <v>o</v>
      </c>
      <c r="AD28" s="563"/>
      <c r="AF28" s="30" t="str">
        <f>VLOOKUP(I28, 'U5L Int request'!$J$7:$J$428, 1, FALSE)</f>
        <v>INTFL0ENDNM</v>
      </c>
    </row>
    <row r="29" spans="2:32" s="35" customFormat="1" ht="18" customHeight="1">
      <c r="B29" s="597">
        <v>23</v>
      </c>
      <c r="C29" s="590" t="s">
        <v>1167</v>
      </c>
      <c r="D29" s="590" t="s">
        <v>1167</v>
      </c>
      <c r="E29" s="590" t="s">
        <v>1167</v>
      </c>
      <c r="F29" s="512" t="str">
        <f t="shared" si="0"/>
        <v>EIC23</v>
      </c>
      <c r="G29" s="513" t="s">
        <v>149</v>
      </c>
      <c r="H29" s="584">
        <v>23</v>
      </c>
      <c r="I29" s="40" t="s">
        <v>2362</v>
      </c>
      <c r="J29" s="40" t="s">
        <v>151</v>
      </c>
      <c r="K29" s="40" t="str">
        <f>VLOOKUP($I29,'U5L Int request'!$J$6:$AI$9945,3,FALSE)</f>
        <v>Flash</v>
      </c>
      <c r="L29" s="40" t="str">
        <f>VLOOKUP(J29,'U5L Int request'!K:AI,3,FALSE)</f>
        <v>Edge</v>
      </c>
      <c r="M29" s="40" t="s">
        <v>152</v>
      </c>
      <c r="N29" s="686"/>
      <c r="O29" s="691"/>
      <c r="P29" s="39" t="s">
        <v>153</v>
      </c>
      <c r="Q29" s="604" t="str">
        <f>VLOOKUP($I29,'U5L Int request'!$J$6:$AI$9945,5,FALSE)</f>
        <v>intflendnm2</v>
      </c>
      <c r="R29" s="516" t="str">
        <f>VLOOKUP($I29,'U5L Int request'!$J$6:$AI$9945,11,FALSE)</f>
        <v>o</v>
      </c>
      <c r="S29" s="516" t="str">
        <f>VLOOKUP($I29,'U5L Int request'!$J$6:$AI$9945,12,FALSE)</f>
        <v>o</v>
      </c>
      <c r="T29" s="516" t="str">
        <f>VLOOKUP($I29,'U5L Int request'!$J$6:$AI$9945,13,FALSE)</f>
        <v>o</v>
      </c>
      <c r="U29" s="516" t="str">
        <f>VLOOKUP($I29,'U5L Int request'!$J$6:$AI$9945,14,FALSE)</f>
        <v>o</v>
      </c>
      <c r="V29" s="516" t="str">
        <f>VLOOKUP($I29,'U5L Int request'!$J$6:$AI$9945,15,FALSE)</f>
        <v>o</v>
      </c>
      <c r="W29" s="516" t="str">
        <f>VLOOKUP($I29,'U5L Int request'!$J$6:$AI$9945,16,FALSE)</f>
        <v>o</v>
      </c>
      <c r="X29" s="516" t="str">
        <f>VLOOKUP($I29,'U5L Int request'!$J$6:$AI$9945,17,FALSE)</f>
        <v>o</v>
      </c>
      <c r="Y29" s="516" t="str">
        <f>VLOOKUP($I29,'U5L Int request'!$J$6:$AI$9945,18,FALSE)</f>
        <v>o</v>
      </c>
      <c r="Z29" s="516" t="str">
        <f>VLOOKUP($I29,'U5L Int request'!$J$6:$AI$9945,19,FALSE)</f>
        <v>o</v>
      </c>
      <c r="AA29" s="516" t="str">
        <f>VLOOKUP($I29,'U5L Int request'!$J$6:$AI$9945,20,FALSE)</f>
        <v>o</v>
      </c>
      <c r="AB29" s="516" t="str">
        <f>VLOOKUP($I29,'U5L Int request'!$J$6:$AI$9945,21,FALSE)</f>
        <v>o</v>
      </c>
      <c r="AC29" s="516" t="str">
        <f>VLOOKUP($I29,'U5L Int request'!$J$6:$AI$9945,22,FALSE)</f>
        <v>o</v>
      </c>
      <c r="AD29" s="563"/>
      <c r="AF29" s="30" t="str">
        <f>VLOOKUP(I29, 'U5L Int request'!$J$7:$J$428, 1, FALSE)</f>
        <v>INTFL2ENDNM</v>
      </c>
    </row>
    <row r="30" spans="2:32" ht="18" customHeight="1">
      <c r="B30" s="597">
        <v>24</v>
      </c>
      <c r="C30" s="590" t="s">
        <v>1167</v>
      </c>
      <c r="D30" s="590" t="s">
        <v>1167</v>
      </c>
      <c r="E30" s="590" t="s">
        <v>1167</v>
      </c>
      <c r="F30" s="512" t="str">
        <f t="shared" si="0"/>
        <v>EIC24</v>
      </c>
      <c r="G30" s="513" t="s">
        <v>102</v>
      </c>
      <c r="H30" s="584">
        <v>24</v>
      </c>
      <c r="I30" s="195" t="s">
        <v>154</v>
      </c>
      <c r="J30" s="195" t="s">
        <v>155</v>
      </c>
      <c r="K30" s="195" t="str">
        <f>VLOOKUP($I30,'U5L Int request'!$J$6:$AI$9945,3,FALSE)</f>
        <v>DTS</v>
      </c>
      <c r="L30" s="195" t="str">
        <f>VLOOKUP(J30,'U5L Int request'!K:AI,3,FALSE)</f>
        <v>Level</v>
      </c>
      <c r="M30" s="195" t="s">
        <v>156</v>
      </c>
      <c r="N30" s="686"/>
      <c r="O30" s="691"/>
      <c r="P30" s="196" t="s">
        <v>157</v>
      </c>
      <c r="Q30" s="303" t="str">
        <f>VLOOKUP($I30,'U5L Int request'!$J$6:$AI$9945,5,FALSE)</f>
        <v>iso_DTS_INTDTS[7:0]</v>
      </c>
      <c r="R30" s="516" t="str">
        <f>VLOOKUP($I30,'U5L Int request'!$J$6:$AI$9945,11,FALSE)</f>
        <v>o</v>
      </c>
      <c r="S30" s="516" t="str">
        <f>VLOOKUP($I30,'U5L Int request'!$J$6:$AI$9945,12,FALSE)</f>
        <v>o</v>
      </c>
      <c r="T30" s="516" t="str">
        <f>VLOOKUP($I30,'U5L Int request'!$J$6:$AI$9945,13,FALSE)</f>
        <v>o</v>
      </c>
      <c r="U30" s="516" t="str">
        <f>VLOOKUP($I30,'U5L Int request'!$J$6:$AI$9945,14,FALSE)</f>
        <v>o</v>
      </c>
      <c r="V30" s="516" t="str">
        <f>VLOOKUP($I30,'U5L Int request'!$J$6:$AI$9945,15,FALSE)</f>
        <v>o</v>
      </c>
      <c r="W30" s="516" t="str">
        <f>VLOOKUP($I30,'U5L Int request'!$J$6:$AI$9945,16,FALSE)</f>
        <v>o</v>
      </c>
      <c r="X30" s="516" t="str">
        <f>VLOOKUP($I30,'U5L Int request'!$J$6:$AI$9945,17,FALSE)</f>
        <v>o</v>
      </c>
      <c r="Y30" s="516" t="str">
        <f>VLOOKUP($I30,'U5L Int request'!$J$6:$AI$9945,18,FALSE)</f>
        <v>o</v>
      </c>
      <c r="Z30" s="516" t="str">
        <f>VLOOKUP($I30,'U5L Int request'!$J$6:$AI$9945,19,FALSE)</f>
        <v>o</v>
      </c>
      <c r="AA30" s="516" t="str">
        <f>VLOOKUP($I30,'U5L Int request'!$J$6:$AI$9945,20,FALSE)</f>
        <v>o</v>
      </c>
      <c r="AB30" s="516" t="str">
        <f>VLOOKUP($I30,'U5L Int request'!$J$6:$AI$9945,21,FALSE)</f>
        <v>o</v>
      </c>
      <c r="AC30" s="516" t="str">
        <f>VLOOKUP($I30,'U5L Int request'!$J$6:$AI$9945,22,FALSE)</f>
        <v>o</v>
      </c>
      <c r="AD30" s="563"/>
      <c r="AF30" s="30" t="str">
        <f>VLOOKUP(I30, 'U5L Int request'!$J$7:$J$428, 1, FALSE)</f>
        <v>INTDTS7TO0</v>
      </c>
    </row>
    <row r="31" spans="2:32" ht="18" customHeight="1">
      <c r="B31" s="597">
        <v>25</v>
      </c>
      <c r="C31" s="590" t="s">
        <v>1167</v>
      </c>
      <c r="D31" s="590" t="s">
        <v>1167</v>
      </c>
      <c r="E31" s="590" t="s">
        <v>1167</v>
      </c>
      <c r="F31" s="512" t="str">
        <f t="shared" si="0"/>
        <v>EIC25</v>
      </c>
      <c r="G31" s="513" t="s">
        <v>158</v>
      </c>
      <c r="H31" s="584">
        <v>25</v>
      </c>
      <c r="I31" s="38" t="s">
        <v>159</v>
      </c>
      <c r="J31" s="38" t="s">
        <v>160</v>
      </c>
      <c r="K31" s="38" t="str">
        <f>VLOOKUP($I31,'U5L Int request'!$J$6:$AI$9945,3,FALSE)</f>
        <v>DTS</v>
      </c>
      <c r="L31" s="38" t="str">
        <f>VLOOKUP(J31,'U5L Int request'!K:AI,3,FALSE)</f>
        <v>Level</v>
      </c>
      <c r="M31" s="38" t="s">
        <v>161</v>
      </c>
      <c r="N31" s="686"/>
      <c r="O31" s="691"/>
      <c r="P31" s="37" t="s">
        <v>162</v>
      </c>
      <c r="Q31" s="302" t="str">
        <f>VLOOKUP($I31,'U5L Int request'!$J$6:$AI$9945,5,FALSE)</f>
        <v>iso_DTS_INTCTDTS[7:0]</v>
      </c>
      <c r="R31" s="516" t="str">
        <f>VLOOKUP($I31,'U5L Int request'!$J$6:$AI$9945,11,FALSE)</f>
        <v>o</v>
      </c>
      <c r="S31" s="516" t="str">
        <f>VLOOKUP($I31,'U5L Int request'!$J$6:$AI$9945,12,FALSE)</f>
        <v>o</v>
      </c>
      <c r="T31" s="516" t="str">
        <f>VLOOKUP($I31,'U5L Int request'!$J$6:$AI$9945,13,FALSE)</f>
        <v>o</v>
      </c>
      <c r="U31" s="516" t="str">
        <f>VLOOKUP($I31,'U5L Int request'!$J$6:$AI$9945,14,FALSE)</f>
        <v>o</v>
      </c>
      <c r="V31" s="516" t="str">
        <f>VLOOKUP($I31,'U5L Int request'!$J$6:$AI$9945,15,FALSE)</f>
        <v>o</v>
      </c>
      <c r="W31" s="516" t="str">
        <f>VLOOKUP($I31,'U5L Int request'!$J$6:$AI$9945,16,FALSE)</f>
        <v>o</v>
      </c>
      <c r="X31" s="516" t="str">
        <f>VLOOKUP($I31,'U5L Int request'!$J$6:$AI$9945,17,FALSE)</f>
        <v>o</v>
      </c>
      <c r="Y31" s="516" t="str">
        <f>VLOOKUP($I31,'U5L Int request'!$J$6:$AI$9945,18,FALSE)</f>
        <v>o</v>
      </c>
      <c r="Z31" s="516" t="str">
        <f>VLOOKUP($I31,'U5L Int request'!$J$6:$AI$9945,19,FALSE)</f>
        <v>o</v>
      </c>
      <c r="AA31" s="516" t="str">
        <f>VLOOKUP($I31,'U5L Int request'!$J$6:$AI$9945,20,FALSE)</f>
        <v>o</v>
      </c>
      <c r="AB31" s="516" t="str">
        <f>VLOOKUP($I31,'U5L Int request'!$J$6:$AI$9945,21,FALSE)</f>
        <v>o</v>
      </c>
      <c r="AC31" s="516" t="str">
        <f>VLOOKUP($I31,'U5L Int request'!$J$6:$AI$9945,22,FALSE)</f>
        <v>o</v>
      </c>
      <c r="AD31" s="563"/>
      <c r="AF31" s="30" t="str">
        <f>VLOOKUP(I31, 'U5L Int request'!$J$7:$J$428, 1, FALSE)</f>
        <v>INTDTSCT7TO0</v>
      </c>
    </row>
    <row r="32" spans="2:32" ht="18" customHeight="1">
      <c r="B32" s="598">
        <v>26</v>
      </c>
      <c r="C32" s="591" t="s">
        <v>1167</v>
      </c>
      <c r="D32" s="591">
        <v>0</v>
      </c>
      <c r="E32" s="591">
        <v>0</v>
      </c>
      <c r="F32" s="523" t="str">
        <f t="shared" si="0"/>
        <v>EIC26</v>
      </c>
      <c r="G32" s="524" t="s">
        <v>108</v>
      </c>
      <c r="H32" s="587">
        <v>26</v>
      </c>
      <c r="I32" s="195" t="s">
        <v>163</v>
      </c>
      <c r="J32" s="195" t="s">
        <v>164</v>
      </c>
      <c r="K32" s="195" t="str">
        <f>VLOOKUP($I32,'U5L Int request'!$J$6:$AI$9945,3,FALSE)</f>
        <v>pDMAC0</v>
      </c>
      <c r="L32" s="195" t="str">
        <f>VLOOKUP(J32,'U5L Int request'!K:AI,3,FALSE)</f>
        <v>Edge</v>
      </c>
      <c r="M32" s="529" t="s">
        <v>165</v>
      </c>
      <c r="N32" s="686"/>
      <c r="O32" s="691"/>
      <c r="P32" s="541" t="s">
        <v>166</v>
      </c>
      <c r="Q32" s="303" t="str">
        <f>VLOOKUP($I32,'U5L Int request'!$J$6:$AI$9945,5,FALSE)</f>
        <v>iso_DMAC0_intreq_ch[0]</v>
      </c>
      <c r="R32" s="516" t="str">
        <f>VLOOKUP($I32,'U5L Int request'!$J$6:$AI$9945,11,FALSE)</f>
        <v>o</v>
      </c>
      <c r="S32" s="516" t="str">
        <f>VLOOKUP($I32,'U5L Int request'!$J$6:$AI$9945,12,FALSE)</f>
        <v>o</v>
      </c>
      <c r="T32" s="516" t="str">
        <f>VLOOKUP($I32,'U5L Int request'!$J$6:$AI$9945,13,FALSE)</f>
        <v>o</v>
      </c>
      <c r="U32" s="516" t="str">
        <f>VLOOKUP($I32,'U5L Int request'!$J$6:$AI$9945,14,FALSE)</f>
        <v>o</v>
      </c>
      <c r="V32" s="516" t="str">
        <f>VLOOKUP($I32,'U5L Int request'!$J$6:$AI$9945,15,FALSE)</f>
        <v>o</v>
      </c>
      <c r="W32" s="516" t="str">
        <f>VLOOKUP($I32,'U5L Int request'!$J$6:$AI$9945,16,FALSE)</f>
        <v>o</v>
      </c>
      <c r="X32" s="516" t="str">
        <f>VLOOKUP($I32,'U5L Int request'!$J$6:$AI$9945,17,FALSE)</f>
        <v>o</v>
      </c>
      <c r="Y32" s="516" t="str">
        <f>VLOOKUP($I32,'U5L Int request'!$J$6:$AI$9945,18,FALSE)</f>
        <v>o</v>
      </c>
      <c r="Z32" s="516" t="str">
        <f>VLOOKUP($I32,'U5L Int request'!$J$6:$AI$9945,19,FALSE)</f>
        <v>o</v>
      </c>
      <c r="AA32" s="516" t="str">
        <f>VLOOKUP($I32,'U5L Int request'!$J$6:$AI$9945,20,FALSE)</f>
        <v>o</v>
      </c>
      <c r="AB32" s="516" t="str">
        <f>VLOOKUP($I32,'U5L Int request'!$J$6:$AI$9945,21,FALSE)</f>
        <v>o</v>
      </c>
      <c r="AC32" s="516" t="str">
        <f>VLOOKUP($I32,'U5L Int request'!$J$6:$AI$9945,22,FALSE)</f>
        <v>o</v>
      </c>
      <c r="AD32" s="563"/>
      <c r="AF32" s="30" t="str">
        <f>VLOOKUP(I32, 'U5L Int request'!$J$7:$J$428, 1, FALSE)</f>
        <v>INTPDMAC0CH0</v>
      </c>
    </row>
    <row r="33" spans="2:32" ht="18" customHeight="1">
      <c r="B33" s="599">
        <v>26</v>
      </c>
      <c r="C33" s="592" t="s">
        <v>1167</v>
      </c>
      <c r="D33" s="592">
        <v>0</v>
      </c>
      <c r="E33" s="592">
        <v>1</v>
      </c>
      <c r="F33" s="525" t="str">
        <f t="shared" si="0"/>
        <v>EIC26</v>
      </c>
      <c r="G33" s="526" t="s">
        <v>108</v>
      </c>
      <c r="H33" s="589">
        <v>27</v>
      </c>
      <c r="I33" s="193" t="s">
        <v>2304</v>
      </c>
      <c r="J33" s="193" t="s">
        <v>2298</v>
      </c>
      <c r="K33" s="193" t="str">
        <f>VLOOKUP($I33,'U5L Int request'!$J$6:$AI$9945,3,FALSE)</f>
        <v>pDMAC0</v>
      </c>
      <c r="L33" s="193" t="str">
        <f>VLOOKUP(J33,'U5L Int request'!K:AI,3,FALSE)</f>
        <v>Edge</v>
      </c>
      <c r="M33" s="530" t="s">
        <v>165</v>
      </c>
      <c r="N33" s="686"/>
      <c r="O33" s="691"/>
      <c r="P33" s="549" t="s">
        <v>166</v>
      </c>
      <c r="Q33" s="304" t="str">
        <f>VLOOKUP($I33,'U5L Int request'!$J$6:$AI$9945,5,FALSE)</f>
        <v>iso_DMAC0_intreq_ch[2]</v>
      </c>
      <c r="R33" s="516" t="str">
        <f>VLOOKUP($I33,'U5L Int request'!$J$6:$AI$9945,11,FALSE)</f>
        <v>o</v>
      </c>
      <c r="S33" s="516" t="str">
        <f>VLOOKUP($I33,'U5L Int request'!$J$6:$AI$9945,12,FALSE)</f>
        <v>o</v>
      </c>
      <c r="T33" s="516" t="str">
        <f>VLOOKUP($I33,'U5L Int request'!$J$6:$AI$9945,13,FALSE)</f>
        <v>o</v>
      </c>
      <c r="U33" s="516" t="str">
        <f>VLOOKUP($I33,'U5L Int request'!$J$6:$AI$9945,14,FALSE)</f>
        <v>o</v>
      </c>
      <c r="V33" s="516" t="str">
        <f>VLOOKUP($I33,'U5L Int request'!$J$6:$AI$9945,15,FALSE)</f>
        <v>o</v>
      </c>
      <c r="W33" s="516" t="str">
        <f>VLOOKUP($I33,'U5L Int request'!$J$6:$AI$9945,16,FALSE)</f>
        <v>o</v>
      </c>
      <c r="X33" s="516" t="str">
        <f>VLOOKUP($I33,'U5L Int request'!$J$6:$AI$9945,17,FALSE)</f>
        <v>o</v>
      </c>
      <c r="Y33" s="516" t="str">
        <f>VLOOKUP($I33,'U5L Int request'!$J$6:$AI$9945,18,FALSE)</f>
        <v>o</v>
      </c>
      <c r="Z33" s="516" t="str">
        <f>VLOOKUP($I33,'U5L Int request'!$J$6:$AI$9945,19,FALSE)</f>
        <v>o</v>
      </c>
      <c r="AA33" s="516" t="str">
        <f>VLOOKUP($I33,'U5L Int request'!$J$6:$AI$9945,20,FALSE)</f>
        <v>o</v>
      </c>
      <c r="AB33" s="516" t="str">
        <f>VLOOKUP($I33,'U5L Int request'!$J$6:$AI$9945,21,FALSE)</f>
        <v>o</v>
      </c>
      <c r="AC33" s="516" t="str">
        <f>VLOOKUP($I33,'U5L Int request'!$J$6:$AI$9945,22,FALSE)</f>
        <v>o</v>
      </c>
      <c r="AD33" s="563"/>
      <c r="AF33" s="30" t="str">
        <f>VLOOKUP(I33, 'U5L Int request'!$J$7:$J$428, 1, FALSE)</f>
        <v>INTPDMAC0CH2</v>
      </c>
    </row>
    <row r="34" spans="2:32" ht="18" customHeight="1">
      <c r="B34" s="599">
        <v>26</v>
      </c>
      <c r="C34" s="592" t="s">
        <v>1167</v>
      </c>
      <c r="D34" s="592">
        <v>0</v>
      </c>
      <c r="E34" s="592">
        <v>2</v>
      </c>
      <c r="F34" s="525" t="str">
        <f t="shared" si="0"/>
        <v>EIC26</v>
      </c>
      <c r="G34" s="526" t="s">
        <v>108</v>
      </c>
      <c r="H34" s="589">
        <v>28</v>
      </c>
      <c r="I34" s="195" t="s">
        <v>2305</v>
      </c>
      <c r="J34" s="195" t="s">
        <v>2299</v>
      </c>
      <c r="K34" s="195" t="str">
        <f>VLOOKUP($I34,'U5L Int request'!$J$6:$AI$9945,3,FALSE)</f>
        <v>pDMAC0</v>
      </c>
      <c r="L34" s="195" t="str">
        <f>VLOOKUP(J34,'U5L Int request'!K:AI,3,FALSE)</f>
        <v>Edge</v>
      </c>
      <c r="M34" s="531" t="s">
        <v>165</v>
      </c>
      <c r="N34" s="686"/>
      <c r="O34" s="691"/>
      <c r="P34" s="543" t="s">
        <v>166</v>
      </c>
      <c r="Q34" s="303" t="str">
        <f>VLOOKUP($I34,'U5L Int request'!$J$6:$AI$9945,5,FALSE)</f>
        <v>iso_DMAC0_intreq_ch[4]</v>
      </c>
      <c r="R34" s="516" t="str">
        <f>VLOOKUP($I34,'U5L Int request'!$J$6:$AI$9945,11,FALSE)</f>
        <v>o</v>
      </c>
      <c r="S34" s="516" t="str">
        <f>VLOOKUP($I34,'U5L Int request'!$J$6:$AI$9945,12,FALSE)</f>
        <v>o</v>
      </c>
      <c r="T34" s="516" t="str">
        <f>VLOOKUP($I34,'U5L Int request'!$J$6:$AI$9945,13,FALSE)</f>
        <v>o</v>
      </c>
      <c r="U34" s="516" t="str">
        <f>VLOOKUP($I34,'U5L Int request'!$J$6:$AI$9945,14,FALSE)</f>
        <v>o</v>
      </c>
      <c r="V34" s="516" t="str">
        <f>VLOOKUP($I34,'U5L Int request'!$J$6:$AI$9945,15,FALSE)</f>
        <v>o</v>
      </c>
      <c r="W34" s="516" t="str">
        <f>VLOOKUP($I34,'U5L Int request'!$J$6:$AI$9945,16,FALSE)</f>
        <v>o</v>
      </c>
      <c r="X34" s="516" t="str">
        <f>VLOOKUP($I34,'U5L Int request'!$J$6:$AI$9945,17,FALSE)</f>
        <v>o</v>
      </c>
      <c r="Y34" s="516" t="str">
        <f>VLOOKUP($I34,'U5L Int request'!$J$6:$AI$9945,18,FALSE)</f>
        <v>o</v>
      </c>
      <c r="Z34" s="516" t="str">
        <f>VLOOKUP($I34,'U5L Int request'!$J$6:$AI$9945,19,FALSE)</f>
        <v>o</v>
      </c>
      <c r="AA34" s="516" t="str">
        <f>VLOOKUP($I34,'U5L Int request'!$J$6:$AI$9945,20,FALSE)</f>
        <v>o</v>
      </c>
      <c r="AB34" s="516" t="str">
        <f>VLOOKUP($I34,'U5L Int request'!$J$6:$AI$9945,21,FALSE)</f>
        <v>o</v>
      </c>
      <c r="AC34" s="516" t="str">
        <f>VLOOKUP($I34,'U5L Int request'!$J$6:$AI$9945,22,FALSE)</f>
        <v>o</v>
      </c>
      <c r="AD34" s="563"/>
      <c r="AF34" s="30" t="str">
        <f>VLOOKUP(I34, 'U5L Int request'!$J$7:$J$428, 1, FALSE)</f>
        <v>INTPDMAC0CH4</v>
      </c>
    </row>
    <row r="35" spans="2:32" ht="18" customHeight="1">
      <c r="B35" s="600">
        <v>26</v>
      </c>
      <c r="C35" s="593" t="s">
        <v>1167</v>
      </c>
      <c r="D35" s="593">
        <v>0</v>
      </c>
      <c r="E35" s="593">
        <v>3</v>
      </c>
      <c r="F35" s="527" t="str">
        <f t="shared" si="0"/>
        <v>EIC26</v>
      </c>
      <c r="G35" s="528" t="s">
        <v>108</v>
      </c>
      <c r="H35" s="588">
        <v>29</v>
      </c>
      <c r="I35" s="193" t="s">
        <v>2306</v>
      </c>
      <c r="J35" s="193" t="s">
        <v>2300</v>
      </c>
      <c r="K35" s="193" t="str">
        <f>VLOOKUP($I35,'U5L Int request'!$J$6:$AI$9945,3,FALSE)</f>
        <v>pDMAC0</v>
      </c>
      <c r="L35" s="193" t="str">
        <f>VLOOKUP(J35,'U5L Int request'!K:AI,3,FALSE)</f>
        <v>Edge</v>
      </c>
      <c r="M35" s="532" t="s">
        <v>165</v>
      </c>
      <c r="N35" s="686"/>
      <c r="O35" s="691"/>
      <c r="P35" s="550" t="s">
        <v>166</v>
      </c>
      <c r="Q35" s="304" t="str">
        <f>VLOOKUP($I35,'U5L Int request'!$J$6:$AI$9945,5,FALSE)</f>
        <v>iso_DMAC0_intreq_ch[6]</v>
      </c>
      <c r="R35" s="516" t="str">
        <f>VLOOKUP($I35,'U5L Int request'!$J$6:$AI$9945,11,FALSE)</f>
        <v>o</v>
      </c>
      <c r="S35" s="516" t="str">
        <f>VLOOKUP($I35,'U5L Int request'!$J$6:$AI$9945,12,FALSE)</f>
        <v>o</v>
      </c>
      <c r="T35" s="516" t="str">
        <f>VLOOKUP($I35,'U5L Int request'!$J$6:$AI$9945,13,FALSE)</f>
        <v>o</v>
      </c>
      <c r="U35" s="516" t="str">
        <f>VLOOKUP($I35,'U5L Int request'!$J$6:$AI$9945,14,FALSE)</f>
        <v>o</v>
      </c>
      <c r="V35" s="516" t="str">
        <f>VLOOKUP($I35,'U5L Int request'!$J$6:$AI$9945,15,FALSE)</f>
        <v>o</v>
      </c>
      <c r="W35" s="516" t="str">
        <f>VLOOKUP($I35,'U5L Int request'!$J$6:$AI$9945,16,FALSE)</f>
        <v>o</v>
      </c>
      <c r="X35" s="516" t="str">
        <f>VLOOKUP($I35,'U5L Int request'!$J$6:$AI$9945,17,FALSE)</f>
        <v>o</v>
      </c>
      <c r="Y35" s="516" t="str">
        <f>VLOOKUP($I35,'U5L Int request'!$J$6:$AI$9945,18,FALSE)</f>
        <v>o</v>
      </c>
      <c r="Z35" s="516" t="str">
        <f>VLOOKUP($I35,'U5L Int request'!$J$6:$AI$9945,19,FALSE)</f>
        <v>o</v>
      </c>
      <c r="AA35" s="516" t="str">
        <f>VLOOKUP($I35,'U5L Int request'!$J$6:$AI$9945,20,FALSE)</f>
        <v>o</v>
      </c>
      <c r="AB35" s="516" t="str">
        <f>VLOOKUP($I35,'U5L Int request'!$J$6:$AI$9945,21,FALSE)</f>
        <v>o</v>
      </c>
      <c r="AC35" s="516" t="str">
        <f>VLOOKUP($I35,'U5L Int request'!$J$6:$AI$9945,22,FALSE)</f>
        <v>o</v>
      </c>
      <c r="AD35" s="563"/>
      <c r="AF35" s="30" t="str">
        <f>VLOOKUP(I35, 'U5L Int request'!$J$7:$J$428, 1, FALSE)</f>
        <v>INTPDMAC0CH6</v>
      </c>
    </row>
    <row r="36" spans="2:32" ht="18" customHeight="1">
      <c r="B36" s="598">
        <v>27</v>
      </c>
      <c r="C36" s="591" t="s">
        <v>1167</v>
      </c>
      <c r="D36" s="591">
        <v>1</v>
      </c>
      <c r="E36" s="591">
        <v>0</v>
      </c>
      <c r="F36" s="523" t="str">
        <f t="shared" si="0"/>
        <v>EIC27</v>
      </c>
      <c r="G36" s="524" t="s">
        <v>167</v>
      </c>
      <c r="H36" s="587">
        <v>30</v>
      </c>
      <c r="I36" s="195" t="s">
        <v>2307</v>
      </c>
      <c r="J36" s="195" t="s">
        <v>2301</v>
      </c>
      <c r="K36" s="195" t="str">
        <f>VLOOKUP($I36,'U5L Int request'!$J$6:$AI$9945,3,FALSE)</f>
        <v>pDMAC0</v>
      </c>
      <c r="L36" s="195" t="str">
        <f>VLOOKUP(J36,'U5L Int request'!K:AI,3,FALSE)</f>
        <v>Edge</v>
      </c>
      <c r="M36" s="529" t="s">
        <v>170</v>
      </c>
      <c r="N36" s="686"/>
      <c r="O36" s="691"/>
      <c r="P36" s="541" t="s">
        <v>171</v>
      </c>
      <c r="Q36" s="303" t="str">
        <f>VLOOKUP($I36,'U5L Int request'!$J$6:$AI$9945,5,FALSE)</f>
        <v>iso_DMAC0_intreq_ch[1]</v>
      </c>
      <c r="R36" s="516" t="str">
        <f>VLOOKUP($I36,'U5L Int request'!$J$6:$AI$9945,11,FALSE)</f>
        <v>o</v>
      </c>
      <c r="S36" s="516" t="str">
        <f>VLOOKUP($I36,'U5L Int request'!$J$6:$AI$9945,12,FALSE)</f>
        <v>o</v>
      </c>
      <c r="T36" s="516" t="str">
        <f>VLOOKUP($I36,'U5L Int request'!$J$6:$AI$9945,13,FALSE)</f>
        <v>o</v>
      </c>
      <c r="U36" s="516" t="str">
        <f>VLOOKUP($I36,'U5L Int request'!$J$6:$AI$9945,14,FALSE)</f>
        <v>o</v>
      </c>
      <c r="V36" s="516" t="str">
        <f>VLOOKUP($I36,'U5L Int request'!$J$6:$AI$9945,15,FALSE)</f>
        <v>o</v>
      </c>
      <c r="W36" s="516" t="str">
        <f>VLOOKUP($I36,'U5L Int request'!$J$6:$AI$9945,16,FALSE)</f>
        <v>o</v>
      </c>
      <c r="X36" s="516" t="str">
        <f>VLOOKUP($I36,'U5L Int request'!$J$6:$AI$9945,17,FALSE)</f>
        <v>o</v>
      </c>
      <c r="Y36" s="516" t="str">
        <f>VLOOKUP($I36,'U5L Int request'!$J$6:$AI$9945,18,FALSE)</f>
        <v>o</v>
      </c>
      <c r="Z36" s="516" t="str">
        <f>VLOOKUP($I36,'U5L Int request'!$J$6:$AI$9945,19,FALSE)</f>
        <v>o</v>
      </c>
      <c r="AA36" s="516" t="str">
        <f>VLOOKUP($I36,'U5L Int request'!$J$6:$AI$9945,20,FALSE)</f>
        <v>o</v>
      </c>
      <c r="AB36" s="516" t="str">
        <f>VLOOKUP($I36,'U5L Int request'!$J$6:$AI$9945,21,FALSE)</f>
        <v>o</v>
      </c>
      <c r="AC36" s="516" t="str">
        <f>VLOOKUP($I36,'U5L Int request'!$J$6:$AI$9945,22,FALSE)</f>
        <v>o</v>
      </c>
      <c r="AD36" s="563"/>
      <c r="AF36" s="30" t="str">
        <f>VLOOKUP(I36, 'U5L Int request'!$J$7:$J$428, 1, FALSE)</f>
        <v>INTPDMAC0CH1</v>
      </c>
    </row>
    <row r="37" spans="2:32" ht="18" customHeight="1">
      <c r="B37" s="599">
        <v>27</v>
      </c>
      <c r="C37" s="592" t="s">
        <v>1167</v>
      </c>
      <c r="D37" s="592">
        <v>1</v>
      </c>
      <c r="E37" s="592">
        <v>1</v>
      </c>
      <c r="F37" s="525" t="str">
        <f t="shared" si="0"/>
        <v>EIC27</v>
      </c>
      <c r="G37" s="526" t="s">
        <v>167</v>
      </c>
      <c r="H37" s="589">
        <v>31</v>
      </c>
      <c r="I37" s="193" t="s">
        <v>2308</v>
      </c>
      <c r="J37" s="193" t="s">
        <v>2302</v>
      </c>
      <c r="K37" s="193" t="str">
        <f>VLOOKUP($I37,'U5L Int request'!$J$6:$AI$9945,3,FALSE)</f>
        <v>pDMAC0</v>
      </c>
      <c r="L37" s="193" t="str">
        <f>VLOOKUP(J37,'U5L Int request'!K:AI,3,FALSE)</f>
        <v>Edge</v>
      </c>
      <c r="M37" s="530" t="s">
        <v>170</v>
      </c>
      <c r="N37" s="686"/>
      <c r="O37" s="691"/>
      <c r="P37" s="549" t="s">
        <v>171</v>
      </c>
      <c r="Q37" s="304" t="str">
        <f>VLOOKUP($I37,'U5L Int request'!$J$6:$AI$9945,5,FALSE)</f>
        <v>iso_DMAC0_intreq_ch[3]</v>
      </c>
      <c r="R37" s="516" t="str">
        <f>VLOOKUP($I37,'U5L Int request'!$J$6:$AI$9945,11,FALSE)</f>
        <v>o</v>
      </c>
      <c r="S37" s="516" t="str">
        <f>VLOOKUP($I37,'U5L Int request'!$J$6:$AI$9945,12,FALSE)</f>
        <v>o</v>
      </c>
      <c r="T37" s="516" t="str">
        <f>VLOOKUP($I37,'U5L Int request'!$J$6:$AI$9945,13,FALSE)</f>
        <v>o</v>
      </c>
      <c r="U37" s="516" t="str">
        <f>VLOOKUP($I37,'U5L Int request'!$J$6:$AI$9945,14,FALSE)</f>
        <v>o</v>
      </c>
      <c r="V37" s="516" t="str">
        <f>VLOOKUP($I37,'U5L Int request'!$J$6:$AI$9945,15,FALSE)</f>
        <v>o</v>
      </c>
      <c r="W37" s="516" t="str">
        <f>VLOOKUP($I37,'U5L Int request'!$J$6:$AI$9945,16,FALSE)</f>
        <v>o</v>
      </c>
      <c r="X37" s="516" t="str">
        <f>VLOOKUP($I37,'U5L Int request'!$J$6:$AI$9945,17,FALSE)</f>
        <v>o</v>
      </c>
      <c r="Y37" s="516" t="str">
        <f>VLOOKUP($I37,'U5L Int request'!$J$6:$AI$9945,18,FALSE)</f>
        <v>o</v>
      </c>
      <c r="Z37" s="516" t="str">
        <f>VLOOKUP($I37,'U5L Int request'!$J$6:$AI$9945,19,FALSE)</f>
        <v>o</v>
      </c>
      <c r="AA37" s="516" t="str">
        <f>VLOOKUP($I37,'U5L Int request'!$J$6:$AI$9945,20,FALSE)</f>
        <v>o</v>
      </c>
      <c r="AB37" s="516" t="str">
        <f>VLOOKUP($I37,'U5L Int request'!$J$6:$AI$9945,21,FALSE)</f>
        <v>o</v>
      </c>
      <c r="AC37" s="516" t="str">
        <f>VLOOKUP($I37,'U5L Int request'!$J$6:$AI$9945,22,FALSE)</f>
        <v>o</v>
      </c>
      <c r="AD37" s="563"/>
      <c r="AF37" s="30" t="str">
        <f>VLOOKUP(I37, 'U5L Int request'!$J$7:$J$428, 1, FALSE)</f>
        <v>INTPDMAC0CH3</v>
      </c>
    </row>
    <row r="38" spans="2:32" ht="18" customHeight="1">
      <c r="B38" s="599">
        <v>27</v>
      </c>
      <c r="C38" s="592" t="s">
        <v>1167</v>
      </c>
      <c r="D38" s="592">
        <v>1</v>
      </c>
      <c r="E38" s="592">
        <v>2</v>
      </c>
      <c r="F38" s="525" t="str">
        <f t="shared" si="0"/>
        <v>EIC27</v>
      </c>
      <c r="G38" s="526" t="s">
        <v>167</v>
      </c>
      <c r="H38" s="589">
        <v>32</v>
      </c>
      <c r="I38" s="195" t="s">
        <v>2309</v>
      </c>
      <c r="J38" s="195" t="s">
        <v>2303</v>
      </c>
      <c r="K38" s="195" t="str">
        <f>VLOOKUP($I38,'U5L Int request'!$J$6:$AI$9945,3,FALSE)</f>
        <v>pDMAC0</v>
      </c>
      <c r="L38" s="195" t="str">
        <f>VLOOKUP(J38,'U5L Int request'!K:AI,3,FALSE)</f>
        <v>Edge</v>
      </c>
      <c r="M38" s="531" t="s">
        <v>170</v>
      </c>
      <c r="N38" s="686"/>
      <c r="O38" s="691"/>
      <c r="P38" s="543" t="s">
        <v>171</v>
      </c>
      <c r="Q38" s="303" t="str">
        <f>VLOOKUP($I38,'U5L Int request'!$J$6:$AI$9945,5,FALSE)</f>
        <v>iso_DMAC0_intreq_ch[5]</v>
      </c>
      <c r="R38" s="516" t="str">
        <f>VLOOKUP($I38,'U5L Int request'!$J$6:$AI$9945,11,FALSE)</f>
        <v>o</v>
      </c>
      <c r="S38" s="516" t="str">
        <f>VLOOKUP($I38,'U5L Int request'!$J$6:$AI$9945,12,FALSE)</f>
        <v>o</v>
      </c>
      <c r="T38" s="516" t="str">
        <f>VLOOKUP($I38,'U5L Int request'!$J$6:$AI$9945,13,FALSE)</f>
        <v>o</v>
      </c>
      <c r="U38" s="516" t="str">
        <f>VLOOKUP($I38,'U5L Int request'!$J$6:$AI$9945,14,FALSE)</f>
        <v>o</v>
      </c>
      <c r="V38" s="516" t="str">
        <f>VLOOKUP($I38,'U5L Int request'!$J$6:$AI$9945,15,FALSE)</f>
        <v>o</v>
      </c>
      <c r="W38" s="516" t="str">
        <f>VLOOKUP($I38,'U5L Int request'!$J$6:$AI$9945,16,FALSE)</f>
        <v>o</v>
      </c>
      <c r="X38" s="516" t="str">
        <f>VLOOKUP($I38,'U5L Int request'!$J$6:$AI$9945,17,FALSE)</f>
        <v>o</v>
      </c>
      <c r="Y38" s="516" t="str">
        <f>VLOOKUP($I38,'U5L Int request'!$J$6:$AI$9945,18,FALSE)</f>
        <v>o</v>
      </c>
      <c r="Z38" s="516" t="str">
        <f>VLOOKUP($I38,'U5L Int request'!$J$6:$AI$9945,19,FALSE)</f>
        <v>o</v>
      </c>
      <c r="AA38" s="516" t="str">
        <f>VLOOKUP($I38,'U5L Int request'!$J$6:$AI$9945,20,FALSE)</f>
        <v>o</v>
      </c>
      <c r="AB38" s="516" t="str">
        <f>VLOOKUP($I38,'U5L Int request'!$J$6:$AI$9945,21,FALSE)</f>
        <v>o</v>
      </c>
      <c r="AC38" s="516" t="str">
        <f>VLOOKUP($I38,'U5L Int request'!$J$6:$AI$9945,22,FALSE)</f>
        <v>o</v>
      </c>
      <c r="AD38" s="563"/>
      <c r="AF38" s="30" t="str">
        <f>VLOOKUP(I38, 'U5L Int request'!$J$7:$J$428, 1, FALSE)</f>
        <v>INTPDMAC0CH5</v>
      </c>
    </row>
    <row r="39" spans="2:32" ht="18" customHeight="1">
      <c r="B39" s="600">
        <v>27</v>
      </c>
      <c r="C39" s="593" t="s">
        <v>1167</v>
      </c>
      <c r="D39" s="593">
        <v>1</v>
      </c>
      <c r="E39" s="593">
        <v>3</v>
      </c>
      <c r="F39" s="527" t="str">
        <f t="shared" si="0"/>
        <v>EIC27</v>
      </c>
      <c r="G39" s="528" t="s">
        <v>167</v>
      </c>
      <c r="H39" s="588">
        <v>33</v>
      </c>
      <c r="I39" s="193" t="s">
        <v>2310</v>
      </c>
      <c r="J39" s="193" t="s">
        <v>194</v>
      </c>
      <c r="K39" s="193" t="str">
        <f>VLOOKUP($I39,'U5L Int request'!$J$6:$AI$9945,3,FALSE)</f>
        <v>pDMAC0</v>
      </c>
      <c r="L39" s="193" t="str">
        <f>VLOOKUP(J39,'U5L Int request'!K:AI,3,FALSE)</f>
        <v>Edge</v>
      </c>
      <c r="M39" s="532" t="s">
        <v>170</v>
      </c>
      <c r="N39" s="686"/>
      <c r="O39" s="691"/>
      <c r="P39" s="550" t="s">
        <v>171</v>
      </c>
      <c r="Q39" s="304" t="str">
        <f>VLOOKUP($I39,'U5L Int request'!$J$6:$AI$9945,5,FALSE)</f>
        <v>iso_DMAC0_intreq_ch[7]</v>
      </c>
      <c r="R39" s="516" t="str">
        <f>VLOOKUP($I39,'U5L Int request'!$J$6:$AI$9945,11,FALSE)</f>
        <v>o</v>
      </c>
      <c r="S39" s="516" t="str">
        <f>VLOOKUP($I39,'U5L Int request'!$J$6:$AI$9945,12,FALSE)</f>
        <v>o</v>
      </c>
      <c r="T39" s="516" t="str">
        <f>VLOOKUP($I39,'U5L Int request'!$J$6:$AI$9945,13,FALSE)</f>
        <v>o</v>
      </c>
      <c r="U39" s="516" t="str">
        <f>VLOOKUP($I39,'U5L Int request'!$J$6:$AI$9945,14,FALSE)</f>
        <v>o</v>
      </c>
      <c r="V39" s="516" t="str">
        <f>VLOOKUP($I39,'U5L Int request'!$J$6:$AI$9945,15,FALSE)</f>
        <v>o</v>
      </c>
      <c r="W39" s="516" t="str">
        <f>VLOOKUP($I39,'U5L Int request'!$J$6:$AI$9945,16,FALSE)</f>
        <v>o</v>
      </c>
      <c r="X39" s="516" t="str">
        <f>VLOOKUP($I39,'U5L Int request'!$J$6:$AI$9945,17,FALSE)</f>
        <v>o</v>
      </c>
      <c r="Y39" s="516" t="str">
        <f>VLOOKUP($I39,'U5L Int request'!$J$6:$AI$9945,18,FALSE)</f>
        <v>o</v>
      </c>
      <c r="Z39" s="516" t="str">
        <f>VLOOKUP($I39,'U5L Int request'!$J$6:$AI$9945,19,FALSE)</f>
        <v>o</v>
      </c>
      <c r="AA39" s="516" t="str">
        <f>VLOOKUP($I39,'U5L Int request'!$J$6:$AI$9945,20,FALSE)</f>
        <v>o</v>
      </c>
      <c r="AB39" s="516" t="str">
        <f>VLOOKUP($I39,'U5L Int request'!$J$6:$AI$9945,21,FALSE)</f>
        <v>o</v>
      </c>
      <c r="AC39" s="516" t="str">
        <f>VLOOKUP($I39,'U5L Int request'!$J$6:$AI$9945,22,FALSE)</f>
        <v>o</v>
      </c>
      <c r="AD39" s="563"/>
      <c r="AF39" s="30" t="str">
        <f>VLOOKUP(I39, 'U5L Int request'!$J$7:$J$428, 1, FALSE)</f>
        <v>INTPDMAC0CH7</v>
      </c>
    </row>
    <row r="40" spans="2:32" ht="18" customHeight="1">
      <c r="B40" s="597">
        <v>28</v>
      </c>
      <c r="C40" s="590" t="s">
        <v>1167</v>
      </c>
      <c r="D40" s="590" t="s">
        <v>1167</v>
      </c>
      <c r="E40" s="590" t="s">
        <v>1167</v>
      </c>
      <c r="F40" s="512" t="str">
        <f t="shared" si="0"/>
        <v>EIC28</v>
      </c>
      <c r="G40" s="38" t="s">
        <v>112</v>
      </c>
      <c r="H40" s="584">
        <v>34</v>
      </c>
      <c r="I40" s="38" t="s">
        <v>197</v>
      </c>
      <c r="J40" s="38" t="s">
        <v>198</v>
      </c>
      <c r="K40" s="38" t="str">
        <f>VLOOKUP($I40,'U5L Int request'!$J$6:$AI$9945,3,FALSE)</f>
        <v>OSTM0</v>
      </c>
      <c r="L40" s="38" t="str">
        <f>VLOOKUP(J40,'U5L Int request'!K:AI,3,FALSE)</f>
        <v>Edge</v>
      </c>
      <c r="M40" s="38" t="s">
        <v>174</v>
      </c>
      <c r="N40" s="686"/>
      <c r="O40" s="691"/>
      <c r="P40" s="37" t="s">
        <v>175</v>
      </c>
      <c r="Q40" s="302" t="str">
        <f>VLOOKUP($I40,'U5L Int request'!$J$6:$AI$9945,5,FALSE)</f>
        <v>iso_ostm_0_OSTMTINT</v>
      </c>
      <c r="R40" s="516" t="str">
        <f>VLOOKUP($I40,'U5L Int request'!$J$6:$AI$9945,11,FALSE)</f>
        <v>o</v>
      </c>
      <c r="S40" s="516" t="str">
        <f>VLOOKUP($I40,'U5L Int request'!$J$6:$AI$9945,12,FALSE)</f>
        <v>o</v>
      </c>
      <c r="T40" s="516" t="str">
        <f>VLOOKUP($I40,'U5L Int request'!$J$6:$AI$9945,13,FALSE)</f>
        <v>o</v>
      </c>
      <c r="U40" s="516" t="str">
        <f>VLOOKUP($I40,'U5L Int request'!$J$6:$AI$9945,14,FALSE)</f>
        <v>o</v>
      </c>
      <c r="V40" s="516" t="str">
        <f>VLOOKUP($I40,'U5L Int request'!$J$6:$AI$9945,15,FALSE)</f>
        <v>o</v>
      </c>
      <c r="W40" s="516" t="str">
        <f>VLOOKUP($I40,'U5L Int request'!$J$6:$AI$9945,16,FALSE)</f>
        <v>o</v>
      </c>
      <c r="X40" s="516" t="str">
        <f>VLOOKUP($I40,'U5L Int request'!$J$6:$AI$9945,17,FALSE)</f>
        <v>o</v>
      </c>
      <c r="Y40" s="516" t="str">
        <f>VLOOKUP($I40,'U5L Int request'!$J$6:$AI$9945,18,FALSE)</f>
        <v>o</v>
      </c>
      <c r="Z40" s="516" t="str">
        <f>VLOOKUP($I40,'U5L Int request'!$J$6:$AI$9945,19,FALSE)</f>
        <v>o</v>
      </c>
      <c r="AA40" s="516" t="str">
        <f>VLOOKUP($I40,'U5L Int request'!$J$6:$AI$9945,20,FALSE)</f>
        <v>o</v>
      </c>
      <c r="AB40" s="516" t="str">
        <f>VLOOKUP($I40,'U5L Int request'!$J$6:$AI$9945,21,FALSE)</f>
        <v>o</v>
      </c>
      <c r="AC40" s="516" t="str">
        <f>VLOOKUP($I40,'U5L Int request'!$J$6:$AI$9945,22,FALSE)</f>
        <v>o</v>
      </c>
      <c r="AD40" s="563"/>
      <c r="AF40" s="30" t="str">
        <f>VLOOKUP(I40, 'U5L Int request'!$J$7:$J$428, 1, FALSE)</f>
        <v>INTOSTM0TINT</v>
      </c>
    </row>
    <row r="41" spans="2:32" ht="18" customHeight="1">
      <c r="B41" s="597">
        <v>29</v>
      </c>
      <c r="C41" s="590" t="s">
        <v>1167</v>
      </c>
      <c r="D41" s="590" t="s">
        <v>1167</v>
      </c>
      <c r="E41" s="590" t="s">
        <v>1167</v>
      </c>
      <c r="F41" s="512" t="str">
        <f t="shared" si="0"/>
        <v>EIC29</v>
      </c>
      <c r="G41" s="38" t="s">
        <v>2261</v>
      </c>
      <c r="H41" s="584">
        <v>35</v>
      </c>
      <c r="I41" s="38" t="s">
        <v>2316</v>
      </c>
      <c r="J41" s="38" t="s">
        <v>2317</v>
      </c>
      <c r="K41" s="38" t="str">
        <f>VLOOKUP($I41,'U5L Int request'!$J$6:$AI$9945,3,FALSE)</f>
        <v>ADCK0</v>
      </c>
      <c r="L41" s="38" t="str">
        <f>VLOOKUP(J41,'U5L Int request'!K:AI,3,FALSE)</f>
        <v>Edge</v>
      </c>
      <c r="M41" s="38" t="s">
        <v>2275</v>
      </c>
      <c r="N41" s="686"/>
      <c r="O41" s="691"/>
      <c r="P41" s="37" t="s">
        <v>178</v>
      </c>
      <c r="Q41" s="302" t="str">
        <f>VLOOKUP($I41,'U5L Int request'!$J$6:$AI$9945,5,FALSE)</f>
        <v>ad0_adcsm_0_INT_ADE</v>
      </c>
      <c r="R41" s="516" t="str">
        <f>VLOOKUP($I41,'U5L Int request'!$J$6:$AI$9945,11,FALSE)</f>
        <v>o</v>
      </c>
      <c r="S41" s="516" t="str">
        <f>VLOOKUP($I41,'U5L Int request'!$J$6:$AI$9945,12,FALSE)</f>
        <v>o</v>
      </c>
      <c r="T41" s="516" t="str">
        <f>VLOOKUP($I41,'U5L Int request'!$J$6:$AI$9945,13,FALSE)</f>
        <v>o</v>
      </c>
      <c r="U41" s="516" t="str">
        <f>VLOOKUP($I41,'U5L Int request'!$J$6:$AI$9945,14,FALSE)</f>
        <v>o</v>
      </c>
      <c r="V41" s="516" t="str">
        <f>VLOOKUP($I41,'U5L Int request'!$J$6:$AI$9945,15,FALSE)</f>
        <v>o</v>
      </c>
      <c r="W41" s="516" t="str">
        <f>VLOOKUP($I41,'U5L Int request'!$J$6:$AI$9945,16,FALSE)</f>
        <v>o</v>
      </c>
      <c r="X41" s="516" t="str">
        <f>VLOOKUP($I41,'U5L Int request'!$J$6:$AI$9945,17,FALSE)</f>
        <v>o</v>
      </c>
      <c r="Y41" s="516" t="str">
        <f>VLOOKUP($I41,'U5L Int request'!$J$6:$AI$9945,18,FALSE)</f>
        <v>o</v>
      </c>
      <c r="Z41" s="516" t="str">
        <f>VLOOKUP($I41,'U5L Int request'!$J$6:$AI$9945,19,FALSE)</f>
        <v>o</v>
      </c>
      <c r="AA41" s="516" t="str">
        <f>VLOOKUP($I41,'U5L Int request'!$J$6:$AI$9945,20,FALSE)</f>
        <v>o</v>
      </c>
      <c r="AB41" s="516" t="str">
        <f>VLOOKUP($I41,'U5L Int request'!$J$6:$AI$9945,21,FALSE)</f>
        <v>o</v>
      </c>
      <c r="AC41" s="516" t="str">
        <f>VLOOKUP($I41,'U5L Int request'!$J$6:$AI$9945,22,FALSE)</f>
        <v>o</v>
      </c>
      <c r="AD41" s="563"/>
      <c r="AF41" s="30" t="str">
        <f>VLOOKUP(I41, 'U5L Int request'!$J$7:$J$428, 1, FALSE)</f>
        <v>INTADCK0ERR</v>
      </c>
    </row>
    <row r="42" spans="2:32" ht="18" customHeight="1">
      <c r="B42" s="597">
        <v>30</v>
      </c>
      <c r="C42" s="590" t="s">
        <v>1167</v>
      </c>
      <c r="D42" s="590" t="s">
        <v>1167</v>
      </c>
      <c r="E42" s="590" t="s">
        <v>1167</v>
      </c>
      <c r="F42" s="512" t="str">
        <f t="shared" si="0"/>
        <v>EIC30</v>
      </c>
      <c r="G42" s="38" t="s">
        <v>117</v>
      </c>
      <c r="H42" s="584">
        <v>36</v>
      </c>
      <c r="I42" s="38" t="s">
        <v>206</v>
      </c>
      <c r="J42" s="38" t="s">
        <v>207</v>
      </c>
      <c r="K42" s="38" t="str">
        <f>VLOOKUP($I42,'U5L Int request'!$J$6:$AI$9945,3,FALSE)</f>
        <v>ADCK0</v>
      </c>
      <c r="L42" s="38" t="str">
        <f>VLOOKUP(J42,'U5L Int request'!K:AI,3,FALSE)</f>
        <v>Edge</v>
      </c>
      <c r="M42" s="38" t="s">
        <v>181</v>
      </c>
      <c r="N42" s="686"/>
      <c r="O42" s="691"/>
      <c r="P42" s="37" t="s">
        <v>182</v>
      </c>
      <c r="Q42" s="302" t="str">
        <f>VLOOKUP($I42,'U5L Int request'!$J$6:$AI$9945,5,FALSE)</f>
        <v>ad0_adcsm_0_INT_AD[0]</v>
      </c>
      <c r="R42" s="516" t="str">
        <f>VLOOKUP($I42,'U5L Int request'!$J$6:$AI$9945,11,FALSE)</f>
        <v>o</v>
      </c>
      <c r="S42" s="516" t="str">
        <f>VLOOKUP($I42,'U5L Int request'!$J$6:$AI$9945,12,FALSE)</f>
        <v>o</v>
      </c>
      <c r="T42" s="516" t="str">
        <f>VLOOKUP($I42,'U5L Int request'!$J$6:$AI$9945,13,FALSE)</f>
        <v>o</v>
      </c>
      <c r="U42" s="516" t="str">
        <f>VLOOKUP($I42,'U5L Int request'!$J$6:$AI$9945,14,FALSE)</f>
        <v>o</v>
      </c>
      <c r="V42" s="516" t="str">
        <f>VLOOKUP($I42,'U5L Int request'!$J$6:$AI$9945,15,FALSE)</f>
        <v>o</v>
      </c>
      <c r="W42" s="516" t="str">
        <f>VLOOKUP($I42,'U5L Int request'!$J$6:$AI$9945,16,FALSE)</f>
        <v>o</v>
      </c>
      <c r="X42" s="516" t="str">
        <f>VLOOKUP($I42,'U5L Int request'!$J$6:$AI$9945,17,FALSE)</f>
        <v>o</v>
      </c>
      <c r="Y42" s="516" t="str">
        <f>VLOOKUP($I42,'U5L Int request'!$J$6:$AI$9945,18,FALSE)</f>
        <v>o</v>
      </c>
      <c r="Z42" s="516" t="str">
        <f>VLOOKUP($I42,'U5L Int request'!$J$6:$AI$9945,19,FALSE)</f>
        <v>o</v>
      </c>
      <c r="AA42" s="516" t="str">
        <f>VLOOKUP($I42,'U5L Int request'!$J$6:$AI$9945,20,FALSE)</f>
        <v>o</v>
      </c>
      <c r="AB42" s="516" t="str">
        <f>VLOOKUP($I42,'U5L Int request'!$J$6:$AI$9945,21,FALSE)</f>
        <v>o</v>
      </c>
      <c r="AC42" s="516" t="str">
        <f>VLOOKUP($I42,'U5L Int request'!$J$6:$AI$9945,22,FALSE)</f>
        <v>o</v>
      </c>
      <c r="AD42" s="563"/>
      <c r="AF42" s="30" t="str">
        <f>VLOOKUP(I42, 'U5L Int request'!$J$7:$J$428, 1, FALSE)</f>
        <v>INTADCK0I0</v>
      </c>
    </row>
    <row r="43" spans="2:32" ht="18" customHeight="1">
      <c r="B43" s="597">
        <v>31</v>
      </c>
      <c r="C43" s="590" t="s">
        <v>1167</v>
      </c>
      <c r="D43" s="590" t="s">
        <v>1167</v>
      </c>
      <c r="E43" s="590" t="s">
        <v>1167</v>
      </c>
      <c r="F43" s="512" t="str">
        <f t="shared" si="0"/>
        <v>EIC31</v>
      </c>
      <c r="G43" s="38" t="s">
        <v>183</v>
      </c>
      <c r="H43" s="584">
        <v>37</v>
      </c>
      <c r="I43" s="40" t="s">
        <v>211</v>
      </c>
      <c r="J43" s="40" t="s">
        <v>212</v>
      </c>
      <c r="K43" s="40" t="str">
        <f>VLOOKUP($I43,'U5L Int request'!$J$6:$AI$9945,3,FALSE)</f>
        <v>ADCK0</v>
      </c>
      <c r="L43" s="40" t="str">
        <f>VLOOKUP(J43,'U5L Int request'!K:AI,3,FALSE)</f>
        <v>Edge</v>
      </c>
      <c r="M43" s="40" t="s">
        <v>186</v>
      </c>
      <c r="N43" s="686"/>
      <c r="O43" s="691"/>
      <c r="P43" s="39" t="s">
        <v>187</v>
      </c>
      <c r="Q43" s="301" t="str">
        <f>VLOOKUP($I43,'U5L Int request'!$J$6:$AI$9945,5,FALSE)</f>
        <v>ad0_adcsm_0_INT_AD[1]</v>
      </c>
      <c r="R43" s="516" t="str">
        <f>VLOOKUP($I43,'U5L Int request'!$J$6:$AI$9945,11,FALSE)</f>
        <v>o</v>
      </c>
      <c r="S43" s="516" t="str">
        <f>VLOOKUP($I43,'U5L Int request'!$J$6:$AI$9945,12,FALSE)</f>
        <v>o</v>
      </c>
      <c r="T43" s="516" t="str">
        <f>VLOOKUP($I43,'U5L Int request'!$J$6:$AI$9945,13,FALSE)</f>
        <v>o</v>
      </c>
      <c r="U43" s="516" t="str">
        <f>VLOOKUP($I43,'U5L Int request'!$J$6:$AI$9945,14,FALSE)</f>
        <v>o</v>
      </c>
      <c r="V43" s="516" t="str">
        <f>VLOOKUP($I43,'U5L Int request'!$J$6:$AI$9945,15,FALSE)</f>
        <v>o</v>
      </c>
      <c r="W43" s="516" t="str">
        <f>VLOOKUP($I43,'U5L Int request'!$J$6:$AI$9945,16,FALSE)</f>
        <v>o</v>
      </c>
      <c r="X43" s="516" t="str">
        <f>VLOOKUP($I43,'U5L Int request'!$J$6:$AI$9945,17,FALSE)</f>
        <v>o</v>
      </c>
      <c r="Y43" s="516" t="str">
        <f>VLOOKUP($I43,'U5L Int request'!$J$6:$AI$9945,18,FALSE)</f>
        <v>o</v>
      </c>
      <c r="Z43" s="516" t="str">
        <f>VLOOKUP($I43,'U5L Int request'!$J$6:$AI$9945,19,FALSE)</f>
        <v>o</v>
      </c>
      <c r="AA43" s="516" t="str">
        <f>VLOOKUP($I43,'U5L Int request'!$J$6:$AI$9945,20,FALSE)</f>
        <v>o</v>
      </c>
      <c r="AB43" s="516" t="str">
        <f>VLOOKUP($I43,'U5L Int request'!$J$6:$AI$9945,21,FALSE)</f>
        <v>o</v>
      </c>
      <c r="AC43" s="516" t="str">
        <f>VLOOKUP($I43,'U5L Int request'!$J$6:$AI$9945,22,FALSE)</f>
        <v>o</v>
      </c>
      <c r="AD43" s="563"/>
      <c r="AF43" s="30" t="str">
        <f>VLOOKUP(I43, 'U5L Int request'!$J$7:$J$428, 1, FALSE)</f>
        <v>INTADCK0I1</v>
      </c>
    </row>
    <row r="44" spans="2:32" ht="18" customHeight="1">
      <c r="B44" s="597">
        <v>32</v>
      </c>
      <c r="C44" s="590" t="s">
        <v>1167</v>
      </c>
      <c r="D44" s="590" t="s">
        <v>1167</v>
      </c>
      <c r="E44" s="590" t="s">
        <v>1167</v>
      </c>
      <c r="F44" s="512" t="str">
        <f t="shared" si="0"/>
        <v>EIC32</v>
      </c>
      <c r="G44" s="38" t="s">
        <v>121</v>
      </c>
      <c r="H44" s="584">
        <v>38</v>
      </c>
      <c r="I44" s="38" t="s">
        <v>215</v>
      </c>
      <c r="J44" s="38" t="s">
        <v>216</v>
      </c>
      <c r="K44" s="38" t="str">
        <f>VLOOKUP($I44,'U5L Int request'!$J$6:$AI$9945,3,FALSE)</f>
        <v>ADCK0</v>
      </c>
      <c r="L44" s="38" t="str">
        <f>VLOOKUP(J44,'U5L Int request'!K:AI,3,FALSE)</f>
        <v>Edge</v>
      </c>
      <c r="M44" s="38" t="s">
        <v>190</v>
      </c>
      <c r="N44" s="686"/>
      <c r="O44" s="691"/>
      <c r="P44" s="37" t="s">
        <v>191</v>
      </c>
      <c r="Q44" s="302" t="str">
        <f>VLOOKUP($I44,'U5L Int request'!$J$6:$AI$9945,5,FALSE)</f>
        <v>ad0_adcsm_0_INT_AD[2]</v>
      </c>
      <c r="R44" s="516" t="str">
        <f>VLOOKUP($I44,'U5L Int request'!$J$6:$AI$9945,11,FALSE)</f>
        <v>o</v>
      </c>
      <c r="S44" s="516" t="str">
        <f>VLOOKUP($I44,'U5L Int request'!$J$6:$AI$9945,12,FALSE)</f>
        <v>o</v>
      </c>
      <c r="T44" s="516" t="str">
        <f>VLOOKUP($I44,'U5L Int request'!$J$6:$AI$9945,13,FALSE)</f>
        <v>o</v>
      </c>
      <c r="U44" s="516" t="str">
        <f>VLOOKUP($I44,'U5L Int request'!$J$6:$AI$9945,14,FALSE)</f>
        <v>o</v>
      </c>
      <c r="V44" s="516" t="str">
        <f>VLOOKUP($I44,'U5L Int request'!$J$6:$AI$9945,15,FALSE)</f>
        <v>o</v>
      </c>
      <c r="W44" s="516" t="str">
        <f>VLOOKUP($I44,'U5L Int request'!$J$6:$AI$9945,16,FALSE)</f>
        <v>o</v>
      </c>
      <c r="X44" s="516" t="str">
        <f>VLOOKUP($I44,'U5L Int request'!$J$6:$AI$9945,17,FALSE)</f>
        <v>o</v>
      </c>
      <c r="Y44" s="516" t="str">
        <f>VLOOKUP($I44,'U5L Int request'!$J$6:$AI$9945,18,FALSE)</f>
        <v>o</v>
      </c>
      <c r="Z44" s="516" t="str">
        <f>VLOOKUP($I44,'U5L Int request'!$J$6:$AI$9945,19,FALSE)</f>
        <v>o</v>
      </c>
      <c r="AA44" s="516" t="str">
        <f>VLOOKUP($I44,'U5L Int request'!$J$6:$AI$9945,20,FALSE)</f>
        <v>o</v>
      </c>
      <c r="AB44" s="516" t="str">
        <f>VLOOKUP($I44,'U5L Int request'!$J$6:$AI$9945,21,FALSE)</f>
        <v>o</v>
      </c>
      <c r="AC44" s="516" t="str">
        <f>VLOOKUP($I44,'U5L Int request'!$J$6:$AI$9945,22,FALSE)</f>
        <v>o</v>
      </c>
      <c r="AD44" s="563"/>
      <c r="AF44" s="30" t="str">
        <f>VLOOKUP(I44, 'U5L Int request'!$J$7:$J$428, 1, FALSE)</f>
        <v>INTADCK0I2</v>
      </c>
    </row>
    <row r="45" spans="2:32" ht="18" customHeight="1">
      <c r="B45" s="597">
        <v>33</v>
      </c>
      <c r="C45" s="590" t="s">
        <v>1167</v>
      </c>
      <c r="D45" s="590" t="s">
        <v>1167</v>
      </c>
      <c r="E45" s="590" t="s">
        <v>1167</v>
      </c>
      <c r="F45" s="512" t="str">
        <f t="shared" si="0"/>
        <v>EIC33</v>
      </c>
      <c r="G45" s="38" t="s">
        <v>192</v>
      </c>
      <c r="H45" s="584">
        <v>39</v>
      </c>
      <c r="I45" s="40" t="s">
        <v>220</v>
      </c>
      <c r="J45" s="40" t="s">
        <v>221</v>
      </c>
      <c r="K45" s="40" t="str">
        <f>VLOOKUP($I45,'U5L Int request'!$J$6:$AI$9945,3,FALSE)</f>
        <v>ADCK0</v>
      </c>
      <c r="L45" s="40" t="str">
        <f>VLOOKUP(J45,'U5L Int request'!K:AI,3,FALSE)</f>
        <v>Edge</v>
      </c>
      <c r="M45" s="40" t="s">
        <v>195</v>
      </c>
      <c r="N45" s="686"/>
      <c r="O45" s="691"/>
      <c r="P45" s="39" t="s">
        <v>196</v>
      </c>
      <c r="Q45" s="301" t="str">
        <f>VLOOKUP($I45,'U5L Int request'!$J$6:$AI$9945,5,FALSE)</f>
        <v>ad0_adcsm_0_INT_AD[3]</v>
      </c>
      <c r="R45" s="516" t="str">
        <f>VLOOKUP($I45,'U5L Int request'!$J$6:$AI$9945,11,FALSE)</f>
        <v>o</v>
      </c>
      <c r="S45" s="516" t="str">
        <f>VLOOKUP($I45,'U5L Int request'!$J$6:$AI$9945,12,FALSE)</f>
        <v>o</v>
      </c>
      <c r="T45" s="516" t="str">
        <f>VLOOKUP($I45,'U5L Int request'!$J$6:$AI$9945,13,FALSE)</f>
        <v>o</v>
      </c>
      <c r="U45" s="516" t="str">
        <f>VLOOKUP($I45,'U5L Int request'!$J$6:$AI$9945,14,FALSE)</f>
        <v>o</v>
      </c>
      <c r="V45" s="516" t="str">
        <f>VLOOKUP($I45,'U5L Int request'!$J$6:$AI$9945,15,FALSE)</f>
        <v>o</v>
      </c>
      <c r="W45" s="516" t="str">
        <f>VLOOKUP($I45,'U5L Int request'!$J$6:$AI$9945,16,FALSE)</f>
        <v>o</v>
      </c>
      <c r="X45" s="516" t="str">
        <f>VLOOKUP($I45,'U5L Int request'!$J$6:$AI$9945,17,FALSE)</f>
        <v>o</v>
      </c>
      <c r="Y45" s="516" t="str">
        <f>VLOOKUP($I45,'U5L Int request'!$J$6:$AI$9945,18,FALSE)</f>
        <v>o</v>
      </c>
      <c r="Z45" s="516" t="str">
        <f>VLOOKUP($I45,'U5L Int request'!$J$6:$AI$9945,19,FALSE)</f>
        <v>o</v>
      </c>
      <c r="AA45" s="516" t="str">
        <f>VLOOKUP($I45,'U5L Int request'!$J$6:$AI$9945,20,FALSE)</f>
        <v>o</v>
      </c>
      <c r="AB45" s="516" t="str">
        <f>VLOOKUP($I45,'U5L Int request'!$J$6:$AI$9945,21,FALSE)</f>
        <v>o</v>
      </c>
      <c r="AC45" s="516" t="str">
        <f>VLOOKUP($I45,'U5L Int request'!$J$6:$AI$9945,22,FALSE)</f>
        <v>o</v>
      </c>
      <c r="AD45" s="563"/>
      <c r="AF45" s="30" t="str">
        <f>VLOOKUP(I45, 'U5L Int request'!$J$7:$J$428, 1, FALSE)</f>
        <v>INTADCK0I3</v>
      </c>
    </row>
    <row r="46" spans="2:32" ht="18" customHeight="1">
      <c r="B46" s="597">
        <v>34</v>
      </c>
      <c r="C46" s="590" t="s">
        <v>1167</v>
      </c>
      <c r="D46" s="590" t="s">
        <v>1167</v>
      </c>
      <c r="E46" s="590" t="s">
        <v>1167</v>
      </c>
      <c r="F46" s="512" t="str">
        <f t="shared" si="0"/>
        <v>EIC34</v>
      </c>
      <c r="G46" s="38" t="s">
        <v>126</v>
      </c>
      <c r="H46" s="584">
        <v>40</v>
      </c>
      <c r="I46" s="38" t="s">
        <v>224</v>
      </c>
      <c r="J46" s="38" t="s">
        <v>225</v>
      </c>
      <c r="K46" s="38" t="str">
        <f>VLOOKUP($I46,'U5L Int request'!$J$6:$AI$9945,3,FALSE)</f>
        <v>ADCK0</v>
      </c>
      <c r="L46" s="38" t="str">
        <f>VLOOKUP(J46,'U5L Int request'!K:AI,3,FALSE)</f>
        <v>Edge</v>
      </c>
      <c r="M46" s="38" t="s">
        <v>199</v>
      </c>
      <c r="N46" s="686"/>
      <c r="O46" s="691"/>
      <c r="P46" s="37" t="s">
        <v>200</v>
      </c>
      <c r="Q46" s="302" t="str">
        <f>VLOOKUP($I46,'U5L Int request'!$J$6:$AI$9945,5,FALSE)</f>
        <v>ad0_adcsm_0_INT_AD[4]</v>
      </c>
      <c r="R46" s="516" t="str">
        <f>VLOOKUP($I46,'U5L Int request'!$J$6:$AI$9945,11,FALSE)</f>
        <v>o</v>
      </c>
      <c r="S46" s="516" t="str">
        <f>VLOOKUP($I46,'U5L Int request'!$J$6:$AI$9945,12,FALSE)</f>
        <v>o</v>
      </c>
      <c r="T46" s="516" t="str">
        <f>VLOOKUP($I46,'U5L Int request'!$J$6:$AI$9945,13,FALSE)</f>
        <v>o</v>
      </c>
      <c r="U46" s="516" t="str">
        <f>VLOOKUP($I46,'U5L Int request'!$J$6:$AI$9945,14,FALSE)</f>
        <v>o</v>
      </c>
      <c r="V46" s="516" t="str">
        <f>VLOOKUP($I46,'U5L Int request'!$J$6:$AI$9945,15,FALSE)</f>
        <v>o</v>
      </c>
      <c r="W46" s="516" t="str">
        <f>VLOOKUP($I46,'U5L Int request'!$J$6:$AI$9945,16,FALSE)</f>
        <v>o</v>
      </c>
      <c r="X46" s="516" t="str">
        <f>VLOOKUP($I46,'U5L Int request'!$J$6:$AI$9945,17,FALSE)</f>
        <v>o</v>
      </c>
      <c r="Y46" s="516" t="str">
        <f>VLOOKUP($I46,'U5L Int request'!$J$6:$AI$9945,18,FALSE)</f>
        <v>o</v>
      </c>
      <c r="Z46" s="516" t="str">
        <f>VLOOKUP($I46,'U5L Int request'!$J$6:$AI$9945,19,FALSE)</f>
        <v>o</v>
      </c>
      <c r="AA46" s="516" t="str">
        <f>VLOOKUP($I46,'U5L Int request'!$J$6:$AI$9945,20,FALSE)</f>
        <v>o</v>
      </c>
      <c r="AB46" s="516" t="str">
        <f>VLOOKUP($I46,'U5L Int request'!$J$6:$AI$9945,21,FALSE)</f>
        <v>o</v>
      </c>
      <c r="AC46" s="516" t="str">
        <f>VLOOKUP($I46,'U5L Int request'!$J$6:$AI$9945,22,FALSE)</f>
        <v>o</v>
      </c>
      <c r="AD46" s="563"/>
      <c r="AF46" s="30" t="str">
        <f>VLOOKUP(I46, 'U5L Int request'!$J$7:$J$428, 1, FALSE)</f>
        <v>INTADCK0I4</v>
      </c>
    </row>
    <row r="47" spans="2:32" ht="18" customHeight="1">
      <c r="B47" s="597">
        <v>35</v>
      </c>
      <c r="C47" s="590" t="s">
        <v>1167</v>
      </c>
      <c r="D47" s="590" t="s">
        <v>1167</v>
      </c>
      <c r="E47" s="590" t="s">
        <v>1167</v>
      </c>
      <c r="F47" s="512" t="str">
        <f t="shared" si="0"/>
        <v>EIC35</v>
      </c>
      <c r="G47" s="38" t="s">
        <v>201</v>
      </c>
      <c r="H47" s="584">
        <v>41</v>
      </c>
      <c r="I47" s="40" t="s">
        <v>229</v>
      </c>
      <c r="J47" s="40" t="s">
        <v>230</v>
      </c>
      <c r="K47" s="40" t="str">
        <f>VLOOKUP($I47,'U5L Int request'!$J$6:$AI$9945,3,FALSE)</f>
        <v>ADCK0</v>
      </c>
      <c r="L47" s="40" t="str">
        <f>VLOOKUP(J47,'U5L Int request'!K:AI,3,FALSE)</f>
        <v>Edge</v>
      </c>
      <c r="M47" s="40" t="s">
        <v>204</v>
      </c>
      <c r="N47" s="686"/>
      <c r="O47" s="691"/>
      <c r="P47" s="39" t="s">
        <v>205</v>
      </c>
      <c r="Q47" s="301" t="str">
        <f>VLOOKUP($I47,'U5L Int request'!$J$6:$AI$9945,5,FALSE)</f>
        <v>ad0_adcsm_0_INT_MPX</v>
      </c>
      <c r="R47" s="516" t="str">
        <f>VLOOKUP($I47,'U5L Int request'!$J$6:$AI$9945,11,FALSE)</f>
        <v>o</v>
      </c>
      <c r="S47" s="516" t="str">
        <f>VLOOKUP($I47,'U5L Int request'!$J$6:$AI$9945,12,FALSE)</f>
        <v>o</v>
      </c>
      <c r="T47" s="516" t="str">
        <f>VLOOKUP($I47,'U5L Int request'!$J$6:$AI$9945,13,FALSE)</f>
        <v>o</v>
      </c>
      <c r="U47" s="516" t="str">
        <f>VLOOKUP($I47,'U5L Int request'!$J$6:$AI$9945,14,FALSE)</f>
        <v>o</v>
      </c>
      <c r="V47" s="516" t="str">
        <f>VLOOKUP($I47,'U5L Int request'!$J$6:$AI$9945,15,FALSE)</f>
        <v>o</v>
      </c>
      <c r="W47" s="516" t="str">
        <f>VLOOKUP($I47,'U5L Int request'!$J$6:$AI$9945,16,FALSE)</f>
        <v>o</v>
      </c>
      <c r="X47" s="516" t="str">
        <f>VLOOKUP($I47,'U5L Int request'!$J$6:$AI$9945,17,FALSE)</f>
        <v>o</v>
      </c>
      <c r="Y47" s="516" t="str">
        <f>VLOOKUP($I47,'U5L Int request'!$J$6:$AI$9945,18,FALSE)</f>
        <v>o</v>
      </c>
      <c r="Z47" s="516" t="str">
        <f>VLOOKUP($I47,'U5L Int request'!$J$6:$AI$9945,19,FALSE)</f>
        <v>o</v>
      </c>
      <c r="AA47" s="516" t="str">
        <f>VLOOKUP($I47,'U5L Int request'!$J$6:$AI$9945,20,FALSE)</f>
        <v>o</v>
      </c>
      <c r="AB47" s="516" t="str">
        <f>VLOOKUP($I47,'U5L Int request'!$J$6:$AI$9945,21,FALSE)</f>
        <v>o</v>
      </c>
      <c r="AC47" s="516" t="str">
        <f>VLOOKUP($I47,'U5L Int request'!$J$6:$AI$9945,22,FALSE)</f>
        <v>o</v>
      </c>
      <c r="AD47" s="563"/>
      <c r="AF47" s="30" t="str">
        <f>VLOOKUP(I47, 'U5L Int request'!$J$7:$J$428, 1, FALSE)</f>
        <v>INTADCK0MPX</v>
      </c>
    </row>
    <row r="48" spans="2:32" ht="18" customHeight="1">
      <c r="B48" s="597">
        <v>36</v>
      </c>
      <c r="C48" s="590" t="s">
        <v>1167</v>
      </c>
      <c r="D48" s="590" t="s">
        <v>1167</v>
      </c>
      <c r="E48" s="590" t="s">
        <v>1167</v>
      </c>
      <c r="F48" s="512" t="str">
        <f t="shared" si="0"/>
        <v>EIC36</v>
      </c>
      <c r="G48" s="38" t="s">
        <v>130</v>
      </c>
      <c r="H48" s="584">
        <v>42</v>
      </c>
      <c r="I48" s="38" t="s">
        <v>233</v>
      </c>
      <c r="J48" s="38" t="s">
        <v>234</v>
      </c>
      <c r="K48" s="38" t="str">
        <f>VLOOKUP($I48,'U5L Int request'!$J$6:$AI$9945,3,FALSE)</f>
        <v>ADCK0</v>
      </c>
      <c r="L48" s="38" t="str">
        <f>VLOOKUP(J48,'U5L Int request'!K:AI,3,FALSE)</f>
        <v>Edge</v>
      </c>
      <c r="M48" s="38" t="s">
        <v>208</v>
      </c>
      <c r="N48" s="686"/>
      <c r="O48" s="691"/>
      <c r="P48" s="37" t="s">
        <v>209</v>
      </c>
      <c r="Q48" s="302" t="str">
        <f>VLOOKUP($I48,'U5L Int request'!$J$6:$AI$9945,5,FALSE)</f>
        <v>ad0_adcsm_0_INT_SD</v>
      </c>
      <c r="R48" s="516" t="str">
        <f>VLOOKUP($I48,'U5L Int request'!$J$6:$AI$9945,11,FALSE)</f>
        <v>o</v>
      </c>
      <c r="S48" s="516" t="str">
        <f>VLOOKUP($I48,'U5L Int request'!$J$6:$AI$9945,12,FALSE)</f>
        <v>o</v>
      </c>
      <c r="T48" s="516" t="str">
        <f>VLOOKUP($I48,'U5L Int request'!$J$6:$AI$9945,13,FALSE)</f>
        <v>o</v>
      </c>
      <c r="U48" s="516" t="str">
        <f>VLOOKUP($I48,'U5L Int request'!$J$6:$AI$9945,14,FALSE)</f>
        <v>o</v>
      </c>
      <c r="V48" s="516" t="str">
        <f>VLOOKUP($I48,'U5L Int request'!$J$6:$AI$9945,15,FALSE)</f>
        <v>o</v>
      </c>
      <c r="W48" s="516" t="str">
        <f>VLOOKUP($I48,'U5L Int request'!$J$6:$AI$9945,16,FALSE)</f>
        <v>o</v>
      </c>
      <c r="X48" s="516" t="str">
        <f>VLOOKUP($I48,'U5L Int request'!$J$6:$AI$9945,17,FALSE)</f>
        <v>o</v>
      </c>
      <c r="Y48" s="516" t="str">
        <f>VLOOKUP($I48,'U5L Int request'!$J$6:$AI$9945,18,FALSE)</f>
        <v>o</v>
      </c>
      <c r="Z48" s="516" t="str">
        <f>VLOOKUP($I48,'U5L Int request'!$J$6:$AI$9945,19,FALSE)</f>
        <v>o</v>
      </c>
      <c r="AA48" s="516" t="str">
        <f>VLOOKUP($I48,'U5L Int request'!$J$6:$AI$9945,20,FALSE)</f>
        <v>o</v>
      </c>
      <c r="AB48" s="516" t="str">
        <f>VLOOKUP($I48,'U5L Int request'!$J$6:$AI$9945,21,FALSE)</f>
        <v>o</v>
      </c>
      <c r="AC48" s="516" t="str">
        <f>VLOOKUP($I48,'U5L Int request'!$J$6:$AI$9945,22,FALSE)</f>
        <v>o</v>
      </c>
      <c r="AD48" s="563"/>
      <c r="AF48" s="30" t="str">
        <f>VLOOKUP(I48, 'U5L Int request'!$J$7:$J$428, 1, FALSE)</f>
        <v>INTADCK0SD</v>
      </c>
    </row>
    <row r="49" spans="2:32" s="36" customFormat="1" ht="18" customHeight="1">
      <c r="B49" s="598">
        <v>37</v>
      </c>
      <c r="C49" s="591" t="s">
        <v>1167</v>
      </c>
      <c r="D49" s="591">
        <v>2</v>
      </c>
      <c r="E49" s="591">
        <v>0</v>
      </c>
      <c r="F49" s="523" t="str">
        <f t="shared" si="0"/>
        <v>EIC37</v>
      </c>
      <c r="G49" s="533" t="s">
        <v>210</v>
      </c>
      <c r="H49" s="587">
        <v>43</v>
      </c>
      <c r="I49" s="195" t="s">
        <v>1959</v>
      </c>
      <c r="J49" s="195" t="s">
        <v>1960</v>
      </c>
      <c r="K49" s="195" t="str">
        <f>VLOOKUP($I49,'U5L Int request'!$J$6:$AI$9945,3,FALSE)</f>
        <v>CSIH0</v>
      </c>
      <c r="L49" s="195" t="str">
        <f>VLOOKUP(J49,'U5L Int request'!K:AI,3,FALSE)</f>
        <v>Edge</v>
      </c>
      <c r="M49" s="529" t="s">
        <v>213</v>
      </c>
      <c r="N49" s="686"/>
      <c r="O49" s="691"/>
      <c r="P49" s="541" t="s">
        <v>214</v>
      </c>
      <c r="Q49" s="303" t="str">
        <f>VLOOKUP($I49,'U5L Int request'!$J$6:$AI$9945,5,FALSE)</f>
        <v>iso_csih0_intreq_ic</v>
      </c>
      <c r="R49" s="516" t="str">
        <f>VLOOKUP($I49,'U5L Int request'!$J$6:$AI$9945,11,FALSE)</f>
        <v>o</v>
      </c>
      <c r="S49" s="516" t="str">
        <f>VLOOKUP($I49,'U5L Int request'!$J$6:$AI$9945,12,FALSE)</f>
        <v>o</v>
      </c>
      <c r="T49" s="516" t="str">
        <f>VLOOKUP($I49,'U5L Int request'!$J$6:$AI$9945,13,FALSE)</f>
        <v>o</v>
      </c>
      <c r="U49" s="516" t="str">
        <f>VLOOKUP($I49,'U5L Int request'!$J$6:$AI$9945,14,FALSE)</f>
        <v>o</v>
      </c>
      <c r="V49" s="516" t="str">
        <f>VLOOKUP($I49,'U5L Int request'!$J$6:$AI$9945,15,FALSE)</f>
        <v>o</v>
      </c>
      <c r="W49" s="516" t="str">
        <f>VLOOKUP($I49,'U5L Int request'!$J$6:$AI$9945,16,FALSE)</f>
        <v>o</v>
      </c>
      <c r="X49" s="516" t="str">
        <f>VLOOKUP($I49,'U5L Int request'!$J$6:$AI$9945,17,FALSE)</f>
        <v>o</v>
      </c>
      <c r="Y49" s="516" t="str">
        <f>VLOOKUP($I49,'U5L Int request'!$J$6:$AI$9945,18,FALSE)</f>
        <v>o</v>
      </c>
      <c r="Z49" s="516" t="str">
        <f>VLOOKUP($I49,'U5L Int request'!$J$6:$AI$9945,19,FALSE)</f>
        <v>o</v>
      </c>
      <c r="AA49" s="516" t="str">
        <f>VLOOKUP($I49,'U5L Int request'!$J$6:$AI$9945,20,FALSE)</f>
        <v>o</v>
      </c>
      <c r="AB49" s="516" t="str">
        <f>VLOOKUP($I49,'U5L Int request'!$J$6:$AI$9945,21,FALSE)</f>
        <v>o</v>
      </c>
      <c r="AC49" s="516" t="str">
        <f>VLOOKUP($I49,'U5L Int request'!$J$6:$AI$9945,22,FALSE)</f>
        <v>o</v>
      </c>
      <c r="AD49" s="563"/>
      <c r="AF49" s="30" t="str">
        <f>VLOOKUP(I49, 'U5L Int request'!$J$7:$J$428, 1, FALSE)</f>
        <v>INTCSIH0IC</v>
      </c>
    </row>
    <row r="50" spans="2:32" s="36" customFormat="1" ht="18" customHeight="1">
      <c r="B50" s="599">
        <v>37</v>
      </c>
      <c r="C50" s="592" t="s">
        <v>1167</v>
      </c>
      <c r="D50" s="592">
        <v>2</v>
      </c>
      <c r="E50" s="592">
        <v>1</v>
      </c>
      <c r="F50" s="525" t="str">
        <f t="shared" si="0"/>
        <v>EIC37</v>
      </c>
      <c r="G50" s="534" t="s">
        <v>210</v>
      </c>
      <c r="H50" s="589">
        <v>44</v>
      </c>
      <c r="I50" s="38" t="s">
        <v>1961</v>
      </c>
      <c r="J50" s="38" t="s">
        <v>1962</v>
      </c>
      <c r="K50" s="38" t="str">
        <f>VLOOKUP($I50,'U5L Int request'!$J$6:$AI$9945,3,FALSE)</f>
        <v>CSIH2</v>
      </c>
      <c r="L50" s="38" t="str">
        <f>VLOOKUP(J50,'U5L Int request'!K:AI,3,FALSE)</f>
        <v>Edge</v>
      </c>
      <c r="M50" s="534" t="s">
        <v>213</v>
      </c>
      <c r="N50" s="686"/>
      <c r="O50" s="691"/>
      <c r="P50" s="542" t="s">
        <v>214</v>
      </c>
      <c r="Q50" s="302" t="str">
        <f>VLOOKUP($I50,'U5L Int request'!$J$6:$AI$9945,5,FALSE)</f>
        <v>iso_csih2_intreq_ic</v>
      </c>
      <c r="R50" s="516" t="str">
        <f>VLOOKUP($I50,'U5L Int request'!$J$6:$AI$9945,11,FALSE)</f>
        <v>o</v>
      </c>
      <c r="S50" s="516" t="str">
        <f>VLOOKUP($I50,'U5L Int request'!$J$6:$AI$9945,12,FALSE)</f>
        <v>o</v>
      </c>
      <c r="T50" s="516" t="str">
        <f>VLOOKUP($I50,'U5L Int request'!$J$6:$AI$9945,13,FALSE)</f>
        <v>o</v>
      </c>
      <c r="U50" s="516" t="str">
        <f>VLOOKUP($I50,'U5L Int request'!$J$6:$AI$9945,14,FALSE)</f>
        <v>o</v>
      </c>
      <c r="V50" s="516" t="str">
        <f>VLOOKUP($I50,'U5L Int request'!$J$6:$AI$9945,15,FALSE)</f>
        <v>o</v>
      </c>
      <c r="W50" s="516" t="str">
        <f>VLOOKUP($I50,'U5L Int request'!$J$6:$AI$9945,16,FALSE)</f>
        <v>o</v>
      </c>
      <c r="X50" s="516" t="str">
        <f>VLOOKUP($I50,'U5L Int request'!$J$6:$AI$9945,17,FALSE)</f>
        <v>o</v>
      </c>
      <c r="Y50" s="516" t="str">
        <f>VLOOKUP($I50,'U5L Int request'!$J$6:$AI$9945,18,FALSE)</f>
        <v>o</v>
      </c>
      <c r="Z50" s="516" t="str">
        <f>VLOOKUP($I50,'U5L Int request'!$J$6:$AI$9945,19,FALSE)</f>
        <v>o</v>
      </c>
      <c r="AA50" s="516" t="str">
        <f>VLOOKUP($I50,'U5L Int request'!$J$6:$AI$9945,20,FALSE)</f>
        <v>o</v>
      </c>
      <c r="AB50" s="516" t="str">
        <f>VLOOKUP($I50,'U5L Int request'!$J$6:$AI$9945,21,FALSE)</f>
        <v>o</v>
      </c>
      <c r="AC50" s="516" t="str">
        <f>VLOOKUP($I50,'U5L Int request'!$J$6:$AI$9945,22,FALSE)</f>
        <v>o</v>
      </c>
      <c r="AD50" s="563"/>
      <c r="AF50" s="30" t="str">
        <f>VLOOKUP(I50, 'U5L Int request'!$J$7:$J$428, 1, FALSE)</f>
        <v>INTCSIH2IC</v>
      </c>
    </row>
    <row r="51" spans="2:32" s="36" customFormat="1" ht="18" customHeight="1">
      <c r="B51" s="599">
        <v>37</v>
      </c>
      <c r="C51" s="592" t="s">
        <v>1167</v>
      </c>
      <c r="D51" s="592">
        <v>2</v>
      </c>
      <c r="E51" s="592">
        <v>2</v>
      </c>
      <c r="F51" s="525" t="str">
        <f t="shared" si="0"/>
        <v>EIC37</v>
      </c>
      <c r="G51" s="534" t="s">
        <v>210</v>
      </c>
      <c r="H51" s="589">
        <v>45</v>
      </c>
      <c r="I51" s="195" t="s">
        <v>1963</v>
      </c>
      <c r="J51" s="195" t="s">
        <v>1964</v>
      </c>
      <c r="K51" s="195" t="str">
        <f>VLOOKUP($I51,'U5L Int request'!$J$6:$AI$9945,3,FALSE)</f>
        <v>CSIH4</v>
      </c>
      <c r="L51" s="195" t="str">
        <f>VLOOKUP(J51,'U5L Int request'!K:AI,3,FALSE)</f>
        <v>Edge</v>
      </c>
      <c r="M51" s="531" t="s">
        <v>213</v>
      </c>
      <c r="N51" s="686"/>
      <c r="O51" s="691"/>
      <c r="P51" s="543" t="s">
        <v>214</v>
      </c>
      <c r="Q51" s="303" t="str">
        <f>VLOOKUP($I51,'U5L Int request'!$J$6:$AI$9945,5,FALSE)</f>
        <v>iso_csih4_intreq_ic</v>
      </c>
      <c r="R51" s="516" t="str">
        <f>VLOOKUP($I51,'U5L Int request'!$J$6:$AI$9945,11,FALSE)</f>
        <v>o</v>
      </c>
      <c r="S51" s="516" t="str">
        <f>VLOOKUP($I51,'U5L Int request'!$J$6:$AI$9945,12,FALSE)</f>
        <v>o</v>
      </c>
      <c r="T51" s="516" t="str">
        <f>VLOOKUP($I51,'U5L Int request'!$J$6:$AI$9945,13,FALSE)</f>
        <v>o</v>
      </c>
      <c r="U51" s="516" t="str">
        <f>VLOOKUP($I51,'U5L Int request'!$J$6:$AI$9945,14,FALSE)</f>
        <v>o</v>
      </c>
      <c r="V51" s="516" t="str">
        <f>VLOOKUP($I51,'U5L Int request'!$J$6:$AI$9945,15,FALSE)</f>
        <v>o</v>
      </c>
      <c r="W51" s="516" t="str">
        <f>VLOOKUP($I51,'U5L Int request'!$J$6:$AI$9945,16,FALSE)</f>
        <v>o</v>
      </c>
      <c r="X51" s="516" t="str">
        <f>VLOOKUP($I51,'U5L Int request'!$J$6:$AI$9945,17,FALSE)</f>
        <v>o</v>
      </c>
      <c r="Y51" s="516" t="str">
        <f>VLOOKUP($I51,'U5L Int request'!$J$6:$AI$9945,18,FALSE)</f>
        <v>-</v>
      </c>
      <c r="Z51" s="516" t="str">
        <f>VLOOKUP($I51,'U5L Int request'!$J$6:$AI$9945,19,FALSE)</f>
        <v>-</v>
      </c>
      <c r="AA51" s="516" t="str">
        <f>VLOOKUP($I51,'U5L Int request'!$J$6:$AI$9945,20,FALSE)</f>
        <v>-</v>
      </c>
      <c r="AB51" s="516" t="str">
        <f>VLOOKUP($I51,'U5L Int request'!$J$6:$AI$9945,21,FALSE)</f>
        <v>-</v>
      </c>
      <c r="AC51" s="516" t="str">
        <f>VLOOKUP($I51,'U5L Int request'!$J$6:$AI$9945,22,FALSE)</f>
        <v>-</v>
      </c>
      <c r="AD51" s="563"/>
      <c r="AF51" s="30" t="str">
        <f>VLOOKUP(I51, 'U5L Int request'!$J$7:$J$428, 1, FALSE)</f>
        <v>INTCSIH4IC</v>
      </c>
    </row>
    <row r="52" spans="2:32" s="36" customFormat="1" ht="18" customHeight="1">
      <c r="B52" s="600">
        <v>37</v>
      </c>
      <c r="C52" s="593" t="s">
        <v>1167</v>
      </c>
      <c r="D52" s="593">
        <v>2</v>
      </c>
      <c r="E52" s="593">
        <v>3</v>
      </c>
      <c r="F52" s="527" t="str">
        <f t="shared" si="0"/>
        <v>EIC37</v>
      </c>
      <c r="G52" s="535" t="s">
        <v>210</v>
      </c>
      <c r="H52" s="588">
        <v>46</v>
      </c>
      <c r="I52" s="38" t="s">
        <v>1965</v>
      </c>
      <c r="J52" s="38" t="s">
        <v>1966</v>
      </c>
      <c r="K52" s="38" t="str">
        <f>VLOOKUP($I52,'U5L Int request'!$J$6:$AI$9945,3,FALSE)</f>
        <v>CSIH6</v>
      </c>
      <c r="L52" s="38" t="str">
        <f>VLOOKUP(J52,'U5L Int request'!K:AI,3,FALSE)</f>
        <v>Edge</v>
      </c>
      <c r="M52" s="535" t="s">
        <v>213</v>
      </c>
      <c r="N52" s="686"/>
      <c r="O52" s="691"/>
      <c r="P52" s="544" t="s">
        <v>214</v>
      </c>
      <c r="Q52" s="302" t="str">
        <f>VLOOKUP($I52,'U5L Int request'!$J$6:$AI$9945,5,FALSE)</f>
        <v>iso_csih6_intreq_ic</v>
      </c>
      <c r="R52" s="516" t="str">
        <f>VLOOKUP($I52,'U5L Int request'!$J$6:$AI$9945,11,FALSE)</f>
        <v>o</v>
      </c>
      <c r="S52" s="516" t="str">
        <f>VLOOKUP($I52,'U5L Int request'!$J$6:$AI$9945,12,FALSE)</f>
        <v>o</v>
      </c>
      <c r="T52" s="516" t="str">
        <f>VLOOKUP($I52,'U5L Int request'!$J$6:$AI$9945,13,FALSE)</f>
        <v>o</v>
      </c>
      <c r="U52" s="516" t="str">
        <f>VLOOKUP($I52,'U5L Int request'!$J$6:$AI$9945,14,FALSE)</f>
        <v>o</v>
      </c>
      <c r="V52" s="516" t="str">
        <f>VLOOKUP($I52,'U5L Int request'!$J$6:$AI$9945,15,FALSE)</f>
        <v>o</v>
      </c>
      <c r="W52" s="516" t="str">
        <f>VLOOKUP($I52,'U5L Int request'!$J$6:$AI$9945,16,FALSE)</f>
        <v>-</v>
      </c>
      <c r="X52" s="516" t="str">
        <f>VLOOKUP($I52,'U5L Int request'!$J$6:$AI$9945,17,FALSE)</f>
        <v>-</v>
      </c>
      <c r="Y52" s="516" t="str">
        <f>VLOOKUP($I52,'U5L Int request'!$J$6:$AI$9945,18,FALSE)</f>
        <v>-</v>
      </c>
      <c r="Z52" s="516" t="str">
        <f>VLOOKUP($I52,'U5L Int request'!$J$6:$AI$9945,19,FALSE)</f>
        <v>-</v>
      </c>
      <c r="AA52" s="516" t="str">
        <f>VLOOKUP($I52,'U5L Int request'!$J$6:$AI$9945,20,FALSE)</f>
        <v>-</v>
      </c>
      <c r="AB52" s="516" t="str">
        <f>VLOOKUP($I52,'U5L Int request'!$J$6:$AI$9945,21,FALSE)</f>
        <v>-</v>
      </c>
      <c r="AC52" s="516" t="str">
        <f>VLOOKUP($I52,'U5L Int request'!$J$6:$AI$9945,22,FALSE)</f>
        <v>-</v>
      </c>
      <c r="AD52" s="563"/>
      <c r="AF52" s="30" t="str">
        <f>VLOOKUP(I52, 'U5L Int request'!$J$7:$J$428, 1, FALSE)</f>
        <v>INTCSIH6IC</v>
      </c>
    </row>
    <row r="53" spans="2:32" s="36" customFormat="1" ht="18" customHeight="1">
      <c r="B53" s="598">
        <v>38</v>
      </c>
      <c r="C53" s="591" t="s">
        <v>1167</v>
      </c>
      <c r="D53" s="591">
        <v>3</v>
      </c>
      <c r="E53" s="591">
        <v>0</v>
      </c>
      <c r="F53" s="523" t="str">
        <f t="shared" si="0"/>
        <v>EIC38</v>
      </c>
      <c r="G53" s="533" t="s">
        <v>135</v>
      </c>
      <c r="H53" s="587">
        <v>47</v>
      </c>
      <c r="I53" s="195" t="s">
        <v>1967</v>
      </c>
      <c r="J53" s="195" t="s">
        <v>1968</v>
      </c>
      <c r="K53" s="195" t="str">
        <f>VLOOKUP($I53,'U5L Int request'!$J$6:$AI$9945,3,FALSE)</f>
        <v>CSIH1</v>
      </c>
      <c r="L53" s="195" t="str">
        <f>VLOOKUP(J53,'U5L Int request'!K:AI,3,FALSE)</f>
        <v>Edge</v>
      </c>
      <c r="M53" s="529" t="s">
        <v>217</v>
      </c>
      <c r="N53" s="686"/>
      <c r="O53" s="691"/>
      <c r="P53" s="541" t="s">
        <v>218</v>
      </c>
      <c r="Q53" s="303" t="str">
        <f>VLOOKUP($I53,'U5L Int request'!$J$6:$AI$9945,5,FALSE)</f>
        <v>iso_csih1_intreq_ic</v>
      </c>
      <c r="R53" s="516" t="str">
        <f>VLOOKUP($I53,'U5L Int request'!$J$6:$AI$9945,11,FALSE)</f>
        <v>o</v>
      </c>
      <c r="S53" s="516" t="str">
        <f>VLOOKUP($I53,'U5L Int request'!$J$6:$AI$9945,12,FALSE)</f>
        <v>o</v>
      </c>
      <c r="T53" s="516" t="str">
        <f>VLOOKUP($I53,'U5L Int request'!$J$6:$AI$9945,13,FALSE)</f>
        <v>o</v>
      </c>
      <c r="U53" s="516" t="str">
        <f>VLOOKUP($I53,'U5L Int request'!$J$6:$AI$9945,14,FALSE)</f>
        <v>o</v>
      </c>
      <c r="V53" s="516" t="str">
        <f>VLOOKUP($I53,'U5L Int request'!$J$6:$AI$9945,15,FALSE)</f>
        <v>o</v>
      </c>
      <c r="W53" s="516" t="str">
        <f>VLOOKUP($I53,'U5L Int request'!$J$6:$AI$9945,16,FALSE)</f>
        <v>o</v>
      </c>
      <c r="X53" s="516" t="str">
        <f>VLOOKUP($I53,'U5L Int request'!$J$6:$AI$9945,17,FALSE)</f>
        <v>o</v>
      </c>
      <c r="Y53" s="516" t="str">
        <f>VLOOKUP($I53,'U5L Int request'!$J$6:$AI$9945,18,FALSE)</f>
        <v>o</v>
      </c>
      <c r="Z53" s="516" t="str">
        <f>VLOOKUP($I53,'U5L Int request'!$J$6:$AI$9945,19,FALSE)</f>
        <v>o</v>
      </c>
      <c r="AA53" s="516" t="str">
        <f>VLOOKUP($I53,'U5L Int request'!$J$6:$AI$9945,20,FALSE)</f>
        <v>o</v>
      </c>
      <c r="AB53" s="516" t="str">
        <f>VLOOKUP($I53,'U5L Int request'!$J$6:$AI$9945,21,FALSE)</f>
        <v>o</v>
      </c>
      <c r="AC53" s="516" t="str">
        <f>VLOOKUP($I53,'U5L Int request'!$J$6:$AI$9945,22,FALSE)</f>
        <v>o</v>
      </c>
      <c r="AD53" s="563"/>
      <c r="AF53" s="30" t="str">
        <f>VLOOKUP(I53, 'U5L Int request'!$J$7:$J$428, 1, FALSE)</f>
        <v>INTCSIH1IC</v>
      </c>
    </row>
    <row r="54" spans="2:32" s="36" customFormat="1" ht="18" customHeight="1">
      <c r="B54" s="599">
        <v>38</v>
      </c>
      <c r="C54" s="592" t="s">
        <v>1167</v>
      </c>
      <c r="D54" s="592">
        <v>3</v>
      </c>
      <c r="E54" s="592">
        <v>1</v>
      </c>
      <c r="F54" s="525" t="str">
        <f t="shared" si="0"/>
        <v>EIC38</v>
      </c>
      <c r="G54" s="534" t="s">
        <v>135</v>
      </c>
      <c r="H54" s="589">
        <v>48</v>
      </c>
      <c r="I54" s="38" t="s">
        <v>1969</v>
      </c>
      <c r="J54" s="38" t="s">
        <v>1970</v>
      </c>
      <c r="K54" s="38" t="str">
        <f>VLOOKUP($I54,'U5L Int request'!$J$6:$AI$9945,3,FALSE)</f>
        <v>CSIH3</v>
      </c>
      <c r="L54" s="38" t="str">
        <f>VLOOKUP(J54,'U5L Int request'!K:AI,3,FALSE)</f>
        <v>Edge</v>
      </c>
      <c r="M54" s="534" t="s">
        <v>217</v>
      </c>
      <c r="N54" s="686"/>
      <c r="O54" s="691"/>
      <c r="P54" s="542" t="s">
        <v>218</v>
      </c>
      <c r="Q54" s="302" t="str">
        <f>VLOOKUP($I54,'U5L Int request'!$J$6:$AI$9945,5,FALSE)</f>
        <v>iso_csih3_intreq_ic</v>
      </c>
      <c r="R54" s="516" t="str">
        <f>VLOOKUP($I54,'U5L Int request'!$J$6:$AI$9945,11,FALSE)</f>
        <v>o</v>
      </c>
      <c r="S54" s="516" t="str">
        <f>VLOOKUP($I54,'U5L Int request'!$J$6:$AI$9945,12,FALSE)</f>
        <v>o</v>
      </c>
      <c r="T54" s="516" t="str">
        <f>VLOOKUP($I54,'U5L Int request'!$J$6:$AI$9945,13,FALSE)</f>
        <v>o</v>
      </c>
      <c r="U54" s="516" t="str">
        <f>VLOOKUP($I54,'U5L Int request'!$J$6:$AI$9945,14,FALSE)</f>
        <v>o</v>
      </c>
      <c r="V54" s="516" t="str">
        <f>VLOOKUP($I54,'U5L Int request'!$J$6:$AI$9945,15,FALSE)</f>
        <v>o</v>
      </c>
      <c r="W54" s="516" t="str">
        <f>VLOOKUP($I54,'U5L Int request'!$J$6:$AI$9945,16,FALSE)</f>
        <v>o</v>
      </c>
      <c r="X54" s="516" t="str">
        <f>VLOOKUP($I54,'U5L Int request'!$J$6:$AI$9945,17,FALSE)</f>
        <v>o</v>
      </c>
      <c r="Y54" s="516" t="str">
        <f>VLOOKUP($I54,'U5L Int request'!$J$6:$AI$9945,18,FALSE)</f>
        <v>o</v>
      </c>
      <c r="Z54" s="516" t="str">
        <f>VLOOKUP($I54,'U5L Int request'!$J$6:$AI$9945,19,FALSE)</f>
        <v>-</v>
      </c>
      <c r="AA54" s="516" t="str">
        <f>VLOOKUP($I54,'U5L Int request'!$J$6:$AI$9945,20,FALSE)</f>
        <v>o</v>
      </c>
      <c r="AB54" s="516" t="str">
        <f>VLOOKUP($I54,'U5L Int request'!$J$6:$AI$9945,21,FALSE)</f>
        <v>o</v>
      </c>
      <c r="AC54" s="516" t="str">
        <f>VLOOKUP($I54,'U5L Int request'!$J$6:$AI$9945,22,FALSE)</f>
        <v>-</v>
      </c>
      <c r="AD54" s="563"/>
      <c r="AF54" s="30" t="str">
        <f>VLOOKUP(I54, 'U5L Int request'!$J$7:$J$428, 1, FALSE)</f>
        <v>INTCSIH3IC</v>
      </c>
    </row>
    <row r="55" spans="2:32" s="36" customFormat="1" ht="18" customHeight="1">
      <c r="B55" s="599">
        <v>38</v>
      </c>
      <c r="C55" s="592" t="s">
        <v>1167</v>
      </c>
      <c r="D55" s="592">
        <v>3</v>
      </c>
      <c r="E55" s="592">
        <v>2</v>
      </c>
      <c r="F55" s="525" t="str">
        <f t="shared" si="0"/>
        <v>EIC38</v>
      </c>
      <c r="G55" s="534" t="s">
        <v>135</v>
      </c>
      <c r="H55" s="589">
        <v>49</v>
      </c>
      <c r="I55" s="195" t="s">
        <v>1971</v>
      </c>
      <c r="J55" s="195" t="s">
        <v>1972</v>
      </c>
      <c r="K55" s="195" t="str">
        <f>VLOOKUP($I55,'U5L Int request'!$J$6:$AI$9945,3,FALSE)</f>
        <v>CSIH5</v>
      </c>
      <c r="L55" s="195" t="str">
        <f>VLOOKUP(J55,'U5L Int request'!K:AI,3,FALSE)</f>
        <v>Edge</v>
      </c>
      <c r="M55" s="531" t="s">
        <v>217</v>
      </c>
      <c r="N55" s="686"/>
      <c r="O55" s="691"/>
      <c r="P55" s="543" t="s">
        <v>218</v>
      </c>
      <c r="Q55" s="303" t="str">
        <f>VLOOKUP($I55,'U5L Int request'!$J$6:$AI$9945,5,FALSE)</f>
        <v>iso_csih5_intreq_ic</v>
      </c>
      <c r="R55" s="516" t="str">
        <f>VLOOKUP($I55,'U5L Int request'!$J$6:$AI$9945,11,FALSE)</f>
        <v>o</v>
      </c>
      <c r="S55" s="516" t="str">
        <f>VLOOKUP($I55,'U5L Int request'!$J$6:$AI$9945,12,FALSE)</f>
        <v>o</v>
      </c>
      <c r="T55" s="516" t="str">
        <f>VLOOKUP($I55,'U5L Int request'!$J$6:$AI$9945,13,FALSE)</f>
        <v>o</v>
      </c>
      <c r="U55" s="516" t="str">
        <f>VLOOKUP($I55,'U5L Int request'!$J$6:$AI$9945,14,FALSE)</f>
        <v>o</v>
      </c>
      <c r="V55" s="516" t="str">
        <f>VLOOKUP($I55,'U5L Int request'!$J$6:$AI$9945,15,FALSE)</f>
        <v>o</v>
      </c>
      <c r="W55" s="516" t="str">
        <f>VLOOKUP($I55,'U5L Int request'!$J$6:$AI$9945,16,FALSE)</f>
        <v>o</v>
      </c>
      <c r="X55" s="516" t="str">
        <f>VLOOKUP($I55,'U5L Int request'!$J$6:$AI$9945,17,FALSE)</f>
        <v>o</v>
      </c>
      <c r="Y55" s="516" t="str">
        <f>VLOOKUP($I55,'U5L Int request'!$J$6:$AI$9945,18,FALSE)</f>
        <v>-</v>
      </c>
      <c r="Z55" s="516" t="str">
        <f>VLOOKUP($I55,'U5L Int request'!$J$6:$AI$9945,19,FALSE)</f>
        <v>-</v>
      </c>
      <c r="AA55" s="516" t="str">
        <f>VLOOKUP($I55,'U5L Int request'!$J$6:$AI$9945,20,FALSE)</f>
        <v>-</v>
      </c>
      <c r="AB55" s="516" t="str">
        <f>VLOOKUP($I55,'U5L Int request'!$J$6:$AI$9945,21,FALSE)</f>
        <v>-</v>
      </c>
      <c r="AC55" s="516" t="str">
        <f>VLOOKUP($I55,'U5L Int request'!$J$6:$AI$9945,22,FALSE)</f>
        <v>-</v>
      </c>
      <c r="AD55" s="563"/>
      <c r="AF55" s="30" t="str">
        <f>VLOOKUP(I55, 'U5L Int request'!$J$7:$J$428, 1, FALSE)</f>
        <v>INTCSIH5IC</v>
      </c>
    </row>
    <row r="56" spans="2:32" s="36" customFormat="1" ht="18" customHeight="1">
      <c r="B56" s="600">
        <v>38</v>
      </c>
      <c r="C56" s="593" t="s">
        <v>1167</v>
      </c>
      <c r="D56" s="593">
        <v>3</v>
      </c>
      <c r="E56" s="593">
        <v>3</v>
      </c>
      <c r="F56" s="527" t="str">
        <f t="shared" si="0"/>
        <v>EIC38</v>
      </c>
      <c r="G56" s="535" t="s">
        <v>135</v>
      </c>
      <c r="H56" s="588">
        <v>50</v>
      </c>
      <c r="I56" s="38" t="s">
        <v>1973</v>
      </c>
      <c r="J56" s="38" t="s">
        <v>1974</v>
      </c>
      <c r="K56" s="38" t="str">
        <f>VLOOKUP($I56,'U5L Int request'!$J$6:$AI$9945,3,FALSE)</f>
        <v>CSIH7</v>
      </c>
      <c r="L56" s="38" t="str">
        <f>VLOOKUP(J56,'U5L Int request'!K:AI,3,FALSE)</f>
        <v>Edge</v>
      </c>
      <c r="M56" s="535" t="s">
        <v>217</v>
      </c>
      <c r="N56" s="686"/>
      <c r="O56" s="691"/>
      <c r="P56" s="544" t="s">
        <v>218</v>
      </c>
      <c r="Q56" s="302" t="str">
        <f>VLOOKUP($I56,'U5L Int request'!$J$6:$AI$9945,5,FALSE)</f>
        <v>iso_csih7_intreq_ic</v>
      </c>
      <c r="R56" s="516" t="str">
        <f>VLOOKUP($I56,'U5L Int request'!$J$6:$AI$9945,11,FALSE)</f>
        <v>o</v>
      </c>
      <c r="S56" s="516" t="str">
        <f>VLOOKUP($I56,'U5L Int request'!$J$6:$AI$9945,12,FALSE)</f>
        <v>o</v>
      </c>
      <c r="T56" s="516" t="str">
        <f>VLOOKUP($I56,'U5L Int request'!$J$6:$AI$9945,13,FALSE)</f>
        <v>o</v>
      </c>
      <c r="U56" s="516" t="str">
        <f>VLOOKUP($I56,'U5L Int request'!$J$6:$AI$9945,14,FALSE)</f>
        <v>o</v>
      </c>
      <c r="V56" s="516" t="str">
        <f>VLOOKUP($I56,'U5L Int request'!$J$6:$AI$9945,15,FALSE)</f>
        <v>o</v>
      </c>
      <c r="W56" s="516" t="str">
        <f>VLOOKUP($I56,'U5L Int request'!$J$6:$AI$9945,16,FALSE)</f>
        <v>-</v>
      </c>
      <c r="X56" s="516" t="str">
        <f>VLOOKUP($I56,'U5L Int request'!$J$6:$AI$9945,17,FALSE)</f>
        <v>-</v>
      </c>
      <c r="Y56" s="516" t="str">
        <f>VLOOKUP($I56,'U5L Int request'!$J$6:$AI$9945,18,FALSE)</f>
        <v>-</v>
      </c>
      <c r="Z56" s="516" t="str">
        <f>VLOOKUP($I56,'U5L Int request'!$J$6:$AI$9945,19,FALSE)</f>
        <v>-</v>
      </c>
      <c r="AA56" s="516" t="str">
        <f>VLOOKUP($I56,'U5L Int request'!$J$6:$AI$9945,20,FALSE)</f>
        <v>-</v>
      </c>
      <c r="AB56" s="516" t="str">
        <f>VLOOKUP($I56,'U5L Int request'!$J$6:$AI$9945,21,FALSE)</f>
        <v>-</v>
      </c>
      <c r="AC56" s="516" t="str">
        <f>VLOOKUP($I56,'U5L Int request'!$J$6:$AI$9945,22,FALSE)</f>
        <v>-</v>
      </c>
      <c r="AD56" s="563"/>
      <c r="AF56" s="30" t="str">
        <f>VLOOKUP(I56, 'U5L Int request'!$J$7:$J$428, 1, FALSE)</f>
        <v>INTCSIH7IC</v>
      </c>
    </row>
    <row r="57" spans="2:32" s="36" customFormat="1" ht="18" customHeight="1">
      <c r="B57" s="598">
        <v>39</v>
      </c>
      <c r="C57" s="591" t="s">
        <v>1167</v>
      </c>
      <c r="D57" s="591">
        <v>4</v>
      </c>
      <c r="E57" s="591">
        <v>0</v>
      </c>
      <c r="F57" s="523" t="str">
        <f t="shared" si="0"/>
        <v>EIC39</v>
      </c>
      <c r="G57" s="533" t="s">
        <v>219</v>
      </c>
      <c r="H57" s="587">
        <v>51</v>
      </c>
      <c r="I57" s="195" t="s">
        <v>1978</v>
      </c>
      <c r="J57" s="195" t="s">
        <v>1958</v>
      </c>
      <c r="K57" s="195" t="str">
        <f>VLOOKUP($I57,'U5L Int request'!$J$6:$AI$9945,3,FALSE)</f>
        <v>CSIH0</v>
      </c>
      <c r="L57" s="195" t="str">
        <f>VLOOKUP(J57,'U5L Int request'!K:AI,3,FALSE)</f>
        <v>Edge</v>
      </c>
      <c r="M57" s="529" t="s">
        <v>222</v>
      </c>
      <c r="N57" s="686"/>
      <c r="O57" s="691"/>
      <c r="P57" s="541" t="s">
        <v>223</v>
      </c>
      <c r="Q57" s="303" t="str">
        <f>VLOOKUP($I57,'U5L Int request'!$J$6:$AI$9945,5,FALSE)</f>
        <v>iso_csih0_intreq_ir</v>
      </c>
      <c r="R57" s="516" t="str">
        <f>VLOOKUP($I57,'U5L Int request'!$J$6:$AI$9945,11,FALSE)</f>
        <v>o</v>
      </c>
      <c r="S57" s="516" t="str">
        <f>VLOOKUP($I57,'U5L Int request'!$J$6:$AI$9945,12,FALSE)</f>
        <v>o</v>
      </c>
      <c r="T57" s="516" t="str">
        <f>VLOOKUP($I57,'U5L Int request'!$J$6:$AI$9945,13,FALSE)</f>
        <v>o</v>
      </c>
      <c r="U57" s="516" t="str">
        <f>VLOOKUP($I57,'U5L Int request'!$J$6:$AI$9945,14,FALSE)</f>
        <v>o</v>
      </c>
      <c r="V57" s="516" t="str">
        <f>VLOOKUP($I57,'U5L Int request'!$J$6:$AI$9945,15,FALSE)</f>
        <v>o</v>
      </c>
      <c r="W57" s="516" t="str">
        <f>VLOOKUP($I57,'U5L Int request'!$J$6:$AI$9945,16,FALSE)</f>
        <v>o</v>
      </c>
      <c r="X57" s="516" t="str">
        <f>VLOOKUP($I57,'U5L Int request'!$J$6:$AI$9945,17,FALSE)</f>
        <v>o</v>
      </c>
      <c r="Y57" s="516" t="str">
        <f>VLOOKUP($I57,'U5L Int request'!$J$6:$AI$9945,18,FALSE)</f>
        <v>o</v>
      </c>
      <c r="Z57" s="516" t="str">
        <f>VLOOKUP($I57,'U5L Int request'!$J$6:$AI$9945,19,FALSE)</f>
        <v>o</v>
      </c>
      <c r="AA57" s="516" t="str">
        <f>VLOOKUP($I57,'U5L Int request'!$J$6:$AI$9945,20,FALSE)</f>
        <v>o</v>
      </c>
      <c r="AB57" s="516" t="str">
        <f>VLOOKUP($I57,'U5L Int request'!$J$6:$AI$9945,21,FALSE)</f>
        <v>o</v>
      </c>
      <c r="AC57" s="516" t="str">
        <f>VLOOKUP($I57,'U5L Int request'!$J$6:$AI$9945,22,FALSE)</f>
        <v>o</v>
      </c>
      <c r="AD57" s="563"/>
      <c r="AF57" s="30" t="str">
        <f>VLOOKUP(I57, 'U5L Int request'!$J$7:$J$428, 1, FALSE)</f>
        <v>INTCSIH0IR</v>
      </c>
    </row>
    <row r="58" spans="2:32" s="36" customFormat="1" ht="18" customHeight="1">
      <c r="B58" s="599">
        <v>39</v>
      </c>
      <c r="C58" s="592" t="s">
        <v>1167</v>
      </c>
      <c r="D58" s="592">
        <v>4</v>
      </c>
      <c r="E58" s="592">
        <v>1</v>
      </c>
      <c r="F58" s="525" t="str">
        <f t="shared" si="0"/>
        <v>EIC39</v>
      </c>
      <c r="G58" s="534" t="s">
        <v>219</v>
      </c>
      <c r="H58" s="589">
        <v>52</v>
      </c>
      <c r="I58" s="38" t="s">
        <v>1979</v>
      </c>
      <c r="J58" s="38" t="s">
        <v>1975</v>
      </c>
      <c r="K58" s="38" t="str">
        <f>VLOOKUP($I58,'U5L Int request'!$J$6:$AI$9945,3,FALSE)</f>
        <v>CSIH2</v>
      </c>
      <c r="L58" s="38" t="str">
        <f>VLOOKUP(J58,'U5L Int request'!K:AI,3,FALSE)</f>
        <v>Edge</v>
      </c>
      <c r="M58" s="534" t="s">
        <v>222</v>
      </c>
      <c r="N58" s="686"/>
      <c r="O58" s="691"/>
      <c r="P58" s="542" t="s">
        <v>223</v>
      </c>
      <c r="Q58" s="302" t="str">
        <f>VLOOKUP($I58,'U5L Int request'!$J$6:$AI$9945,5,FALSE)</f>
        <v>iso_csih2_intreq_ir</v>
      </c>
      <c r="R58" s="516" t="str">
        <f>VLOOKUP($I58,'U5L Int request'!$J$6:$AI$9945,11,FALSE)</f>
        <v>o</v>
      </c>
      <c r="S58" s="516" t="str">
        <f>VLOOKUP($I58,'U5L Int request'!$J$6:$AI$9945,12,FALSE)</f>
        <v>o</v>
      </c>
      <c r="T58" s="516" t="str">
        <f>VLOOKUP($I58,'U5L Int request'!$J$6:$AI$9945,13,FALSE)</f>
        <v>o</v>
      </c>
      <c r="U58" s="516" t="str">
        <f>VLOOKUP($I58,'U5L Int request'!$J$6:$AI$9945,14,FALSE)</f>
        <v>o</v>
      </c>
      <c r="V58" s="516" t="str">
        <f>VLOOKUP($I58,'U5L Int request'!$J$6:$AI$9945,15,FALSE)</f>
        <v>o</v>
      </c>
      <c r="W58" s="516" t="str">
        <f>VLOOKUP($I58,'U5L Int request'!$J$6:$AI$9945,16,FALSE)</f>
        <v>o</v>
      </c>
      <c r="X58" s="516" t="str">
        <f>VLOOKUP($I58,'U5L Int request'!$J$6:$AI$9945,17,FALSE)</f>
        <v>o</v>
      </c>
      <c r="Y58" s="516" t="str">
        <f>VLOOKUP($I58,'U5L Int request'!$J$6:$AI$9945,18,FALSE)</f>
        <v>o</v>
      </c>
      <c r="Z58" s="516" t="str">
        <f>VLOOKUP($I58,'U5L Int request'!$J$6:$AI$9945,19,FALSE)</f>
        <v>o</v>
      </c>
      <c r="AA58" s="516" t="str">
        <f>VLOOKUP($I58,'U5L Int request'!$J$6:$AI$9945,20,FALSE)</f>
        <v>o</v>
      </c>
      <c r="AB58" s="516" t="str">
        <f>VLOOKUP($I58,'U5L Int request'!$J$6:$AI$9945,21,FALSE)</f>
        <v>o</v>
      </c>
      <c r="AC58" s="516" t="str">
        <f>VLOOKUP($I58,'U5L Int request'!$J$6:$AI$9945,22,FALSE)</f>
        <v>o</v>
      </c>
      <c r="AD58" s="563"/>
      <c r="AF58" s="30" t="str">
        <f>VLOOKUP(I58, 'U5L Int request'!$J$7:$J$428, 1, FALSE)</f>
        <v>INTCSIH2IR</v>
      </c>
    </row>
    <row r="59" spans="2:32" s="36" customFormat="1" ht="18" customHeight="1">
      <c r="B59" s="599">
        <v>39</v>
      </c>
      <c r="C59" s="592" t="s">
        <v>1167</v>
      </c>
      <c r="D59" s="592">
        <v>4</v>
      </c>
      <c r="E59" s="592">
        <v>2</v>
      </c>
      <c r="F59" s="525" t="str">
        <f t="shared" si="0"/>
        <v>EIC39</v>
      </c>
      <c r="G59" s="534" t="s">
        <v>219</v>
      </c>
      <c r="H59" s="589">
        <v>53</v>
      </c>
      <c r="I59" s="195" t="s">
        <v>1980</v>
      </c>
      <c r="J59" s="195" t="s">
        <v>1976</v>
      </c>
      <c r="K59" s="195" t="str">
        <f>VLOOKUP($I59,'U5L Int request'!$J$6:$AI$9945,3,FALSE)</f>
        <v>CSIH4</v>
      </c>
      <c r="L59" s="195" t="str">
        <f>VLOOKUP(J59,'U5L Int request'!K:AI,3,FALSE)</f>
        <v>Edge</v>
      </c>
      <c r="M59" s="531" t="s">
        <v>222</v>
      </c>
      <c r="N59" s="686"/>
      <c r="O59" s="691"/>
      <c r="P59" s="543" t="s">
        <v>223</v>
      </c>
      <c r="Q59" s="303" t="str">
        <f>VLOOKUP($I59,'U5L Int request'!$J$6:$AI$9945,5,FALSE)</f>
        <v>iso_csih4_intreq_ir</v>
      </c>
      <c r="R59" s="516" t="str">
        <f>VLOOKUP($I59,'U5L Int request'!$J$6:$AI$9945,11,FALSE)</f>
        <v>o</v>
      </c>
      <c r="S59" s="516" t="str">
        <f>VLOOKUP($I59,'U5L Int request'!$J$6:$AI$9945,12,FALSE)</f>
        <v>o</v>
      </c>
      <c r="T59" s="516" t="str">
        <f>VLOOKUP($I59,'U5L Int request'!$J$6:$AI$9945,13,FALSE)</f>
        <v>o</v>
      </c>
      <c r="U59" s="516" t="str">
        <f>VLOOKUP($I59,'U5L Int request'!$J$6:$AI$9945,14,FALSE)</f>
        <v>o</v>
      </c>
      <c r="V59" s="516" t="str">
        <f>VLOOKUP($I59,'U5L Int request'!$J$6:$AI$9945,15,FALSE)</f>
        <v>o</v>
      </c>
      <c r="W59" s="516" t="str">
        <f>VLOOKUP($I59,'U5L Int request'!$J$6:$AI$9945,16,FALSE)</f>
        <v>o</v>
      </c>
      <c r="X59" s="516" t="str">
        <f>VLOOKUP($I59,'U5L Int request'!$J$6:$AI$9945,17,FALSE)</f>
        <v>o</v>
      </c>
      <c r="Y59" s="516" t="str">
        <f>VLOOKUP($I59,'U5L Int request'!$J$6:$AI$9945,18,FALSE)</f>
        <v>-</v>
      </c>
      <c r="Z59" s="516" t="str">
        <f>VLOOKUP($I59,'U5L Int request'!$J$6:$AI$9945,19,FALSE)</f>
        <v>-</v>
      </c>
      <c r="AA59" s="516" t="str">
        <f>VLOOKUP($I59,'U5L Int request'!$J$6:$AI$9945,20,FALSE)</f>
        <v>-</v>
      </c>
      <c r="AB59" s="516" t="str">
        <f>VLOOKUP($I59,'U5L Int request'!$J$6:$AI$9945,21,FALSE)</f>
        <v>-</v>
      </c>
      <c r="AC59" s="516" t="str">
        <f>VLOOKUP($I59,'U5L Int request'!$J$6:$AI$9945,22,FALSE)</f>
        <v>-</v>
      </c>
      <c r="AD59" s="563"/>
      <c r="AF59" s="30" t="str">
        <f>VLOOKUP(I59, 'U5L Int request'!$J$7:$J$428, 1, FALSE)</f>
        <v>INTCSIH4IR</v>
      </c>
    </row>
    <row r="60" spans="2:32" s="36" customFormat="1" ht="18" customHeight="1">
      <c r="B60" s="600">
        <v>39</v>
      </c>
      <c r="C60" s="593" t="s">
        <v>1167</v>
      </c>
      <c r="D60" s="593">
        <v>4</v>
      </c>
      <c r="E60" s="593">
        <v>3</v>
      </c>
      <c r="F60" s="527" t="str">
        <f t="shared" si="0"/>
        <v>EIC39</v>
      </c>
      <c r="G60" s="535" t="s">
        <v>219</v>
      </c>
      <c r="H60" s="588">
        <v>54</v>
      </c>
      <c r="I60" s="38" t="s">
        <v>1981</v>
      </c>
      <c r="J60" s="38" t="s">
        <v>1977</v>
      </c>
      <c r="K60" s="38" t="str">
        <f>VLOOKUP($I60,'U5L Int request'!$J$6:$AI$9945,3,FALSE)</f>
        <v>CSIH6</v>
      </c>
      <c r="L60" s="38" t="str">
        <f>VLOOKUP(J60,'U5L Int request'!K:AI,3,FALSE)</f>
        <v>Edge</v>
      </c>
      <c r="M60" s="535" t="s">
        <v>222</v>
      </c>
      <c r="N60" s="686"/>
      <c r="O60" s="691"/>
      <c r="P60" s="544" t="s">
        <v>223</v>
      </c>
      <c r="Q60" s="302" t="str">
        <f>VLOOKUP($I60,'U5L Int request'!$J$6:$AI$9945,5,FALSE)</f>
        <v>iso_csih6_intreq_ir</v>
      </c>
      <c r="R60" s="516" t="str">
        <f>VLOOKUP($I60,'U5L Int request'!$J$6:$AI$9945,11,FALSE)</f>
        <v>o</v>
      </c>
      <c r="S60" s="516" t="str">
        <f>VLOOKUP($I60,'U5L Int request'!$J$6:$AI$9945,12,FALSE)</f>
        <v>o</v>
      </c>
      <c r="T60" s="516" t="str">
        <f>VLOOKUP($I60,'U5L Int request'!$J$6:$AI$9945,13,FALSE)</f>
        <v>o</v>
      </c>
      <c r="U60" s="516" t="str">
        <f>VLOOKUP($I60,'U5L Int request'!$J$6:$AI$9945,14,FALSE)</f>
        <v>o</v>
      </c>
      <c r="V60" s="516" t="str">
        <f>VLOOKUP($I60,'U5L Int request'!$J$6:$AI$9945,15,FALSE)</f>
        <v>o</v>
      </c>
      <c r="W60" s="516" t="str">
        <f>VLOOKUP($I60,'U5L Int request'!$J$6:$AI$9945,16,FALSE)</f>
        <v>-</v>
      </c>
      <c r="X60" s="516" t="str">
        <f>VLOOKUP($I60,'U5L Int request'!$J$6:$AI$9945,17,FALSE)</f>
        <v>-</v>
      </c>
      <c r="Y60" s="516" t="str">
        <f>VLOOKUP($I60,'U5L Int request'!$J$6:$AI$9945,18,FALSE)</f>
        <v>-</v>
      </c>
      <c r="Z60" s="516" t="str">
        <f>VLOOKUP($I60,'U5L Int request'!$J$6:$AI$9945,19,FALSE)</f>
        <v>-</v>
      </c>
      <c r="AA60" s="516" t="str">
        <f>VLOOKUP($I60,'U5L Int request'!$J$6:$AI$9945,20,FALSE)</f>
        <v>-</v>
      </c>
      <c r="AB60" s="516" t="str">
        <f>VLOOKUP($I60,'U5L Int request'!$J$6:$AI$9945,21,FALSE)</f>
        <v>-</v>
      </c>
      <c r="AC60" s="516" t="str">
        <f>VLOOKUP($I60,'U5L Int request'!$J$6:$AI$9945,22,FALSE)</f>
        <v>-</v>
      </c>
      <c r="AD60" s="563"/>
      <c r="AF60" s="30" t="str">
        <f>VLOOKUP(I60, 'U5L Int request'!$J$7:$J$428, 1, FALSE)</f>
        <v>INTCSIH6IR</v>
      </c>
    </row>
    <row r="61" spans="2:32" s="36" customFormat="1" ht="18" customHeight="1">
      <c r="B61" s="601">
        <v>40</v>
      </c>
      <c r="C61" s="594" t="s">
        <v>1167</v>
      </c>
      <c r="D61" s="594">
        <v>5</v>
      </c>
      <c r="E61" s="594">
        <v>0</v>
      </c>
      <c r="F61" s="525" t="str">
        <f t="shared" si="0"/>
        <v>EIC40</v>
      </c>
      <c r="G61" s="537" t="s">
        <v>139</v>
      </c>
      <c r="H61" s="587">
        <v>55</v>
      </c>
      <c r="I61" s="38" t="s">
        <v>1986</v>
      </c>
      <c r="J61" s="38" t="s">
        <v>1982</v>
      </c>
      <c r="K61" s="38" t="str">
        <f>VLOOKUP($I61,'U5L Int request'!$J$6:$AI$9945,3,FALSE)</f>
        <v>CSIH1</v>
      </c>
      <c r="L61" s="38" t="str">
        <f>VLOOKUP(J61,'U5L Int request'!K:AI,3,FALSE)</f>
        <v>Edge</v>
      </c>
      <c r="M61" s="533" t="s">
        <v>226</v>
      </c>
      <c r="N61" s="686"/>
      <c r="O61" s="691"/>
      <c r="P61" s="545" t="s">
        <v>227</v>
      </c>
      <c r="Q61" s="302" t="str">
        <f>VLOOKUP($I61,'U5L Int request'!$J$6:$AI$9945,5,FALSE)</f>
        <v>iso_csih1_intreq_ir</v>
      </c>
      <c r="R61" s="516" t="str">
        <f>VLOOKUP($I61,'U5L Int request'!$J$6:$AI$9945,11,FALSE)</f>
        <v>o</v>
      </c>
      <c r="S61" s="516" t="str">
        <f>VLOOKUP($I61,'U5L Int request'!$J$6:$AI$9945,12,FALSE)</f>
        <v>o</v>
      </c>
      <c r="T61" s="516" t="str">
        <f>VLOOKUP($I61,'U5L Int request'!$J$6:$AI$9945,13,FALSE)</f>
        <v>o</v>
      </c>
      <c r="U61" s="516" t="str">
        <f>VLOOKUP($I61,'U5L Int request'!$J$6:$AI$9945,14,FALSE)</f>
        <v>o</v>
      </c>
      <c r="V61" s="516" t="str">
        <f>VLOOKUP($I61,'U5L Int request'!$J$6:$AI$9945,15,FALSE)</f>
        <v>o</v>
      </c>
      <c r="W61" s="516" t="str">
        <f>VLOOKUP($I61,'U5L Int request'!$J$6:$AI$9945,16,FALSE)</f>
        <v>o</v>
      </c>
      <c r="X61" s="516" t="str">
        <f>VLOOKUP($I61,'U5L Int request'!$J$6:$AI$9945,17,FALSE)</f>
        <v>o</v>
      </c>
      <c r="Y61" s="516" t="str">
        <f>VLOOKUP($I61,'U5L Int request'!$J$6:$AI$9945,18,FALSE)</f>
        <v>o</v>
      </c>
      <c r="Z61" s="516" t="str">
        <f>VLOOKUP($I61,'U5L Int request'!$J$6:$AI$9945,19,FALSE)</f>
        <v>o</v>
      </c>
      <c r="AA61" s="516" t="str">
        <f>VLOOKUP($I61,'U5L Int request'!$J$6:$AI$9945,20,FALSE)</f>
        <v>o</v>
      </c>
      <c r="AB61" s="516" t="str">
        <f>VLOOKUP($I61,'U5L Int request'!$J$6:$AI$9945,21,FALSE)</f>
        <v>o</v>
      </c>
      <c r="AC61" s="516" t="str">
        <f>VLOOKUP($I61,'U5L Int request'!$J$6:$AI$9945,22,FALSE)</f>
        <v>o</v>
      </c>
      <c r="AD61" s="563"/>
      <c r="AF61" s="30" t="str">
        <f>VLOOKUP(I61, 'U5L Int request'!$J$7:$J$428, 1, FALSE)</f>
        <v>INTCSIH1IR</v>
      </c>
    </row>
    <row r="62" spans="2:32" s="36" customFormat="1" ht="18" customHeight="1">
      <c r="B62" s="599">
        <v>40</v>
      </c>
      <c r="C62" s="592" t="s">
        <v>1167</v>
      </c>
      <c r="D62" s="592">
        <v>5</v>
      </c>
      <c r="E62" s="592">
        <v>1</v>
      </c>
      <c r="F62" s="525" t="str">
        <f t="shared" si="0"/>
        <v>EIC40</v>
      </c>
      <c r="G62" s="534" t="s">
        <v>139</v>
      </c>
      <c r="H62" s="589">
        <v>56</v>
      </c>
      <c r="I62" s="38" t="s">
        <v>1987</v>
      </c>
      <c r="J62" s="38" t="s">
        <v>1983</v>
      </c>
      <c r="K62" s="38" t="str">
        <f>VLOOKUP($I62,'U5L Int request'!$J$6:$AI$9945,3,FALSE)</f>
        <v>CSIH3</v>
      </c>
      <c r="L62" s="38" t="str">
        <f>VLOOKUP(J62,'U5L Int request'!K:AI,3,FALSE)</f>
        <v>Edge</v>
      </c>
      <c r="M62" s="534" t="s">
        <v>226</v>
      </c>
      <c r="N62" s="686"/>
      <c r="O62" s="691"/>
      <c r="P62" s="542" t="s">
        <v>227</v>
      </c>
      <c r="Q62" s="302" t="str">
        <f>VLOOKUP($I62,'U5L Int request'!$J$6:$AI$9945,5,FALSE)</f>
        <v>iso_csih3_intreq_ir</v>
      </c>
      <c r="R62" s="516" t="str">
        <f>VLOOKUP($I62,'U5L Int request'!$J$6:$AI$9945,11,FALSE)</f>
        <v>o</v>
      </c>
      <c r="S62" s="516" t="str">
        <f>VLOOKUP($I62,'U5L Int request'!$J$6:$AI$9945,12,FALSE)</f>
        <v>o</v>
      </c>
      <c r="T62" s="516" t="str">
        <f>VLOOKUP($I62,'U5L Int request'!$J$6:$AI$9945,13,FALSE)</f>
        <v>o</v>
      </c>
      <c r="U62" s="516" t="str">
        <f>VLOOKUP($I62,'U5L Int request'!$J$6:$AI$9945,14,FALSE)</f>
        <v>o</v>
      </c>
      <c r="V62" s="516" t="str">
        <f>VLOOKUP($I62,'U5L Int request'!$J$6:$AI$9945,15,FALSE)</f>
        <v>o</v>
      </c>
      <c r="W62" s="516" t="str">
        <f>VLOOKUP($I62,'U5L Int request'!$J$6:$AI$9945,16,FALSE)</f>
        <v>o</v>
      </c>
      <c r="X62" s="516" t="str">
        <f>VLOOKUP($I62,'U5L Int request'!$J$6:$AI$9945,17,FALSE)</f>
        <v>o</v>
      </c>
      <c r="Y62" s="516" t="str">
        <f>VLOOKUP($I62,'U5L Int request'!$J$6:$AI$9945,18,FALSE)</f>
        <v>o</v>
      </c>
      <c r="Z62" s="516" t="str">
        <f>VLOOKUP($I62,'U5L Int request'!$J$6:$AI$9945,19,FALSE)</f>
        <v>-</v>
      </c>
      <c r="AA62" s="516" t="str">
        <f>VLOOKUP($I62,'U5L Int request'!$J$6:$AI$9945,20,FALSE)</f>
        <v>o</v>
      </c>
      <c r="AB62" s="516" t="str">
        <f>VLOOKUP($I62,'U5L Int request'!$J$6:$AI$9945,21,FALSE)</f>
        <v>o</v>
      </c>
      <c r="AC62" s="516" t="str">
        <f>VLOOKUP($I62,'U5L Int request'!$J$6:$AI$9945,22,FALSE)</f>
        <v>-</v>
      </c>
      <c r="AD62" s="563"/>
      <c r="AF62" s="30" t="str">
        <f>VLOOKUP(I62, 'U5L Int request'!$J$7:$J$428, 1, FALSE)</f>
        <v>INTCSIH3IR</v>
      </c>
    </row>
    <row r="63" spans="2:32" s="36" customFormat="1" ht="18" customHeight="1">
      <c r="B63" s="599">
        <v>40</v>
      </c>
      <c r="C63" s="592" t="s">
        <v>1167</v>
      </c>
      <c r="D63" s="592">
        <v>5</v>
      </c>
      <c r="E63" s="592">
        <v>2</v>
      </c>
      <c r="F63" s="525" t="str">
        <f t="shared" si="0"/>
        <v>EIC40</v>
      </c>
      <c r="G63" s="534" t="s">
        <v>139</v>
      </c>
      <c r="H63" s="589">
        <v>57</v>
      </c>
      <c r="I63" s="38" t="s">
        <v>1988</v>
      </c>
      <c r="J63" s="38" t="s">
        <v>1984</v>
      </c>
      <c r="K63" s="38" t="str">
        <f>VLOOKUP($I63,'U5L Int request'!$J$6:$AI$9945,3,FALSE)</f>
        <v>CSIH5</v>
      </c>
      <c r="L63" s="38" t="str">
        <f>VLOOKUP(J63,'U5L Int request'!K:AI,3,FALSE)</f>
        <v>Edge</v>
      </c>
      <c r="M63" s="534" t="s">
        <v>226</v>
      </c>
      <c r="N63" s="686"/>
      <c r="O63" s="691"/>
      <c r="P63" s="542" t="s">
        <v>227</v>
      </c>
      <c r="Q63" s="302" t="str">
        <f>VLOOKUP($I63,'U5L Int request'!$J$6:$AI$9945,5,FALSE)</f>
        <v>iso_csih5_intreq_ir</v>
      </c>
      <c r="R63" s="516" t="str">
        <f>VLOOKUP($I63,'U5L Int request'!$J$6:$AI$9945,11,FALSE)</f>
        <v>o</v>
      </c>
      <c r="S63" s="516" t="str">
        <f>VLOOKUP($I63,'U5L Int request'!$J$6:$AI$9945,12,FALSE)</f>
        <v>o</v>
      </c>
      <c r="T63" s="516" t="str">
        <f>VLOOKUP($I63,'U5L Int request'!$J$6:$AI$9945,13,FALSE)</f>
        <v>o</v>
      </c>
      <c r="U63" s="516" t="str">
        <f>VLOOKUP($I63,'U5L Int request'!$J$6:$AI$9945,14,FALSE)</f>
        <v>o</v>
      </c>
      <c r="V63" s="516" t="str">
        <f>VLOOKUP($I63,'U5L Int request'!$J$6:$AI$9945,15,FALSE)</f>
        <v>o</v>
      </c>
      <c r="W63" s="516" t="str">
        <f>VLOOKUP($I63,'U5L Int request'!$J$6:$AI$9945,16,FALSE)</f>
        <v>o</v>
      </c>
      <c r="X63" s="516" t="str">
        <f>VLOOKUP($I63,'U5L Int request'!$J$6:$AI$9945,17,FALSE)</f>
        <v>o</v>
      </c>
      <c r="Y63" s="516" t="str">
        <f>VLOOKUP($I63,'U5L Int request'!$J$6:$AI$9945,18,FALSE)</f>
        <v>-</v>
      </c>
      <c r="Z63" s="516" t="str">
        <f>VLOOKUP($I63,'U5L Int request'!$J$6:$AI$9945,19,FALSE)</f>
        <v>-</v>
      </c>
      <c r="AA63" s="516" t="str">
        <f>VLOOKUP($I63,'U5L Int request'!$J$6:$AI$9945,20,FALSE)</f>
        <v>-</v>
      </c>
      <c r="AB63" s="516" t="str">
        <f>VLOOKUP($I63,'U5L Int request'!$J$6:$AI$9945,21,FALSE)</f>
        <v>-</v>
      </c>
      <c r="AC63" s="516" t="str">
        <f>VLOOKUP($I63,'U5L Int request'!$J$6:$AI$9945,22,FALSE)</f>
        <v>-</v>
      </c>
      <c r="AD63" s="563"/>
      <c r="AF63" s="30" t="str">
        <f>VLOOKUP(I63, 'U5L Int request'!$J$7:$J$428, 1, FALSE)</f>
        <v>INTCSIH5IR</v>
      </c>
    </row>
    <row r="64" spans="2:32" s="36" customFormat="1" ht="18" customHeight="1">
      <c r="B64" s="600">
        <v>40</v>
      </c>
      <c r="C64" s="593" t="s">
        <v>1167</v>
      </c>
      <c r="D64" s="593">
        <v>5</v>
      </c>
      <c r="E64" s="593">
        <v>3</v>
      </c>
      <c r="F64" s="527" t="str">
        <f t="shared" si="0"/>
        <v>EIC40</v>
      </c>
      <c r="G64" s="535" t="s">
        <v>139</v>
      </c>
      <c r="H64" s="588">
        <v>58</v>
      </c>
      <c r="I64" s="38" t="s">
        <v>1989</v>
      </c>
      <c r="J64" s="38" t="s">
        <v>1985</v>
      </c>
      <c r="K64" s="38" t="str">
        <f>VLOOKUP($I64,'U5L Int request'!$J$6:$AI$9945,3,FALSE)</f>
        <v>CSIH7</v>
      </c>
      <c r="L64" s="38" t="str">
        <f>VLOOKUP(J64,'U5L Int request'!K:AI,3,FALSE)</f>
        <v>Edge</v>
      </c>
      <c r="M64" s="535" t="s">
        <v>226</v>
      </c>
      <c r="N64" s="686"/>
      <c r="O64" s="691"/>
      <c r="P64" s="544" t="s">
        <v>227</v>
      </c>
      <c r="Q64" s="302" t="str">
        <f>VLOOKUP($I64,'U5L Int request'!$J$6:$AI$9945,5,FALSE)</f>
        <v>iso_csih7_intreq_ir</v>
      </c>
      <c r="R64" s="516" t="str">
        <f>VLOOKUP($I64,'U5L Int request'!$J$6:$AI$9945,11,FALSE)</f>
        <v>o</v>
      </c>
      <c r="S64" s="516" t="str">
        <f>VLOOKUP($I64,'U5L Int request'!$J$6:$AI$9945,12,FALSE)</f>
        <v>o</v>
      </c>
      <c r="T64" s="516" t="str">
        <f>VLOOKUP($I64,'U5L Int request'!$J$6:$AI$9945,13,FALSE)</f>
        <v>o</v>
      </c>
      <c r="U64" s="516" t="str">
        <f>VLOOKUP($I64,'U5L Int request'!$J$6:$AI$9945,14,FALSE)</f>
        <v>o</v>
      </c>
      <c r="V64" s="516" t="str">
        <f>VLOOKUP($I64,'U5L Int request'!$J$6:$AI$9945,15,FALSE)</f>
        <v>o</v>
      </c>
      <c r="W64" s="516" t="str">
        <f>VLOOKUP($I64,'U5L Int request'!$J$6:$AI$9945,16,FALSE)</f>
        <v>-</v>
      </c>
      <c r="X64" s="516" t="str">
        <f>VLOOKUP($I64,'U5L Int request'!$J$6:$AI$9945,17,FALSE)</f>
        <v>-</v>
      </c>
      <c r="Y64" s="516" t="str">
        <f>VLOOKUP($I64,'U5L Int request'!$J$6:$AI$9945,18,FALSE)</f>
        <v>-</v>
      </c>
      <c r="Z64" s="516" t="str">
        <f>VLOOKUP($I64,'U5L Int request'!$J$6:$AI$9945,19,FALSE)</f>
        <v>-</v>
      </c>
      <c r="AA64" s="516" t="str">
        <f>VLOOKUP($I64,'U5L Int request'!$J$6:$AI$9945,20,FALSE)</f>
        <v>-</v>
      </c>
      <c r="AB64" s="516" t="str">
        <f>VLOOKUP($I64,'U5L Int request'!$J$6:$AI$9945,21,FALSE)</f>
        <v>-</v>
      </c>
      <c r="AC64" s="516" t="str">
        <f>VLOOKUP($I64,'U5L Int request'!$J$6:$AI$9945,22,FALSE)</f>
        <v>-</v>
      </c>
      <c r="AD64" s="563"/>
      <c r="AF64" s="30" t="str">
        <f>VLOOKUP(I64, 'U5L Int request'!$J$7:$J$428, 1, FALSE)</f>
        <v>INTCSIH7IR</v>
      </c>
    </row>
    <row r="65" spans="2:32" s="36" customFormat="1" ht="18" customHeight="1">
      <c r="B65" s="601">
        <v>41</v>
      </c>
      <c r="C65" s="594" t="s">
        <v>1167</v>
      </c>
      <c r="D65" s="594">
        <v>6</v>
      </c>
      <c r="E65" s="594">
        <v>0</v>
      </c>
      <c r="F65" s="536" t="str">
        <f t="shared" si="0"/>
        <v>EIC41</v>
      </c>
      <c r="G65" s="537" t="s">
        <v>228</v>
      </c>
      <c r="H65" s="587">
        <v>59</v>
      </c>
      <c r="I65" s="38" t="s">
        <v>1990</v>
      </c>
      <c r="J65" s="38" t="s">
        <v>1991</v>
      </c>
      <c r="K65" s="38" t="str">
        <f>VLOOKUP($I65,'U5L Int request'!$J$6:$AI$9945,3,FALSE)</f>
        <v>CSIH0</v>
      </c>
      <c r="L65" s="38" t="str">
        <f>VLOOKUP(J65,'U5L Int request'!K:AI,3,FALSE)</f>
        <v>Edge</v>
      </c>
      <c r="M65" s="533" t="s">
        <v>231</v>
      </c>
      <c r="N65" s="686"/>
      <c r="O65" s="691"/>
      <c r="P65" s="545" t="s">
        <v>232</v>
      </c>
      <c r="Q65" s="302" t="str">
        <f>VLOOKUP($I65,'U5L Int request'!$J$6:$AI$9945,5,FALSE)</f>
        <v>iso_csih0_intreq_ire</v>
      </c>
      <c r="R65" s="516" t="str">
        <f>VLOOKUP($I65,'U5L Int request'!$J$6:$AI$9945,11,FALSE)</f>
        <v>o</v>
      </c>
      <c r="S65" s="516" t="str">
        <f>VLOOKUP($I65,'U5L Int request'!$J$6:$AI$9945,12,FALSE)</f>
        <v>o</v>
      </c>
      <c r="T65" s="516" t="str">
        <f>VLOOKUP($I65,'U5L Int request'!$J$6:$AI$9945,13,FALSE)</f>
        <v>o</v>
      </c>
      <c r="U65" s="516" t="str">
        <f>VLOOKUP($I65,'U5L Int request'!$J$6:$AI$9945,14,FALSE)</f>
        <v>o</v>
      </c>
      <c r="V65" s="516" t="str">
        <f>VLOOKUP($I65,'U5L Int request'!$J$6:$AI$9945,15,FALSE)</f>
        <v>o</v>
      </c>
      <c r="W65" s="516" t="str">
        <f>VLOOKUP($I65,'U5L Int request'!$J$6:$AI$9945,16,FALSE)</f>
        <v>o</v>
      </c>
      <c r="X65" s="516" t="str">
        <f>VLOOKUP($I65,'U5L Int request'!$J$6:$AI$9945,17,FALSE)</f>
        <v>o</v>
      </c>
      <c r="Y65" s="516" t="str">
        <f>VLOOKUP($I65,'U5L Int request'!$J$6:$AI$9945,18,FALSE)</f>
        <v>o</v>
      </c>
      <c r="Z65" s="516" t="str">
        <f>VLOOKUP($I65,'U5L Int request'!$J$6:$AI$9945,19,FALSE)</f>
        <v>o</v>
      </c>
      <c r="AA65" s="516" t="str">
        <f>VLOOKUP($I65,'U5L Int request'!$J$6:$AI$9945,20,FALSE)</f>
        <v>o</v>
      </c>
      <c r="AB65" s="516" t="str">
        <f>VLOOKUP($I65,'U5L Int request'!$J$6:$AI$9945,21,FALSE)</f>
        <v>o</v>
      </c>
      <c r="AC65" s="516" t="str">
        <f>VLOOKUP($I65,'U5L Int request'!$J$6:$AI$9945,22,FALSE)</f>
        <v>o</v>
      </c>
      <c r="AD65" s="563"/>
      <c r="AF65" s="30" t="str">
        <f>VLOOKUP(I65, 'U5L Int request'!$J$7:$J$428, 1, FALSE)</f>
        <v>INTCSIH0IRE</v>
      </c>
    </row>
    <row r="66" spans="2:32" s="36" customFormat="1" ht="18" customHeight="1">
      <c r="B66" s="599">
        <v>41</v>
      </c>
      <c r="C66" s="592" t="s">
        <v>1167</v>
      </c>
      <c r="D66" s="592">
        <v>6</v>
      </c>
      <c r="E66" s="592">
        <v>1</v>
      </c>
      <c r="F66" s="525" t="str">
        <f t="shared" si="0"/>
        <v>EIC41</v>
      </c>
      <c r="G66" s="534" t="s">
        <v>228</v>
      </c>
      <c r="H66" s="589">
        <v>60</v>
      </c>
      <c r="I66" s="38" t="s">
        <v>1992</v>
      </c>
      <c r="J66" s="38" t="s">
        <v>1993</v>
      </c>
      <c r="K66" s="38" t="str">
        <f>VLOOKUP($I66,'U5L Int request'!$J$6:$AI$9945,3,FALSE)</f>
        <v>CSIH2</v>
      </c>
      <c r="L66" s="38" t="str">
        <f>VLOOKUP(J66,'U5L Int request'!K:AI,3,FALSE)</f>
        <v>Edge</v>
      </c>
      <c r="M66" s="534" t="s">
        <v>231</v>
      </c>
      <c r="N66" s="686"/>
      <c r="O66" s="691"/>
      <c r="P66" s="542" t="s">
        <v>232</v>
      </c>
      <c r="Q66" s="302" t="str">
        <f>VLOOKUP($I66,'U5L Int request'!$J$6:$AI$9945,5,FALSE)</f>
        <v>iso_csih2_intreq_ire</v>
      </c>
      <c r="R66" s="516" t="str">
        <f>VLOOKUP($I66,'U5L Int request'!$J$6:$AI$9945,11,FALSE)</f>
        <v>o</v>
      </c>
      <c r="S66" s="516" t="str">
        <f>VLOOKUP($I66,'U5L Int request'!$J$6:$AI$9945,12,FALSE)</f>
        <v>o</v>
      </c>
      <c r="T66" s="516" t="str">
        <f>VLOOKUP($I66,'U5L Int request'!$J$6:$AI$9945,13,FALSE)</f>
        <v>o</v>
      </c>
      <c r="U66" s="516" t="str">
        <f>VLOOKUP($I66,'U5L Int request'!$J$6:$AI$9945,14,FALSE)</f>
        <v>o</v>
      </c>
      <c r="V66" s="516" t="str">
        <f>VLOOKUP($I66,'U5L Int request'!$J$6:$AI$9945,15,FALSE)</f>
        <v>o</v>
      </c>
      <c r="W66" s="516" t="str">
        <f>VLOOKUP($I66,'U5L Int request'!$J$6:$AI$9945,16,FALSE)</f>
        <v>o</v>
      </c>
      <c r="X66" s="516" t="str">
        <f>VLOOKUP($I66,'U5L Int request'!$J$6:$AI$9945,17,FALSE)</f>
        <v>o</v>
      </c>
      <c r="Y66" s="516" t="str">
        <f>VLOOKUP($I66,'U5L Int request'!$J$6:$AI$9945,18,FALSE)</f>
        <v>o</v>
      </c>
      <c r="Z66" s="516" t="str">
        <f>VLOOKUP($I66,'U5L Int request'!$J$6:$AI$9945,19,FALSE)</f>
        <v>o</v>
      </c>
      <c r="AA66" s="516" t="str">
        <f>VLOOKUP($I66,'U5L Int request'!$J$6:$AI$9945,20,FALSE)</f>
        <v>o</v>
      </c>
      <c r="AB66" s="516" t="str">
        <f>VLOOKUP($I66,'U5L Int request'!$J$6:$AI$9945,21,FALSE)</f>
        <v>o</v>
      </c>
      <c r="AC66" s="516" t="str">
        <f>VLOOKUP($I66,'U5L Int request'!$J$6:$AI$9945,22,FALSE)</f>
        <v>o</v>
      </c>
      <c r="AD66" s="563"/>
      <c r="AF66" s="30" t="str">
        <f>VLOOKUP(I66, 'U5L Int request'!$J$7:$J$428, 1, FALSE)</f>
        <v>INTCSIH2IRE</v>
      </c>
    </row>
    <row r="67" spans="2:32" s="36" customFormat="1" ht="18" customHeight="1">
      <c r="B67" s="599">
        <v>41</v>
      </c>
      <c r="C67" s="592" t="s">
        <v>1167</v>
      </c>
      <c r="D67" s="592">
        <v>6</v>
      </c>
      <c r="E67" s="592">
        <v>2</v>
      </c>
      <c r="F67" s="525" t="str">
        <f t="shared" si="0"/>
        <v>EIC41</v>
      </c>
      <c r="G67" s="534" t="s">
        <v>228</v>
      </c>
      <c r="H67" s="589">
        <v>61</v>
      </c>
      <c r="I67" s="38" t="s">
        <v>1994</v>
      </c>
      <c r="J67" s="38" t="s">
        <v>1995</v>
      </c>
      <c r="K67" s="38" t="str">
        <f>VLOOKUP($I67,'U5L Int request'!$J$6:$AI$9945,3,FALSE)</f>
        <v>CSIH4</v>
      </c>
      <c r="L67" s="38" t="str">
        <f>VLOOKUP(J67,'U5L Int request'!K:AI,3,FALSE)</f>
        <v>Edge</v>
      </c>
      <c r="M67" s="534" t="s">
        <v>231</v>
      </c>
      <c r="N67" s="686"/>
      <c r="O67" s="691"/>
      <c r="P67" s="542" t="s">
        <v>232</v>
      </c>
      <c r="Q67" s="302" t="str">
        <f>VLOOKUP($I67,'U5L Int request'!$J$6:$AI$9945,5,FALSE)</f>
        <v>iso_csih4_intreq_ire</v>
      </c>
      <c r="R67" s="516" t="str">
        <f>VLOOKUP($I67,'U5L Int request'!$J$6:$AI$9945,11,FALSE)</f>
        <v>o</v>
      </c>
      <c r="S67" s="516" t="str">
        <f>VLOOKUP($I67,'U5L Int request'!$J$6:$AI$9945,12,FALSE)</f>
        <v>o</v>
      </c>
      <c r="T67" s="516" t="str">
        <f>VLOOKUP($I67,'U5L Int request'!$J$6:$AI$9945,13,FALSE)</f>
        <v>o</v>
      </c>
      <c r="U67" s="516" t="str">
        <f>VLOOKUP($I67,'U5L Int request'!$J$6:$AI$9945,14,FALSE)</f>
        <v>o</v>
      </c>
      <c r="V67" s="516" t="str">
        <f>VLOOKUP($I67,'U5L Int request'!$J$6:$AI$9945,15,FALSE)</f>
        <v>o</v>
      </c>
      <c r="W67" s="516" t="str">
        <f>VLOOKUP($I67,'U5L Int request'!$J$6:$AI$9945,16,FALSE)</f>
        <v>o</v>
      </c>
      <c r="X67" s="516" t="str">
        <f>VLOOKUP($I67,'U5L Int request'!$J$6:$AI$9945,17,FALSE)</f>
        <v>o</v>
      </c>
      <c r="Y67" s="516" t="str">
        <f>VLOOKUP($I67,'U5L Int request'!$J$6:$AI$9945,18,FALSE)</f>
        <v>-</v>
      </c>
      <c r="Z67" s="516" t="str">
        <f>VLOOKUP($I67,'U5L Int request'!$J$6:$AI$9945,19,FALSE)</f>
        <v>-</v>
      </c>
      <c r="AA67" s="516" t="str">
        <f>VLOOKUP($I67,'U5L Int request'!$J$6:$AI$9945,20,FALSE)</f>
        <v>-</v>
      </c>
      <c r="AB67" s="516" t="str">
        <f>VLOOKUP($I67,'U5L Int request'!$J$6:$AI$9945,21,FALSE)</f>
        <v>-</v>
      </c>
      <c r="AC67" s="516" t="str">
        <f>VLOOKUP($I67,'U5L Int request'!$J$6:$AI$9945,22,FALSE)</f>
        <v>-</v>
      </c>
      <c r="AD67" s="563"/>
      <c r="AF67" s="30" t="str">
        <f>VLOOKUP(I67, 'U5L Int request'!$J$7:$J$428, 1, FALSE)</f>
        <v>INTCSIH4IRE</v>
      </c>
    </row>
    <row r="68" spans="2:32" s="36" customFormat="1" ht="18" customHeight="1">
      <c r="B68" s="600">
        <v>41</v>
      </c>
      <c r="C68" s="593" t="s">
        <v>1167</v>
      </c>
      <c r="D68" s="593">
        <v>6</v>
      </c>
      <c r="E68" s="593">
        <v>3</v>
      </c>
      <c r="F68" s="527" t="str">
        <f t="shared" si="0"/>
        <v>EIC41</v>
      </c>
      <c r="G68" s="535" t="s">
        <v>228</v>
      </c>
      <c r="H68" s="588">
        <v>62</v>
      </c>
      <c r="I68" s="38" t="s">
        <v>1996</v>
      </c>
      <c r="J68" s="38" t="s">
        <v>1997</v>
      </c>
      <c r="K68" s="38" t="str">
        <f>VLOOKUP($I68,'U5L Int request'!$J$6:$AI$9945,3,FALSE)</f>
        <v>CSIH6</v>
      </c>
      <c r="L68" s="38" t="str">
        <f>VLOOKUP(J68,'U5L Int request'!K:AI,3,FALSE)</f>
        <v>Edge</v>
      </c>
      <c r="M68" s="535" t="s">
        <v>231</v>
      </c>
      <c r="N68" s="686"/>
      <c r="O68" s="691"/>
      <c r="P68" s="544" t="s">
        <v>232</v>
      </c>
      <c r="Q68" s="302" t="str">
        <f>VLOOKUP($I68,'U5L Int request'!$J$6:$AI$9945,5,FALSE)</f>
        <v>iso_csih6_intreq_ire</v>
      </c>
      <c r="R68" s="516" t="str">
        <f>VLOOKUP($I68,'U5L Int request'!$J$6:$AI$9945,11,FALSE)</f>
        <v>o</v>
      </c>
      <c r="S68" s="516" t="str">
        <f>VLOOKUP($I68,'U5L Int request'!$J$6:$AI$9945,12,FALSE)</f>
        <v>o</v>
      </c>
      <c r="T68" s="516" t="str">
        <f>VLOOKUP($I68,'U5L Int request'!$J$6:$AI$9945,13,FALSE)</f>
        <v>o</v>
      </c>
      <c r="U68" s="516" t="str">
        <f>VLOOKUP($I68,'U5L Int request'!$J$6:$AI$9945,14,FALSE)</f>
        <v>o</v>
      </c>
      <c r="V68" s="516" t="str">
        <f>VLOOKUP($I68,'U5L Int request'!$J$6:$AI$9945,15,FALSE)</f>
        <v>o</v>
      </c>
      <c r="W68" s="516" t="str">
        <f>VLOOKUP($I68,'U5L Int request'!$J$6:$AI$9945,16,FALSE)</f>
        <v>-</v>
      </c>
      <c r="X68" s="516" t="str">
        <f>VLOOKUP($I68,'U5L Int request'!$J$6:$AI$9945,17,FALSE)</f>
        <v>-</v>
      </c>
      <c r="Y68" s="516" t="str">
        <f>VLOOKUP($I68,'U5L Int request'!$J$6:$AI$9945,18,FALSE)</f>
        <v>-</v>
      </c>
      <c r="Z68" s="516" t="str">
        <f>VLOOKUP($I68,'U5L Int request'!$J$6:$AI$9945,19,FALSE)</f>
        <v>-</v>
      </c>
      <c r="AA68" s="516" t="str">
        <f>VLOOKUP($I68,'U5L Int request'!$J$6:$AI$9945,20,FALSE)</f>
        <v>-</v>
      </c>
      <c r="AB68" s="516" t="str">
        <f>VLOOKUP($I68,'U5L Int request'!$J$6:$AI$9945,21,FALSE)</f>
        <v>-</v>
      </c>
      <c r="AC68" s="516" t="str">
        <f>VLOOKUP($I68,'U5L Int request'!$J$6:$AI$9945,22,FALSE)</f>
        <v>-</v>
      </c>
      <c r="AD68" s="563"/>
      <c r="AF68" s="30" t="str">
        <f>VLOOKUP(I68, 'U5L Int request'!$J$7:$J$428, 1, FALSE)</f>
        <v>INTCSIH6IRE</v>
      </c>
    </row>
    <row r="69" spans="2:32" s="36" customFormat="1" ht="18" customHeight="1">
      <c r="B69" s="601">
        <v>42</v>
      </c>
      <c r="C69" s="594" t="s">
        <v>1167</v>
      </c>
      <c r="D69" s="594">
        <v>7</v>
      </c>
      <c r="E69" s="594">
        <v>0</v>
      </c>
      <c r="F69" s="536" t="str">
        <f t="shared" si="0"/>
        <v>EIC42</v>
      </c>
      <c r="G69" s="537" t="s">
        <v>144</v>
      </c>
      <c r="H69" s="587">
        <v>63</v>
      </c>
      <c r="I69" s="38" t="s">
        <v>1998</v>
      </c>
      <c r="J69" s="38" t="s">
        <v>1999</v>
      </c>
      <c r="K69" s="38" t="str">
        <f>VLOOKUP($I69,'U5L Int request'!$J$6:$AI$9945,3,FALSE)</f>
        <v>CSIH1</v>
      </c>
      <c r="L69" s="38" t="str">
        <f>VLOOKUP(J69,'U5L Int request'!K:AI,3,FALSE)</f>
        <v>Edge</v>
      </c>
      <c r="M69" s="533" t="s">
        <v>235</v>
      </c>
      <c r="N69" s="686"/>
      <c r="O69" s="691"/>
      <c r="P69" s="545" t="s">
        <v>236</v>
      </c>
      <c r="Q69" s="302" t="str">
        <f>VLOOKUP($I69,'U5L Int request'!$J$6:$AI$9945,5,FALSE)</f>
        <v>iso_csih1_intreq_ire</v>
      </c>
      <c r="R69" s="516" t="str">
        <f>VLOOKUP($I69,'U5L Int request'!$J$6:$AI$9945,11,FALSE)</f>
        <v>o</v>
      </c>
      <c r="S69" s="516" t="str">
        <f>VLOOKUP($I69,'U5L Int request'!$J$6:$AI$9945,12,FALSE)</f>
        <v>o</v>
      </c>
      <c r="T69" s="516" t="str">
        <f>VLOOKUP($I69,'U5L Int request'!$J$6:$AI$9945,13,FALSE)</f>
        <v>o</v>
      </c>
      <c r="U69" s="516" t="str">
        <f>VLOOKUP($I69,'U5L Int request'!$J$6:$AI$9945,14,FALSE)</f>
        <v>o</v>
      </c>
      <c r="V69" s="516" t="str">
        <f>VLOOKUP($I69,'U5L Int request'!$J$6:$AI$9945,15,FALSE)</f>
        <v>o</v>
      </c>
      <c r="W69" s="516" t="str">
        <f>VLOOKUP($I69,'U5L Int request'!$J$6:$AI$9945,16,FALSE)</f>
        <v>o</v>
      </c>
      <c r="X69" s="516" t="str">
        <f>VLOOKUP($I69,'U5L Int request'!$J$6:$AI$9945,17,FALSE)</f>
        <v>o</v>
      </c>
      <c r="Y69" s="516" t="str">
        <f>VLOOKUP($I69,'U5L Int request'!$J$6:$AI$9945,18,FALSE)</f>
        <v>o</v>
      </c>
      <c r="Z69" s="516" t="str">
        <f>VLOOKUP($I69,'U5L Int request'!$J$6:$AI$9945,19,FALSE)</f>
        <v>o</v>
      </c>
      <c r="AA69" s="516" t="str">
        <f>VLOOKUP($I69,'U5L Int request'!$J$6:$AI$9945,20,FALSE)</f>
        <v>o</v>
      </c>
      <c r="AB69" s="516" t="str">
        <f>VLOOKUP($I69,'U5L Int request'!$J$6:$AI$9945,21,FALSE)</f>
        <v>o</v>
      </c>
      <c r="AC69" s="516" t="str">
        <f>VLOOKUP($I69,'U5L Int request'!$J$6:$AI$9945,22,FALSE)</f>
        <v>o</v>
      </c>
      <c r="AD69" s="563"/>
      <c r="AF69" s="30" t="str">
        <f>VLOOKUP(I69, 'U5L Int request'!$J$7:$J$428, 1, FALSE)</f>
        <v>INTCSIH1IRE</v>
      </c>
    </row>
    <row r="70" spans="2:32" s="36" customFormat="1" ht="18" customHeight="1">
      <c r="B70" s="599">
        <v>42</v>
      </c>
      <c r="C70" s="592" t="s">
        <v>1167</v>
      </c>
      <c r="D70" s="592">
        <v>7</v>
      </c>
      <c r="E70" s="592">
        <v>1</v>
      </c>
      <c r="F70" s="525" t="str">
        <f t="shared" si="0"/>
        <v>EIC42</v>
      </c>
      <c r="G70" s="534" t="s">
        <v>144</v>
      </c>
      <c r="H70" s="589">
        <v>64</v>
      </c>
      <c r="I70" s="38" t="s">
        <v>2000</v>
      </c>
      <c r="J70" s="38" t="s">
        <v>2001</v>
      </c>
      <c r="K70" s="38" t="str">
        <f>VLOOKUP($I70,'U5L Int request'!$J$6:$AI$9945,3,FALSE)</f>
        <v>CSIH3</v>
      </c>
      <c r="L70" s="38" t="str">
        <f>VLOOKUP(J70,'U5L Int request'!K:AI,3,FALSE)</f>
        <v>Edge</v>
      </c>
      <c r="M70" s="534" t="s">
        <v>235</v>
      </c>
      <c r="N70" s="686"/>
      <c r="O70" s="691"/>
      <c r="P70" s="542" t="s">
        <v>236</v>
      </c>
      <c r="Q70" s="302" t="str">
        <f>VLOOKUP($I70,'U5L Int request'!$J$6:$AI$9945,5,FALSE)</f>
        <v>iso_csih3_intreq_ire</v>
      </c>
      <c r="R70" s="516" t="str">
        <f>VLOOKUP($I70,'U5L Int request'!$J$6:$AI$9945,11,FALSE)</f>
        <v>o</v>
      </c>
      <c r="S70" s="516" t="str">
        <f>VLOOKUP($I70,'U5L Int request'!$J$6:$AI$9945,12,FALSE)</f>
        <v>o</v>
      </c>
      <c r="T70" s="516" t="str">
        <f>VLOOKUP($I70,'U5L Int request'!$J$6:$AI$9945,13,FALSE)</f>
        <v>o</v>
      </c>
      <c r="U70" s="516" t="str">
        <f>VLOOKUP($I70,'U5L Int request'!$J$6:$AI$9945,14,FALSE)</f>
        <v>o</v>
      </c>
      <c r="V70" s="516" t="str">
        <f>VLOOKUP($I70,'U5L Int request'!$J$6:$AI$9945,15,FALSE)</f>
        <v>o</v>
      </c>
      <c r="W70" s="516" t="str">
        <f>VLOOKUP($I70,'U5L Int request'!$J$6:$AI$9945,16,FALSE)</f>
        <v>o</v>
      </c>
      <c r="X70" s="516" t="str">
        <f>VLOOKUP($I70,'U5L Int request'!$J$6:$AI$9945,17,FALSE)</f>
        <v>o</v>
      </c>
      <c r="Y70" s="516" t="str">
        <f>VLOOKUP($I70,'U5L Int request'!$J$6:$AI$9945,18,FALSE)</f>
        <v>o</v>
      </c>
      <c r="Z70" s="516" t="str">
        <f>VLOOKUP($I70,'U5L Int request'!$J$6:$AI$9945,19,FALSE)</f>
        <v>-</v>
      </c>
      <c r="AA70" s="516" t="str">
        <f>VLOOKUP($I70,'U5L Int request'!$J$6:$AI$9945,20,FALSE)</f>
        <v>o</v>
      </c>
      <c r="AB70" s="516" t="str">
        <f>VLOOKUP($I70,'U5L Int request'!$J$6:$AI$9945,21,FALSE)</f>
        <v>o</v>
      </c>
      <c r="AC70" s="516" t="str">
        <f>VLOOKUP($I70,'U5L Int request'!$J$6:$AI$9945,22,FALSE)</f>
        <v>-</v>
      </c>
      <c r="AD70" s="563"/>
      <c r="AF70" s="30" t="str">
        <f>VLOOKUP(I70, 'U5L Int request'!$J$7:$J$428, 1, FALSE)</f>
        <v>INTCSIH3IRE</v>
      </c>
    </row>
    <row r="71" spans="2:32" s="36" customFormat="1" ht="18" customHeight="1">
      <c r="B71" s="599">
        <v>42</v>
      </c>
      <c r="C71" s="592" t="s">
        <v>1167</v>
      </c>
      <c r="D71" s="592">
        <v>7</v>
      </c>
      <c r="E71" s="592">
        <v>2</v>
      </c>
      <c r="F71" s="525" t="str">
        <f t="shared" ref="F71:F152" si="1" xml:space="preserve"> "EIC"&amp;B71</f>
        <v>EIC42</v>
      </c>
      <c r="G71" s="534" t="s">
        <v>144</v>
      </c>
      <c r="H71" s="589">
        <v>65</v>
      </c>
      <c r="I71" s="38" t="s">
        <v>2002</v>
      </c>
      <c r="J71" s="38" t="s">
        <v>2003</v>
      </c>
      <c r="K71" s="38" t="str">
        <f>VLOOKUP($I71,'U5L Int request'!$J$6:$AI$9945,3,FALSE)</f>
        <v>CSIH5</v>
      </c>
      <c r="L71" s="38" t="str">
        <f>VLOOKUP(J71,'U5L Int request'!K:AI,3,FALSE)</f>
        <v>Edge</v>
      </c>
      <c r="M71" s="534" t="s">
        <v>235</v>
      </c>
      <c r="N71" s="686"/>
      <c r="O71" s="691"/>
      <c r="P71" s="542" t="s">
        <v>236</v>
      </c>
      <c r="Q71" s="302" t="str">
        <f>VLOOKUP($I71,'U5L Int request'!$J$6:$AI$9945,5,FALSE)</f>
        <v>iso_csih5_intreq_ire</v>
      </c>
      <c r="R71" s="516" t="str">
        <f>VLOOKUP($I71,'U5L Int request'!$J$6:$AI$9945,11,FALSE)</f>
        <v>o</v>
      </c>
      <c r="S71" s="516" t="str">
        <f>VLOOKUP($I71,'U5L Int request'!$J$6:$AI$9945,12,FALSE)</f>
        <v>o</v>
      </c>
      <c r="T71" s="516" t="str">
        <f>VLOOKUP($I71,'U5L Int request'!$J$6:$AI$9945,13,FALSE)</f>
        <v>o</v>
      </c>
      <c r="U71" s="516" t="str">
        <f>VLOOKUP($I71,'U5L Int request'!$J$6:$AI$9945,14,FALSE)</f>
        <v>o</v>
      </c>
      <c r="V71" s="516" t="str">
        <f>VLOOKUP($I71,'U5L Int request'!$J$6:$AI$9945,15,FALSE)</f>
        <v>o</v>
      </c>
      <c r="W71" s="516" t="str">
        <f>VLOOKUP($I71,'U5L Int request'!$J$6:$AI$9945,16,FALSE)</f>
        <v>o</v>
      </c>
      <c r="X71" s="516" t="str">
        <f>VLOOKUP($I71,'U5L Int request'!$J$6:$AI$9945,17,FALSE)</f>
        <v>o</v>
      </c>
      <c r="Y71" s="516" t="str">
        <f>VLOOKUP($I71,'U5L Int request'!$J$6:$AI$9945,18,FALSE)</f>
        <v>-</v>
      </c>
      <c r="Z71" s="516" t="str">
        <f>VLOOKUP($I71,'U5L Int request'!$J$6:$AI$9945,19,FALSE)</f>
        <v>-</v>
      </c>
      <c r="AA71" s="516" t="str">
        <f>VLOOKUP($I71,'U5L Int request'!$J$6:$AI$9945,20,FALSE)</f>
        <v>-</v>
      </c>
      <c r="AB71" s="516" t="str">
        <f>VLOOKUP($I71,'U5L Int request'!$J$6:$AI$9945,21,FALSE)</f>
        <v>-</v>
      </c>
      <c r="AC71" s="516" t="str">
        <f>VLOOKUP($I71,'U5L Int request'!$J$6:$AI$9945,22,FALSE)</f>
        <v>-</v>
      </c>
      <c r="AD71" s="563"/>
      <c r="AF71" s="30" t="str">
        <f>VLOOKUP(I71, 'U5L Int request'!$J$7:$J$428, 1, FALSE)</f>
        <v>INTCSIH5IRE</v>
      </c>
    </row>
    <row r="72" spans="2:32" s="36" customFormat="1" ht="18" customHeight="1">
      <c r="B72" s="600">
        <v>42</v>
      </c>
      <c r="C72" s="593" t="s">
        <v>1167</v>
      </c>
      <c r="D72" s="593">
        <v>7</v>
      </c>
      <c r="E72" s="593">
        <v>3</v>
      </c>
      <c r="F72" s="527" t="str">
        <f t="shared" si="1"/>
        <v>EIC42</v>
      </c>
      <c r="G72" s="535" t="s">
        <v>144</v>
      </c>
      <c r="H72" s="588">
        <v>66</v>
      </c>
      <c r="I72" s="38" t="s">
        <v>2004</v>
      </c>
      <c r="J72" s="38" t="s">
        <v>2005</v>
      </c>
      <c r="K72" s="38" t="str">
        <f>VLOOKUP($I72,'U5L Int request'!$J$6:$AI$9945,3,FALSE)</f>
        <v>CSIH7</v>
      </c>
      <c r="L72" s="38" t="str">
        <f>VLOOKUP(J72,'U5L Int request'!K:AI,3,FALSE)</f>
        <v>Edge</v>
      </c>
      <c r="M72" s="535" t="s">
        <v>235</v>
      </c>
      <c r="N72" s="686"/>
      <c r="O72" s="691"/>
      <c r="P72" s="544" t="s">
        <v>236</v>
      </c>
      <c r="Q72" s="302" t="str">
        <f>VLOOKUP($I72,'U5L Int request'!$J$6:$AI$9945,5,FALSE)</f>
        <v>iso_csih7_intreq_ire</v>
      </c>
      <c r="R72" s="516" t="str">
        <f>VLOOKUP($I72,'U5L Int request'!$J$6:$AI$9945,11,FALSE)</f>
        <v>o</v>
      </c>
      <c r="S72" s="516" t="str">
        <f>VLOOKUP($I72,'U5L Int request'!$J$6:$AI$9945,12,FALSE)</f>
        <v>o</v>
      </c>
      <c r="T72" s="516" t="str">
        <f>VLOOKUP($I72,'U5L Int request'!$J$6:$AI$9945,13,FALSE)</f>
        <v>o</v>
      </c>
      <c r="U72" s="516" t="str">
        <f>VLOOKUP($I72,'U5L Int request'!$J$6:$AI$9945,14,FALSE)</f>
        <v>o</v>
      </c>
      <c r="V72" s="516" t="str">
        <f>VLOOKUP($I72,'U5L Int request'!$J$6:$AI$9945,15,FALSE)</f>
        <v>o</v>
      </c>
      <c r="W72" s="516" t="str">
        <f>VLOOKUP($I72,'U5L Int request'!$J$6:$AI$9945,16,FALSE)</f>
        <v>-</v>
      </c>
      <c r="X72" s="516" t="str">
        <f>VLOOKUP($I72,'U5L Int request'!$J$6:$AI$9945,17,FALSE)</f>
        <v>-</v>
      </c>
      <c r="Y72" s="516" t="str">
        <f>VLOOKUP($I72,'U5L Int request'!$J$6:$AI$9945,18,FALSE)</f>
        <v>-</v>
      </c>
      <c r="Z72" s="516" t="str">
        <f>VLOOKUP($I72,'U5L Int request'!$J$6:$AI$9945,19,FALSE)</f>
        <v>-</v>
      </c>
      <c r="AA72" s="516" t="str">
        <f>VLOOKUP($I72,'U5L Int request'!$J$6:$AI$9945,20,FALSE)</f>
        <v>-</v>
      </c>
      <c r="AB72" s="516" t="str">
        <f>VLOOKUP($I72,'U5L Int request'!$J$6:$AI$9945,21,FALSE)</f>
        <v>-</v>
      </c>
      <c r="AC72" s="516" t="str">
        <f>VLOOKUP($I72,'U5L Int request'!$J$6:$AI$9945,22,FALSE)</f>
        <v>-</v>
      </c>
      <c r="AD72" s="563"/>
      <c r="AF72" s="30" t="str">
        <f>VLOOKUP(I72, 'U5L Int request'!$J$7:$J$428, 1, FALSE)</f>
        <v>INTCSIH7IRE</v>
      </c>
    </row>
    <row r="73" spans="2:32" s="36" customFormat="1" ht="18" customHeight="1">
      <c r="B73" s="601">
        <v>43</v>
      </c>
      <c r="C73" s="594" t="s">
        <v>1167</v>
      </c>
      <c r="D73" s="594">
        <v>8</v>
      </c>
      <c r="E73" s="594">
        <v>0</v>
      </c>
      <c r="F73" s="536" t="str">
        <f t="shared" si="1"/>
        <v>EIC43</v>
      </c>
      <c r="G73" s="537" t="s">
        <v>237</v>
      </c>
      <c r="H73" s="587">
        <v>67</v>
      </c>
      <c r="I73" s="38" t="s">
        <v>2006</v>
      </c>
      <c r="J73" s="38" t="s">
        <v>2007</v>
      </c>
      <c r="K73" s="38" t="str">
        <f>VLOOKUP($I73,'U5L Int request'!$J$6:$AI$9945,3,FALSE)</f>
        <v>CSIH0</v>
      </c>
      <c r="L73" s="38" t="str">
        <f>VLOOKUP(J73,'U5L Int request'!K:AI,3,FALSE)</f>
        <v>Edge</v>
      </c>
      <c r="M73" s="533" t="s">
        <v>240</v>
      </c>
      <c r="N73" s="686"/>
      <c r="O73" s="691"/>
      <c r="P73" s="545" t="s">
        <v>241</v>
      </c>
      <c r="Q73" s="302" t="str">
        <f>VLOOKUP($I73,'U5L Int request'!$J$6:$AI$9945,5,FALSE)</f>
        <v>iso_csih0_intreq_ijc</v>
      </c>
      <c r="R73" s="516" t="str">
        <f>VLOOKUP($I73,'U5L Int request'!$J$6:$AI$9945,11,FALSE)</f>
        <v>o</v>
      </c>
      <c r="S73" s="516" t="str">
        <f>VLOOKUP($I73,'U5L Int request'!$J$6:$AI$9945,12,FALSE)</f>
        <v>o</v>
      </c>
      <c r="T73" s="516" t="str">
        <f>VLOOKUP($I73,'U5L Int request'!$J$6:$AI$9945,13,FALSE)</f>
        <v>o</v>
      </c>
      <c r="U73" s="516" t="str">
        <f>VLOOKUP($I73,'U5L Int request'!$J$6:$AI$9945,14,FALSE)</f>
        <v>o</v>
      </c>
      <c r="V73" s="516" t="str">
        <f>VLOOKUP($I73,'U5L Int request'!$J$6:$AI$9945,15,FALSE)</f>
        <v>o</v>
      </c>
      <c r="W73" s="516" t="str">
        <f>VLOOKUP($I73,'U5L Int request'!$J$6:$AI$9945,16,FALSE)</f>
        <v>o</v>
      </c>
      <c r="X73" s="516" t="str">
        <f>VLOOKUP($I73,'U5L Int request'!$J$6:$AI$9945,17,FALSE)</f>
        <v>o</v>
      </c>
      <c r="Y73" s="516" t="str">
        <f>VLOOKUP($I73,'U5L Int request'!$J$6:$AI$9945,18,FALSE)</f>
        <v>o</v>
      </c>
      <c r="Z73" s="516" t="str">
        <f>VLOOKUP($I73,'U5L Int request'!$J$6:$AI$9945,19,FALSE)</f>
        <v>o</v>
      </c>
      <c r="AA73" s="516" t="str">
        <f>VLOOKUP($I73,'U5L Int request'!$J$6:$AI$9945,20,FALSE)</f>
        <v>o</v>
      </c>
      <c r="AB73" s="516" t="str">
        <f>VLOOKUP($I73,'U5L Int request'!$J$6:$AI$9945,21,FALSE)</f>
        <v>o</v>
      </c>
      <c r="AC73" s="516" t="str">
        <f>VLOOKUP($I73,'U5L Int request'!$J$6:$AI$9945,22,FALSE)</f>
        <v>o</v>
      </c>
      <c r="AD73" s="563"/>
      <c r="AF73" s="30" t="str">
        <f>VLOOKUP(I73, 'U5L Int request'!$J$7:$J$428, 1, FALSE)</f>
        <v>INTCSIH0IJC</v>
      </c>
    </row>
    <row r="74" spans="2:32" s="36" customFormat="1" ht="18" customHeight="1">
      <c r="B74" s="599">
        <v>43</v>
      </c>
      <c r="C74" s="592" t="s">
        <v>1167</v>
      </c>
      <c r="D74" s="592">
        <v>8</v>
      </c>
      <c r="E74" s="592">
        <v>1</v>
      </c>
      <c r="F74" s="525" t="str">
        <f t="shared" si="1"/>
        <v>EIC43</v>
      </c>
      <c r="G74" s="534" t="s">
        <v>237</v>
      </c>
      <c r="H74" s="589">
        <v>68</v>
      </c>
      <c r="I74" s="38" t="s">
        <v>2008</v>
      </c>
      <c r="J74" s="38" t="s">
        <v>2009</v>
      </c>
      <c r="K74" s="38" t="str">
        <f>VLOOKUP($I74,'U5L Int request'!$J$6:$AI$9945,3,FALSE)</f>
        <v>CSIH2</v>
      </c>
      <c r="L74" s="38" t="str">
        <f>VLOOKUP(J74,'U5L Int request'!K:AI,3,FALSE)</f>
        <v>Edge</v>
      </c>
      <c r="M74" s="534" t="s">
        <v>240</v>
      </c>
      <c r="N74" s="686"/>
      <c r="O74" s="691"/>
      <c r="P74" s="542" t="s">
        <v>241</v>
      </c>
      <c r="Q74" s="302" t="str">
        <f>VLOOKUP($I74,'U5L Int request'!$J$6:$AI$9945,5,FALSE)</f>
        <v>iso_csih2_intreq_ijc</v>
      </c>
      <c r="R74" s="516" t="str">
        <f>VLOOKUP($I74,'U5L Int request'!$J$6:$AI$9945,11,FALSE)</f>
        <v>o</v>
      </c>
      <c r="S74" s="516" t="str">
        <f>VLOOKUP($I74,'U5L Int request'!$J$6:$AI$9945,12,FALSE)</f>
        <v>o</v>
      </c>
      <c r="T74" s="516" t="str">
        <f>VLOOKUP($I74,'U5L Int request'!$J$6:$AI$9945,13,FALSE)</f>
        <v>o</v>
      </c>
      <c r="U74" s="516" t="str">
        <f>VLOOKUP($I74,'U5L Int request'!$J$6:$AI$9945,14,FALSE)</f>
        <v>o</v>
      </c>
      <c r="V74" s="516" t="str">
        <f>VLOOKUP($I74,'U5L Int request'!$J$6:$AI$9945,15,FALSE)</f>
        <v>o</v>
      </c>
      <c r="W74" s="516" t="str">
        <f>VLOOKUP($I74,'U5L Int request'!$J$6:$AI$9945,16,FALSE)</f>
        <v>o</v>
      </c>
      <c r="X74" s="516" t="str">
        <f>VLOOKUP($I74,'U5L Int request'!$J$6:$AI$9945,17,FALSE)</f>
        <v>o</v>
      </c>
      <c r="Y74" s="516" t="str">
        <f>VLOOKUP($I74,'U5L Int request'!$J$6:$AI$9945,18,FALSE)</f>
        <v>o</v>
      </c>
      <c r="Z74" s="516" t="str">
        <f>VLOOKUP($I74,'U5L Int request'!$J$6:$AI$9945,19,FALSE)</f>
        <v>o</v>
      </c>
      <c r="AA74" s="516" t="str">
        <f>VLOOKUP($I74,'U5L Int request'!$J$6:$AI$9945,20,FALSE)</f>
        <v>o</v>
      </c>
      <c r="AB74" s="516" t="str">
        <f>VLOOKUP($I74,'U5L Int request'!$J$6:$AI$9945,21,FALSE)</f>
        <v>o</v>
      </c>
      <c r="AC74" s="516" t="str">
        <f>VLOOKUP($I74,'U5L Int request'!$J$6:$AI$9945,22,FALSE)</f>
        <v>o</v>
      </c>
      <c r="AD74" s="563"/>
      <c r="AF74" s="30" t="str">
        <f>VLOOKUP(I74, 'U5L Int request'!$J$7:$J$428, 1, FALSE)</f>
        <v>INTCSIH2IJC</v>
      </c>
    </row>
    <row r="75" spans="2:32" s="36" customFormat="1" ht="18" customHeight="1">
      <c r="B75" s="599">
        <v>43</v>
      </c>
      <c r="C75" s="592" t="s">
        <v>1167</v>
      </c>
      <c r="D75" s="592">
        <v>8</v>
      </c>
      <c r="E75" s="592">
        <v>2</v>
      </c>
      <c r="F75" s="525" t="str">
        <f t="shared" si="1"/>
        <v>EIC43</v>
      </c>
      <c r="G75" s="534" t="s">
        <v>237</v>
      </c>
      <c r="H75" s="589">
        <v>69</v>
      </c>
      <c r="I75" s="38" t="s">
        <v>2010</v>
      </c>
      <c r="J75" s="38" t="s">
        <v>2011</v>
      </c>
      <c r="K75" s="38" t="str">
        <f>VLOOKUP($I75,'U5L Int request'!$J$6:$AI$9945,3,FALSE)</f>
        <v>CSIH4</v>
      </c>
      <c r="L75" s="38" t="str">
        <f>VLOOKUP(J75,'U5L Int request'!K:AI,3,FALSE)</f>
        <v>Edge</v>
      </c>
      <c r="M75" s="534" t="s">
        <v>240</v>
      </c>
      <c r="N75" s="686"/>
      <c r="O75" s="691"/>
      <c r="P75" s="542" t="s">
        <v>241</v>
      </c>
      <c r="Q75" s="302" t="str">
        <f>VLOOKUP($I75,'U5L Int request'!$J$6:$AI$9945,5,FALSE)</f>
        <v>iso_csih4_intreq_ijc</v>
      </c>
      <c r="R75" s="516" t="str">
        <f>VLOOKUP($I75,'U5L Int request'!$J$6:$AI$9945,11,FALSE)</f>
        <v>o</v>
      </c>
      <c r="S75" s="516" t="str">
        <f>VLOOKUP($I75,'U5L Int request'!$J$6:$AI$9945,12,FALSE)</f>
        <v>o</v>
      </c>
      <c r="T75" s="516" t="str">
        <f>VLOOKUP($I75,'U5L Int request'!$J$6:$AI$9945,13,FALSE)</f>
        <v>o</v>
      </c>
      <c r="U75" s="516" t="str">
        <f>VLOOKUP($I75,'U5L Int request'!$J$6:$AI$9945,14,FALSE)</f>
        <v>o</v>
      </c>
      <c r="V75" s="516" t="str">
        <f>VLOOKUP($I75,'U5L Int request'!$J$6:$AI$9945,15,FALSE)</f>
        <v>o</v>
      </c>
      <c r="W75" s="516" t="str">
        <f>VLOOKUP($I75,'U5L Int request'!$J$6:$AI$9945,16,FALSE)</f>
        <v>o</v>
      </c>
      <c r="X75" s="516" t="str">
        <f>VLOOKUP($I75,'U5L Int request'!$J$6:$AI$9945,17,FALSE)</f>
        <v>o</v>
      </c>
      <c r="Y75" s="516" t="str">
        <f>VLOOKUP($I75,'U5L Int request'!$J$6:$AI$9945,18,FALSE)</f>
        <v>-</v>
      </c>
      <c r="Z75" s="516" t="str">
        <f>VLOOKUP($I75,'U5L Int request'!$J$6:$AI$9945,19,FALSE)</f>
        <v>-</v>
      </c>
      <c r="AA75" s="516" t="str">
        <f>VLOOKUP($I75,'U5L Int request'!$J$6:$AI$9945,20,FALSE)</f>
        <v>-</v>
      </c>
      <c r="AB75" s="516" t="str">
        <f>VLOOKUP($I75,'U5L Int request'!$J$6:$AI$9945,21,FALSE)</f>
        <v>-</v>
      </c>
      <c r="AC75" s="516" t="str">
        <f>VLOOKUP($I75,'U5L Int request'!$J$6:$AI$9945,22,FALSE)</f>
        <v>-</v>
      </c>
      <c r="AD75" s="563"/>
      <c r="AF75" s="30" t="str">
        <f>VLOOKUP(I75, 'U5L Int request'!$J$7:$J$428, 1, FALSE)</f>
        <v>INTCSIH4IJC</v>
      </c>
    </row>
    <row r="76" spans="2:32" s="36" customFormat="1" ht="18" customHeight="1">
      <c r="B76" s="600">
        <v>43</v>
      </c>
      <c r="C76" s="593" t="s">
        <v>1167</v>
      </c>
      <c r="D76" s="593">
        <v>8</v>
      </c>
      <c r="E76" s="593">
        <v>3</v>
      </c>
      <c r="F76" s="527" t="str">
        <f t="shared" si="1"/>
        <v>EIC43</v>
      </c>
      <c r="G76" s="535" t="s">
        <v>237</v>
      </c>
      <c r="H76" s="588">
        <v>70</v>
      </c>
      <c r="I76" s="38" t="s">
        <v>2012</v>
      </c>
      <c r="J76" s="38" t="s">
        <v>2013</v>
      </c>
      <c r="K76" s="38" t="str">
        <f>VLOOKUP($I76,'U5L Int request'!$J$6:$AI$9945,3,FALSE)</f>
        <v>CSIH6</v>
      </c>
      <c r="L76" s="38" t="str">
        <f>VLOOKUP(J76,'U5L Int request'!K:AI,3,FALSE)</f>
        <v>Edge</v>
      </c>
      <c r="M76" s="535" t="s">
        <v>240</v>
      </c>
      <c r="N76" s="686"/>
      <c r="O76" s="691"/>
      <c r="P76" s="544" t="s">
        <v>241</v>
      </c>
      <c r="Q76" s="302" t="str">
        <f>VLOOKUP($I76,'U5L Int request'!$J$6:$AI$9945,5,FALSE)</f>
        <v>iso_csih6_intreq_ijc</v>
      </c>
      <c r="R76" s="516" t="str">
        <f>VLOOKUP($I76,'U5L Int request'!$J$6:$AI$9945,11,FALSE)</f>
        <v>o</v>
      </c>
      <c r="S76" s="516" t="str">
        <f>VLOOKUP($I76,'U5L Int request'!$J$6:$AI$9945,12,FALSE)</f>
        <v>o</v>
      </c>
      <c r="T76" s="516" t="str">
        <f>VLOOKUP($I76,'U5L Int request'!$J$6:$AI$9945,13,FALSE)</f>
        <v>o</v>
      </c>
      <c r="U76" s="516" t="str">
        <f>VLOOKUP($I76,'U5L Int request'!$J$6:$AI$9945,14,FALSE)</f>
        <v>o</v>
      </c>
      <c r="V76" s="516" t="str">
        <f>VLOOKUP($I76,'U5L Int request'!$J$6:$AI$9945,15,FALSE)</f>
        <v>o</v>
      </c>
      <c r="W76" s="516" t="str">
        <f>VLOOKUP($I76,'U5L Int request'!$J$6:$AI$9945,16,FALSE)</f>
        <v>-</v>
      </c>
      <c r="X76" s="516" t="str">
        <f>VLOOKUP($I76,'U5L Int request'!$J$6:$AI$9945,17,FALSE)</f>
        <v>-</v>
      </c>
      <c r="Y76" s="516" t="str">
        <f>VLOOKUP($I76,'U5L Int request'!$J$6:$AI$9945,18,FALSE)</f>
        <v>-</v>
      </c>
      <c r="Z76" s="516" t="str">
        <f>VLOOKUP($I76,'U5L Int request'!$J$6:$AI$9945,19,FALSE)</f>
        <v>-</v>
      </c>
      <c r="AA76" s="516" t="str">
        <f>VLOOKUP($I76,'U5L Int request'!$J$6:$AI$9945,20,FALSE)</f>
        <v>-</v>
      </c>
      <c r="AB76" s="516" t="str">
        <f>VLOOKUP($I76,'U5L Int request'!$J$6:$AI$9945,21,FALSE)</f>
        <v>-</v>
      </c>
      <c r="AC76" s="516" t="str">
        <f>VLOOKUP($I76,'U5L Int request'!$J$6:$AI$9945,22,FALSE)</f>
        <v>-</v>
      </c>
      <c r="AD76" s="563"/>
      <c r="AF76" s="30" t="str">
        <f>VLOOKUP(I76, 'U5L Int request'!$J$7:$J$428, 1, FALSE)</f>
        <v>INTCSIH6IJC</v>
      </c>
    </row>
    <row r="77" spans="2:32" s="36" customFormat="1" ht="18" customHeight="1">
      <c r="B77" s="601">
        <v>44</v>
      </c>
      <c r="C77" s="594" t="s">
        <v>1167</v>
      </c>
      <c r="D77" s="594">
        <v>9</v>
      </c>
      <c r="E77" s="594">
        <v>0</v>
      </c>
      <c r="F77" s="536" t="str">
        <f t="shared" si="1"/>
        <v>EIC44</v>
      </c>
      <c r="G77" s="537" t="s">
        <v>148</v>
      </c>
      <c r="H77" s="587">
        <v>71</v>
      </c>
      <c r="I77" s="38" t="s">
        <v>2014</v>
      </c>
      <c r="J77" s="38" t="s">
        <v>2015</v>
      </c>
      <c r="K77" s="38" t="str">
        <f>VLOOKUP($I77,'U5L Int request'!$J$6:$AI$9945,3,FALSE)</f>
        <v>CSIH1</v>
      </c>
      <c r="L77" s="38" t="str">
        <f>VLOOKUP(J77,'U5L Int request'!K:AI,3,FALSE)</f>
        <v>Edge</v>
      </c>
      <c r="M77" s="533" t="s">
        <v>244</v>
      </c>
      <c r="N77" s="686"/>
      <c r="O77" s="691"/>
      <c r="P77" s="545" t="s">
        <v>245</v>
      </c>
      <c r="Q77" s="302" t="str">
        <f>VLOOKUP($I77,'U5L Int request'!$J$6:$AI$9945,5,FALSE)</f>
        <v>iso_csih1_intreq_ijc</v>
      </c>
      <c r="R77" s="516" t="str">
        <f>VLOOKUP($I77,'U5L Int request'!$J$6:$AI$9945,11,FALSE)</f>
        <v>o</v>
      </c>
      <c r="S77" s="516" t="str">
        <f>VLOOKUP($I77,'U5L Int request'!$J$6:$AI$9945,12,FALSE)</f>
        <v>o</v>
      </c>
      <c r="T77" s="516" t="str">
        <f>VLOOKUP($I77,'U5L Int request'!$J$6:$AI$9945,13,FALSE)</f>
        <v>o</v>
      </c>
      <c r="U77" s="516" t="str">
        <f>VLOOKUP($I77,'U5L Int request'!$J$6:$AI$9945,14,FALSE)</f>
        <v>o</v>
      </c>
      <c r="V77" s="516" t="str">
        <f>VLOOKUP($I77,'U5L Int request'!$J$6:$AI$9945,15,FALSE)</f>
        <v>o</v>
      </c>
      <c r="W77" s="516" t="str">
        <f>VLOOKUP($I77,'U5L Int request'!$J$6:$AI$9945,16,FALSE)</f>
        <v>o</v>
      </c>
      <c r="X77" s="516" t="str">
        <f>VLOOKUP($I77,'U5L Int request'!$J$6:$AI$9945,17,FALSE)</f>
        <v>o</v>
      </c>
      <c r="Y77" s="516" t="str">
        <f>VLOOKUP($I77,'U5L Int request'!$J$6:$AI$9945,18,FALSE)</f>
        <v>o</v>
      </c>
      <c r="Z77" s="516" t="str">
        <f>VLOOKUP($I77,'U5L Int request'!$J$6:$AI$9945,19,FALSE)</f>
        <v>o</v>
      </c>
      <c r="AA77" s="516" t="str">
        <f>VLOOKUP($I77,'U5L Int request'!$J$6:$AI$9945,20,FALSE)</f>
        <v>o</v>
      </c>
      <c r="AB77" s="516" t="str">
        <f>VLOOKUP($I77,'U5L Int request'!$J$6:$AI$9945,21,FALSE)</f>
        <v>o</v>
      </c>
      <c r="AC77" s="516" t="str">
        <f>VLOOKUP($I77,'U5L Int request'!$J$6:$AI$9945,22,FALSE)</f>
        <v>o</v>
      </c>
      <c r="AD77" s="563"/>
      <c r="AF77" s="30" t="str">
        <f>VLOOKUP(I77, 'U5L Int request'!$J$7:$J$428, 1, FALSE)</f>
        <v>INTCSIH1IJC</v>
      </c>
    </row>
    <row r="78" spans="2:32" s="36" customFormat="1" ht="18" customHeight="1">
      <c r="B78" s="599">
        <v>44</v>
      </c>
      <c r="C78" s="592" t="s">
        <v>1167</v>
      </c>
      <c r="D78" s="592">
        <v>9</v>
      </c>
      <c r="E78" s="592">
        <v>1</v>
      </c>
      <c r="F78" s="525" t="str">
        <f t="shared" si="1"/>
        <v>EIC44</v>
      </c>
      <c r="G78" s="534" t="s">
        <v>148</v>
      </c>
      <c r="H78" s="589">
        <v>72</v>
      </c>
      <c r="I78" s="38" t="s">
        <v>2016</v>
      </c>
      <c r="J78" s="38" t="s">
        <v>2017</v>
      </c>
      <c r="K78" s="38" t="str">
        <f>VLOOKUP($I78,'U5L Int request'!$J$6:$AI$9945,3,FALSE)</f>
        <v>CSIH3</v>
      </c>
      <c r="L78" s="38" t="str">
        <f>VLOOKUP(J78,'U5L Int request'!K:AI,3,FALSE)</f>
        <v>Edge</v>
      </c>
      <c r="M78" s="534" t="s">
        <v>244</v>
      </c>
      <c r="N78" s="686"/>
      <c r="O78" s="691"/>
      <c r="P78" s="542" t="s">
        <v>245</v>
      </c>
      <c r="Q78" s="302" t="str">
        <f>VLOOKUP($I78,'U5L Int request'!$J$6:$AI$9945,5,FALSE)</f>
        <v>iso_csih3_intreq_ijc</v>
      </c>
      <c r="R78" s="516" t="str">
        <f>VLOOKUP($I78,'U5L Int request'!$J$6:$AI$9945,11,FALSE)</f>
        <v>o</v>
      </c>
      <c r="S78" s="516" t="str">
        <f>VLOOKUP($I78,'U5L Int request'!$J$6:$AI$9945,12,FALSE)</f>
        <v>o</v>
      </c>
      <c r="T78" s="516" t="str">
        <f>VLOOKUP($I78,'U5L Int request'!$J$6:$AI$9945,13,FALSE)</f>
        <v>o</v>
      </c>
      <c r="U78" s="516" t="str">
        <f>VLOOKUP($I78,'U5L Int request'!$J$6:$AI$9945,14,FALSE)</f>
        <v>o</v>
      </c>
      <c r="V78" s="516" t="str">
        <f>VLOOKUP($I78,'U5L Int request'!$J$6:$AI$9945,15,FALSE)</f>
        <v>o</v>
      </c>
      <c r="W78" s="516" t="str">
        <f>VLOOKUP($I78,'U5L Int request'!$J$6:$AI$9945,16,FALSE)</f>
        <v>o</v>
      </c>
      <c r="X78" s="516" t="str">
        <f>VLOOKUP($I78,'U5L Int request'!$J$6:$AI$9945,17,FALSE)</f>
        <v>o</v>
      </c>
      <c r="Y78" s="516" t="str">
        <f>VLOOKUP($I78,'U5L Int request'!$J$6:$AI$9945,18,FALSE)</f>
        <v>o</v>
      </c>
      <c r="Z78" s="516" t="str">
        <f>VLOOKUP($I78,'U5L Int request'!$J$6:$AI$9945,19,FALSE)</f>
        <v>-</v>
      </c>
      <c r="AA78" s="516" t="str">
        <f>VLOOKUP($I78,'U5L Int request'!$J$6:$AI$9945,20,FALSE)</f>
        <v>o</v>
      </c>
      <c r="AB78" s="516" t="str">
        <f>VLOOKUP($I78,'U5L Int request'!$J$6:$AI$9945,21,FALSE)</f>
        <v>o</v>
      </c>
      <c r="AC78" s="516" t="str">
        <f>VLOOKUP($I78,'U5L Int request'!$J$6:$AI$9945,22,FALSE)</f>
        <v>-</v>
      </c>
      <c r="AD78" s="563"/>
      <c r="AF78" s="30" t="str">
        <f>VLOOKUP(I78, 'U5L Int request'!$J$7:$J$428, 1, FALSE)</f>
        <v>INTCSIH3IJC</v>
      </c>
    </row>
    <row r="79" spans="2:32" s="36" customFormat="1" ht="18" customHeight="1">
      <c r="B79" s="599">
        <v>44</v>
      </c>
      <c r="C79" s="592" t="s">
        <v>1167</v>
      </c>
      <c r="D79" s="592">
        <v>9</v>
      </c>
      <c r="E79" s="592">
        <v>2</v>
      </c>
      <c r="F79" s="525" t="str">
        <f t="shared" si="1"/>
        <v>EIC44</v>
      </c>
      <c r="G79" s="534" t="s">
        <v>148</v>
      </c>
      <c r="H79" s="589">
        <v>73</v>
      </c>
      <c r="I79" s="38" t="s">
        <v>2018</v>
      </c>
      <c r="J79" s="38" t="s">
        <v>2019</v>
      </c>
      <c r="K79" s="38" t="str">
        <f>VLOOKUP($I79,'U5L Int request'!$J$6:$AI$9945,3,FALSE)</f>
        <v>CSIH5</v>
      </c>
      <c r="L79" s="38" t="str">
        <f>VLOOKUP(J79,'U5L Int request'!K:AI,3,FALSE)</f>
        <v>Edge</v>
      </c>
      <c r="M79" s="534" t="s">
        <v>244</v>
      </c>
      <c r="N79" s="686"/>
      <c r="O79" s="691"/>
      <c r="P79" s="542" t="s">
        <v>245</v>
      </c>
      <c r="Q79" s="302" t="str">
        <f>VLOOKUP($I79,'U5L Int request'!$J$6:$AI$9945,5,FALSE)</f>
        <v>iso_csih5_intreq_ijc</v>
      </c>
      <c r="R79" s="516" t="str">
        <f>VLOOKUP($I79,'U5L Int request'!$J$6:$AI$9945,11,FALSE)</f>
        <v>o</v>
      </c>
      <c r="S79" s="516" t="str">
        <f>VLOOKUP($I79,'U5L Int request'!$J$6:$AI$9945,12,FALSE)</f>
        <v>o</v>
      </c>
      <c r="T79" s="516" t="str">
        <f>VLOOKUP($I79,'U5L Int request'!$J$6:$AI$9945,13,FALSE)</f>
        <v>o</v>
      </c>
      <c r="U79" s="516" t="str">
        <f>VLOOKUP($I79,'U5L Int request'!$J$6:$AI$9945,14,FALSE)</f>
        <v>o</v>
      </c>
      <c r="V79" s="516" t="str">
        <f>VLOOKUP($I79,'U5L Int request'!$J$6:$AI$9945,15,FALSE)</f>
        <v>o</v>
      </c>
      <c r="W79" s="516" t="str">
        <f>VLOOKUP($I79,'U5L Int request'!$J$6:$AI$9945,16,FALSE)</f>
        <v>o</v>
      </c>
      <c r="X79" s="516" t="str">
        <f>VLOOKUP($I79,'U5L Int request'!$J$6:$AI$9945,17,FALSE)</f>
        <v>o</v>
      </c>
      <c r="Y79" s="516" t="str">
        <f>VLOOKUP($I79,'U5L Int request'!$J$6:$AI$9945,18,FALSE)</f>
        <v>-</v>
      </c>
      <c r="Z79" s="516" t="str">
        <f>VLOOKUP($I79,'U5L Int request'!$J$6:$AI$9945,19,FALSE)</f>
        <v>-</v>
      </c>
      <c r="AA79" s="516" t="str">
        <f>VLOOKUP($I79,'U5L Int request'!$J$6:$AI$9945,20,FALSE)</f>
        <v>-</v>
      </c>
      <c r="AB79" s="516" t="str">
        <f>VLOOKUP($I79,'U5L Int request'!$J$6:$AI$9945,21,FALSE)</f>
        <v>-</v>
      </c>
      <c r="AC79" s="516" t="str">
        <f>VLOOKUP($I79,'U5L Int request'!$J$6:$AI$9945,22,FALSE)</f>
        <v>-</v>
      </c>
      <c r="AD79" s="563"/>
      <c r="AF79" s="30" t="str">
        <f>VLOOKUP(I79, 'U5L Int request'!$J$7:$J$428, 1, FALSE)</f>
        <v>INTCSIH5IJC</v>
      </c>
    </row>
    <row r="80" spans="2:32" s="36" customFormat="1" ht="18" customHeight="1">
      <c r="B80" s="600">
        <v>44</v>
      </c>
      <c r="C80" s="593" t="s">
        <v>1167</v>
      </c>
      <c r="D80" s="593">
        <v>9</v>
      </c>
      <c r="E80" s="593">
        <v>3</v>
      </c>
      <c r="F80" s="527" t="str">
        <f t="shared" si="1"/>
        <v>EIC44</v>
      </c>
      <c r="G80" s="535" t="s">
        <v>148</v>
      </c>
      <c r="H80" s="588">
        <v>74</v>
      </c>
      <c r="I80" s="38" t="s">
        <v>2020</v>
      </c>
      <c r="J80" s="38" t="s">
        <v>2021</v>
      </c>
      <c r="K80" s="38" t="str">
        <f>VLOOKUP($I80,'U5L Int request'!$J$6:$AI$9945,3,FALSE)</f>
        <v>CSIH7</v>
      </c>
      <c r="L80" s="38" t="str">
        <f>VLOOKUP(J80,'U5L Int request'!K:AI,3,FALSE)</f>
        <v>Edge</v>
      </c>
      <c r="M80" s="535" t="s">
        <v>244</v>
      </c>
      <c r="N80" s="686"/>
      <c r="O80" s="691"/>
      <c r="P80" s="544" t="s">
        <v>245</v>
      </c>
      <c r="Q80" s="302" t="str">
        <f>VLOOKUP($I80,'U5L Int request'!$J$6:$AI$9945,5,FALSE)</f>
        <v>iso_csih7_intreq_ijc</v>
      </c>
      <c r="R80" s="516" t="str">
        <f>VLOOKUP($I80,'U5L Int request'!$J$6:$AI$9945,11,FALSE)</f>
        <v>o</v>
      </c>
      <c r="S80" s="516" t="str">
        <f>VLOOKUP($I80,'U5L Int request'!$J$6:$AI$9945,12,FALSE)</f>
        <v>o</v>
      </c>
      <c r="T80" s="516" t="str">
        <f>VLOOKUP($I80,'U5L Int request'!$J$6:$AI$9945,13,FALSE)</f>
        <v>o</v>
      </c>
      <c r="U80" s="516" t="str">
        <f>VLOOKUP($I80,'U5L Int request'!$J$6:$AI$9945,14,FALSE)</f>
        <v>o</v>
      </c>
      <c r="V80" s="516" t="str">
        <f>VLOOKUP($I80,'U5L Int request'!$J$6:$AI$9945,15,FALSE)</f>
        <v>o</v>
      </c>
      <c r="W80" s="516" t="str">
        <f>VLOOKUP($I80,'U5L Int request'!$J$6:$AI$9945,16,FALSE)</f>
        <v>-</v>
      </c>
      <c r="X80" s="516" t="str">
        <f>VLOOKUP($I80,'U5L Int request'!$J$6:$AI$9945,17,FALSE)</f>
        <v>-</v>
      </c>
      <c r="Y80" s="516" t="str">
        <f>VLOOKUP($I80,'U5L Int request'!$J$6:$AI$9945,18,FALSE)</f>
        <v>-</v>
      </c>
      <c r="Z80" s="516" t="str">
        <f>VLOOKUP($I80,'U5L Int request'!$J$6:$AI$9945,19,FALSE)</f>
        <v>-</v>
      </c>
      <c r="AA80" s="516" t="str">
        <f>VLOOKUP($I80,'U5L Int request'!$J$6:$AI$9945,20,FALSE)</f>
        <v>-</v>
      </c>
      <c r="AB80" s="516" t="str">
        <f>VLOOKUP($I80,'U5L Int request'!$J$6:$AI$9945,21,FALSE)</f>
        <v>-</v>
      </c>
      <c r="AC80" s="516" t="str">
        <f>VLOOKUP($I80,'U5L Int request'!$J$6:$AI$9945,22,FALSE)</f>
        <v>-</v>
      </c>
      <c r="AD80" s="563"/>
      <c r="AF80" s="30" t="str">
        <f>VLOOKUP(I80, 'U5L Int request'!$J$7:$J$428, 1, FALSE)</f>
        <v>INTCSIH7IJC</v>
      </c>
    </row>
    <row r="81" spans="2:32" ht="18" customHeight="1">
      <c r="B81" s="597">
        <v>45</v>
      </c>
      <c r="C81" s="590" t="s">
        <v>1167</v>
      </c>
      <c r="D81" s="590" t="s">
        <v>1167</v>
      </c>
      <c r="E81" s="590" t="s">
        <v>1167</v>
      </c>
      <c r="F81" s="512" t="str">
        <f t="shared" si="1"/>
        <v>EIC45</v>
      </c>
      <c r="G81" s="38" t="s">
        <v>246</v>
      </c>
      <c r="H81" s="584">
        <v>75</v>
      </c>
      <c r="I81" s="40" t="s">
        <v>291</v>
      </c>
      <c r="J81" s="40" t="s">
        <v>292</v>
      </c>
      <c r="K81" s="40" t="str">
        <f>VLOOKUP($I81,'U5L Int request'!$J$6:$AI$9945,3,FALSE)</f>
        <v>RS-CANFD</v>
      </c>
      <c r="L81" s="40" t="str">
        <f>VLOOKUP(J81,'U5L Int request'!K:AI,3,FALSE)</f>
        <v>Level</v>
      </c>
      <c r="M81" s="40" t="s">
        <v>249</v>
      </c>
      <c r="N81" s="686"/>
      <c r="O81" s="691"/>
      <c r="P81" s="39" t="s">
        <v>250</v>
      </c>
      <c r="Q81" s="301" t="str">
        <f>VLOOKUP($I81,'U5L Int request'!$J$6:$AI$9945,5,FALSE)</f>
        <v>iso_canfd0_can_glerr_int</v>
      </c>
      <c r="R81" s="516" t="str">
        <f>VLOOKUP($I81,'U5L Int request'!$J$6:$AI$9945,11,FALSE)</f>
        <v>o</v>
      </c>
      <c r="S81" s="516" t="str">
        <f>VLOOKUP($I81,'U5L Int request'!$J$6:$AI$9945,12,FALSE)</f>
        <v>o</v>
      </c>
      <c r="T81" s="516" t="str">
        <f>VLOOKUP($I81,'U5L Int request'!$J$6:$AI$9945,13,FALSE)</f>
        <v>o</v>
      </c>
      <c r="U81" s="516" t="str">
        <f>VLOOKUP($I81,'U5L Int request'!$J$6:$AI$9945,14,FALSE)</f>
        <v>o</v>
      </c>
      <c r="V81" s="516" t="str">
        <f>VLOOKUP($I81,'U5L Int request'!$J$6:$AI$9945,15,FALSE)</f>
        <v>o</v>
      </c>
      <c r="W81" s="516" t="str">
        <f>VLOOKUP($I81,'U5L Int request'!$J$6:$AI$9945,16,FALSE)</f>
        <v>o</v>
      </c>
      <c r="X81" s="516" t="str">
        <f>VLOOKUP($I81,'U5L Int request'!$J$6:$AI$9945,17,FALSE)</f>
        <v>o</v>
      </c>
      <c r="Y81" s="516" t="str">
        <f>VLOOKUP($I81,'U5L Int request'!$J$6:$AI$9945,18,FALSE)</f>
        <v>o</v>
      </c>
      <c r="Z81" s="516" t="str">
        <f>VLOOKUP($I81,'U5L Int request'!$J$6:$AI$9945,19,FALSE)</f>
        <v>o</v>
      </c>
      <c r="AA81" s="516" t="str">
        <f>VLOOKUP($I81,'U5L Int request'!$J$6:$AI$9945,20,FALSE)</f>
        <v>o</v>
      </c>
      <c r="AB81" s="516" t="str">
        <f>VLOOKUP($I81,'U5L Int request'!$J$6:$AI$9945,21,FALSE)</f>
        <v>o</v>
      </c>
      <c r="AC81" s="516" t="str">
        <f>VLOOKUP($I81,'U5L Int request'!$J$6:$AI$9945,22,FALSE)</f>
        <v>o</v>
      </c>
      <c r="AD81" s="563"/>
      <c r="AF81" s="30" t="str">
        <f>VLOOKUP(I81, 'U5L Int request'!$J$7:$J$428, 1, FALSE)</f>
        <v>INTRCANGERR0</v>
      </c>
    </row>
    <row r="82" spans="2:32" ht="18" customHeight="1">
      <c r="B82" s="597">
        <v>46</v>
      </c>
      <c r="C82" s="590" t="s">
        <v>1167</v>
      </c>
      <c r="D82" s="590" t="s">
        <v>1167</v>
      </c>
      <c r="E82" s="590" t="s">
        <v>1167</v>
      </c>
      <c r="F82" s="512" t="str">
        <f t="shared" si="1"/>
        <v>EIC46</v>
      </c>
      <c r="G82" s="38" t="s">
        <v>153</v>
      </c>
      <c r="H82" s="584">
        <v>76</v>
      </c>
      <c r="I82" s="38" t="s">
        <v>295</v>
      </c>
      <c r="J82" s="38" t="s">
        <v>296</v>
      </c>
      <c r="K82" s="38" t="str">
        <f>VLOOKUP($I82,'U5L Int request'!$J$6:$AI$9945,3,FALSE)</f>
        <v>RS-CANFD</v>
      </c>
      <c r="L82" s="38" t="str">
        <f>VLOOKUP(J82,'U5L Int request'!K:AI,3,FALSE)</f>
        <v>Level</v>
      </c>
      <c r="M82" s="38" t="s">
        <v>253</v>
      </c>
      <c r="N82" s="686"/>
      <c r="O82" s="691"/>
      <c r="P82" s="37" t="s">
        <v>254</v>
      </c>
      <c r="Q82" s="302" t="str">
        <f>VLOOKUP($I82,'U5L Int request'!$J$6:$AI$9945,5,FALSE)</f>
        <v>iso_canfd0_can_rxf_int</v>
      </c>
      <c r="R82" s="516" t="str">
        <f>VLOOKUP($I82,'U5L Int request'!$J$6:$AI$9945,11,FALSE)</f>
        <v>o</v>
      </c>
      <c r="S82" s="516" t="str">
        <f>VLOOKUP($I82,'U5L Int request'!$J$6:$AI$9945,12,FALSE)</f>
        <v>o</v>
      </c>
      <c r="T82" s="516" t="str">
        <f>VLOOKUP($I82,'U5L Int request'!$J$6:$AI$9945,13,FALSE)</f>
        <v>o</v>
      </c>
      <c r="U82" s="516" t="str">
        <f>VLOOKUP($I82,'U5L Int request'!$J$6:$AI$9945,14,FALSE)</f>
        <v>o</v>
      </c>
      <c r="V82" s="516" t="str">
        <f>VLOOKUP($I82,'U5L Int request'!$J$6:$AI$9945,15,FALSE)</f>
        <v>o</v>
      </c>
      <c r="W82" s="516" t="str">
        <f>VLOOKUP($I82,'U5L Int request'!$J$6:$AI$9945,16,FALSE)</f>
        <v>o</v>
      </c>
      <c r="X82" s="516" t="str">
        <f>VLOOKUP($I82,'U5L Int request'!$J$6:$AI$9945,17,FALSE)</f>
        <v>o</v>
      </c>
      <c r="Y82" s="516" t="str">
        <f>VLOOKUP($I82,'U5L Int request'!$J$6:$AI$9945,18,FALSE)</f>
        <v>o</v>
      </c>
      <c r="Z82" s="516" t="str">
        <f>VLOOKUP($I82,'U5L Int request'!$J$6:$AI$9945,19,FALSE)</f>
        <v>o</v>
      </c>
      <c r="AA82" s="516" t="str">
        <f>VLOOKUP($I82,'U5L Int request'!$J$6:$AI$9945,20,FALSE)</f>
        <v>o</v>
      </c>
      <c r="AB82" s="516" t="str">
        <f>VLOOKUP($I82,'U5L Int request'!$J$6:$AI$9945,21,FALSE)</f>
        <v>o</v>
      </c>
      <c r="AC82" s="516" t="str">
        <f>VLOOKUP($I82,'U5L Int request'!$J$6:$AI$9945,22,FALSE)</f>
        <v>o</v>
      </c>
      <c r="AD82" s="563"/>
      <c r="AF82" s="30" t="str">
        <f>VLOOKUP(I82, 'U5L Int request'!$J$7:$J$428, 1, FALSE)</f>
        <v>INTRCANGRECC0</v>
      </c>
    </row>
    <row r="83" spans="2:32" ht="18" customHeight="1">
      <c r="B83" s="598">
        <v>47</v>
      </c>
      <c r="C83" s="591">
        <v>0</v>
      </c>
      <c r="D83" s="591" t="s">
        <v>1167</v>
      </c>
      <c r="E83" s="591">
        <v>0</v>
      </c>
      <c r="F83" s="523" t="str">
        <f t="shared" si="1"/>
        <v>EIC47</v>
      </c>
      <c r="G83" s="533" t="s">
        <v>2262</v>
      </c>
      <c r="H83" s="587">
        <v>77</v>
      </c>
      <c r="I83" s="40" t="s">
        <v>300</v>
      </c>
      <c r="J83" s="40" t="s">
        <v>2022</v>
      </c>
      <c r="K83" s="38" t="str">
        <f>VLOOKUP($I83,'U5L Int request'!$J$6:$AI$9945,3,FALSE)</f>
        <v>RS-CANFD</v>
      </c>
      <c r="L83" s="38" t="str">
        <f>VLOOKUP(J83,'U5L Int request'!K:AI,3,FALSE)</f>
        <v>Level</v>
      </c>
      <c r="M83" s="540" t="s">
        <v>257</v>
      </c>
      <c r="N83" s="686"/>
      <c r="O83" s="691"/>
      <c r="P83" s="546" t="s">
        <v>258</v>
      </c>
      <c r="Q83" s="301" t="str">
        <f>VLOOKUP($I83,'U5L Int request'!$J$6:$AI$9945,5,FALSE)</f>
        <v>iso_canfd0_can_cherr_int[0]</v>
      </c>
      <c r="R83" s="516" t="str">
        <f>VLOOKUP($I83,'U5L Int request'!$J$6:$AI$9945,11,FALSE)</f>
        <v>o</v>
      </c>
      <c r="S83" s="516" t="str">
        <f>VLOOKUP($I83,'U5L Int request'!$J$6:$AI$9945,12,FALSE)</f>
        <v>o</v>
      </c>
      <c r="T83" s="516" t="str">
        <f>VLOOKUP($I83,'U5L Int request'!$J$6:$AI$9945,13,FALSE)</f>
        <v>o</v>
      </c>
      <c r="U83" s="516" t="str">
        <f>VLOOKUP($I83,'U5L Int request'!$J$6:$AI$9945,14,FALSE)</f>
        <v>o</v>
      </c>
      <c r="V83" s="516" t="str">
        <f>VLOOKUP($I83,'U5L Int request'!$J$6:$AI$9945,15,FALSE)</f>
        <v>o</v>
      </c>
      <c r="W83" s="516" t="str">
        <f>VLOOKUP($I83,'U5L Int request'!$J$6:$AI$9945,16,FALSE)</f>
        <v>o</v>
      </c>
      <c r="X83" s="516" t="str">
        <f>VLOOKUP($I83,'U5L Int request'!$J$6:$AI$9945,17,FALSE)</f>
        <v>o</v>
      </c>
      <c r="Y83" s="516" t="str">
        <f>VLOOKUP($I83,'U5L Int request'!$J$6:$AI$9945,18,FALSE)</f>
        <v>o</v>
      </c>
      <c r="Z83" s="516" t="str">
        <f>VLOOKUP($I83,'U5L Int request'!$J$6:$AI$9945,19,FALSE)</f>
        <v>o</v>
      </c>
      <c r="AA83" s="516" t="str">
        <f>VLOOKUP($I83,'U5L Int request'!$J$6:$AI$9945,20,FALSE)</f>
        <v>o</v>
      </c>
      <c r="AB83" s="516" t="str">
        <f>VLOOKUP($I83,'U5L Int request'!$J$6:$AI$9945,21,FALSE)</f>
        <v>o</v>
      </c>
      <c r="AC83" s="516" t="str">
        <f>VLOOKUP($I83,'U5L Int request'!$J$6:$AI$9945,22,FALSE)</f>
        <v>o</v>
      </c>
      <c r="AD83" s="563"/>
      <c r="AF83" s="30" t="str">
        <f>VLOOKUP(I83, 'U5L Int request'!$J$7:$J$428, 1, FALSE)</f>
        <v>INTRCAN0ERR</v>
      </c>
    </row>
    <row r="84" spans="2:32" ht="18" customHeight="1">
      <c r="B84" s="599">
        <v>47</v>
      </c>
      <c r="C84" s="592">
        <v>0</v>
      </c>
      <c r="D84" s="592" t="s">
        <v>1167</v>
      </c>
      <c r="E84" s="592">
        <v>1</v>
      </c>
      <c r="F84" s="525" t="str">
        <f t="shared" si="1"/>
        <v>EIC47</v>
      </c>
      <c r="G84" s="538" t="s">
        <v>2262</v>
      </c>
      <c r="H84" s="589">
        <v>78</v>
      </c>
      <c r="I84" s="40" t="s">
        <v>327</v>
      </c>
      <c r="J84" s="40" t="s">
        <v>2023</v>
      </c>
      <c r="K84" s="38" t="str">
        <f>VLOOKUP($I84,'U5L Int request'!$J$6:$AI$9945,3,FALSE)</f>
        <v>RS-CANFD</v>
      </c>
      <c r="L84" s="38" t="str">
        <f>VLOOKUP(J84,'U5L Int request'!K:AI,3,FALSE)</f>
        <v>Level</v>
      </c>
      <c r="M84" s="538" t="s">
        <v>257</v>
      </c>
      <c r="N84" s="686"/>
      <c r="O84" s="691"/>
      <c r="P84" s="547" t="s">
        <v>258</v>
      </c>
      <c r="Q84" s="301" t="str">
        <f>VLOOKUP($I84,'U5L Int request'!$J$6:$AI$9945,5,FALSE)</f>
        <v>iso_canfd0_can_cherr_int[2]</v>
      </c>
      <c r="R84" s="516" t="str">
        <f>VLOOKUP($I84,'U5L Int request'!$J$6:$AI$9945,11,FALSE)</f>
        <v>o</v>
      </c>
      <c r="S84" s="516" t="str">
        <f>VLOOKUP($I84,'U5L Int request'!$J$6:$AI$9945,12,FALSE)</f>
        <v>o</v>
      </c>
      <c r="T84" s="516" t="str">
        <f>VLOOKUP($I84,'U5L Int request'!$J$6:$AI$9945,13,FALSE)</f>
        <v>o</v>
      </c>
      <c r="U84" s="516" t="str">
        <f>VLOOKUP($I84,'U5L Int request'!$J$6:$AI$9945,14,FALSE)</f>
        <v>o</v>
      </c>
      <c r="V84" s="516" t="str">
        <f>VLOOKUP($I84,'U5L Int request'!$J$6:$AI$9945,15,FALSE)</f>
        <v>o</v>
      </c>
      <c r="W84" s="516" t="str">
        <f>VLOOKUP($I84,'U5L Int request'!$J$6:$AI$9945,16,FALSE)</f>
        <v>o</v>
      </c>
      <c r="X84" s="516" t="str">
        <f>VLOOKUP($I84,'U5L Int request'!$J$6:$AI$9945,17,FALSE)</f>
        <v>o</v>
      </c>
      <c r="Y84" s="516" t="str">
        <f>VLOOKUP($I84,'U5L Int request'!$J$6:$AI$9945,18,FALSE)</f>
        <v>o</v>
      </c>
      <c r="Z84" s="516" t="str">
        <f>VLOOKUP($I84,'U5L Int request'!$J$6:$AI$9945,19,FALSE)</f>
        <v>o</v>
      </c>
      <c r="AA84" s="516" t="str">
        <f>VLOOKUP($I84,'U5L Int request'!$J$6:$AI$9945,20,FALSE)</f>
        <v>o</v>
      </c>
      <c r="AB84" s="516" t="str">
        <f>VLOOKUP($I84,'U5L Int request'!$J$6:$AI$9945,21,FALSE)</f>
        <v>o</v>
      </c>
      <c r="AC84" s="516" t="str">
        <f>VLOOKUP($I84,'U5L Int request'!$J$6:$AI$9945,22,FALSE)</f>
        <v>o</v>
      </c>
      <c r="AD84" s="563"/>
      <c r="AF84" s="30" t="str">
        <f>VLOOKUP(I84, 'U5L Int request'!$J$7:$J$428, 1, FALSE)</f>
        <v>INTRCAN2ERR</v>
      </c>
    </row>
    <row r="85" spans="2:32" ht="18" customHeight="1">
      <c r="B85" s="599">
        <v>47</v>
      </c>
      <c r="C85" s="592">
        <v>0</v>
      </c>
      <c r="D85" s="592" t="s">
        <v>1167</v>
      </c>
      <c r="E85" s="592">
        <v>2</v>
      </c>
      <c r="F85" s="525" t="str">
        <f t="shared" si="1"/>
        <v>EIC47</v>
      </c>
      <c r="G85" s="538" t="s">
        <v>2262</v>
      </c>
      <c r="H85" s="589">
        <v>79</v>
      </c>
      <c r="I85" s="40" t="s">
        <v>940</v>
      </c>
      <c r="J85" s="40" t="s">
        <v>941</v>
      </c>
      <c r="K85" s="38" t="str">
        <f>VLOOKUP($I85,'U5L Int request'!$J$6:$AI$9945,3,FALSE)</f>
        <v>RS-CANFD</v>
      </c>
      <c r="L85" s="38" t="str">
        <f>VLOOKUP(J85,'U5L Int request'!K:AI,3,FALSE)</f>
        <v>Level</v>
      </c>
      <c r="M85" s="538" t="s">
        <v>257</v>
      </c>
      <c r="N85" s="686"/>
      <c r="O85" s="691"/>
      <c r="P85" s="547" t="s">
        <v>258</v>
      </c>
      <c r="Q85" s="301" t="str">
        <f>VLOOKUP($I85,'U5L Int request'!$J$6:$AI$9945,5,FALSE)</f>
        <v>iso_canfd0_can_cherr_int[4]</v>
      </c>
      <c r="R85" s="516" t="str">
        <f>VLOOKUP($I85,'U5L Int request'!$J$6:$AI$9945,11,FALSE)</f>
        <v>o</v>
      </c>
      <c r="S85" s="516" t="str">
        <f>VLOOKUP($I85,'U5L Int request'!$J$6:$AI$9945,12,FALSE)</f>
        <v>o</v>
      </c>
      <c r="T85" s="516" t="str">
        <f>VLOOKUP($I85,'U5L Int request'!$J$6:$AI$9945,13,FALSE)</f>
        <v>o</v>
      </c>
      <c r="U85" s="516" t="str">
        <f>VLOOKUP($I85,'U5L Int request'!$J$6:$AI$9945,14,FALSE)</f>
        <v>-</v>
      </c>
      <c r="V85" s="516" t="str">
        <f>VLOOKUP($I85,'U5L Int request'!$J$6:$AI$9945,15,FALSE)</f>
        <v>o</v>
      </c>
      <c r="W85" s="516" t="str">
        <f>VLOOKUP($I85,'U5L Int request'!$J$6:$AI$9945,16,FALSE)</f>
        <v>o</v>
      </c>
      <c r="X85" s="516" t="str">
        <f>VLOOKUP($I85,'U5L Int request'!$J$6:$AI$9945,17,FALSE)</f>
        <v>-</v>
      </c>
      <c r="Y85" s="516" t="str">
        <f>VLOOKUP($I85,'U5L Int request'!$J$6:$AI$9945,18,FALSE)</f>
        <v>-</v>
      </c>
      <c r="Z85" s="516" t="str">
        <f>VLOOKUP($I85,'U5L Int request'!$J$6:$AI$9945,19,FALSE)</f>
        <v>-</v>
      </c>
      <c r="AA85" s="516" t="str">
        <f>VLOOKUP($I85,'U5L Int request'!$J$6:$AI$9945,20,FALSE)</f>
        <v>-</v>
      </c>
      <c r="AB85" s="516" t="str">
        <f>VLOOKUP($I85,'U5L Int request'!$J$6:$AI$9945,21,FALSE)</f>
        <v>-</v>
      </c>
      <c r="AC85" s="516" t="str">
        <f>VLOOKUP($I85,'U5L Int request'!$J$6:$AI$9945,22,FALSE)</f>
        <v>-</v>
      </c>
      <c r="AD85" s="563"/>
      <c r="AF85" s="30" t="str">
        <f>VLOOKUP(I85, 'U5L Int request'!$J$7:$J$428, 1, FALSE)</f>
        <v>INTRCAN4ERR</v>
      </c>
    </row>
    <row r="86" spans="2:32" ht="18" customHeight="1" outlineLevel="1">
      <c r="B86" s="607">
        <v>47</v>
      </c>
      <c r="C86" s="609">
        <v>0</v>
      </c>
      <c r="D86" s="610" t="s">
        <v>1167</v>
      </c>
      <c r="E86" s="610">
        <v>3</v>
      </c>
      <c r="F86" s="611" t="s">
        <v>2318</v>
      </c>
      <c r="G86" s="612" t="s">
        <v>2262</v>
      </c>
      <c r="H86" s="609">
        <v>80</v>
      </c>
      <c r="I86" s="41" t="s">
        <v>1385</v>
      </c>
      <c r="J86" s="41" t="s">
        <v>2263</v>
      </c>
      <c r="K86" s="41" t="str">
        <f>VLOOKUP($I86,'U5L Int request'!$J$6:$AI$9945,3,FALSE)</f>
        <v>RS-CANFD</v>
      </c>
      <c r="L86" s="41" t="str">
        <f>VLOOKUP(J86,'U5L Int request'!K:AI,3,FALSE)</f>
        <v>Level</v>
      </c>
      <c r="M86" s="617" t="s">
        <v>257</v>
      </c>
      <c r="N86" s="686"/>
      <c r="O86" s="691"/>
      <c r="P86" s="620" t="s">
        <v>258</v>
      </c>
      <c r="Q86" s="558" t="str">
        <f>VLOOKUP($I86,'U5L Int request'!$J$6:$AI$9945,5,FALSE)</f>
        <v>iso_canfd0_can_vmerr_int[0]</v>
      </c>
      <c r="R86" s="520" t="str">
        <f>VLOOKUP($I86,'U5L Int request'!$J$6:$AI$9945,11,FALSE)</f>
        <v>o</v>
      </c>
      <c r="S86" s="520" t="str">
        <f>VLOOKUP($I86,'U5L Int request'!$J$6:$AI$9945,12,FALSE)</f>
        <v>o</v>
      </c>
      <c r="T86" s="520" t="str">
        <f>VLOOKUP($I86,'U5L Int request'!$J$6:$AI$9945,13,FALSE)</f>
        <v>o</v>
      </c>
      <c r="U86" s="520" t="str">
        <f>VLOOKUP($I86,'U5L Int request'!$J$6:$AI$9945,14,FALSE)</f>
        <v>o</v>
      </c>
      <c r="V86" s="520" t="str">
        <f>VLOOKUP($I86,'U5L Int request'!$J$6:$AI$9945,15,FALSE)</f>
        <v>o</v>
      </c>
      <c r="W86" s="520" t="str">
        <f>VLOOKUP($I86,'U5L Int request'!$J$6:$AI$9945,16,FALSE)</f>
        <v>o</v>
      </c>
      <c r="X86" s="520" t="str">
        <f>VLOOKUP($I86,'U5L Int request'!$J$6:$AI$9945,17,FALSE)</f>
        <v>o</v>
      </c>
      <c r="Y86" s="520" t="str">
        <f>VLOOKUP($I86,'U5L Int request'!$J$6:$AI$9945,18,FALSE)</f>
        <v>o</v>
      </c>
      <c r="Z86" s="520" t="str">
        <f>VLOOKUP($I86,'U5L Int request'!$J$6:$AI$9945,19,FALSE)</f>
        <v>o</v>
      </c>
      <c r="AA86" s="520" t="str">
        <f>VLOOKUP($I86,'U5L Int request'!$J$6:$AI$9945,20,FALSE)</f>
        <v>o</v>
      </c>
      <c r="AB86" s="520" t="str">
        <f>VLOOKUP($I86,'U5L Int request'!$J$6:$AI$9945,21,FALSE)</f>
        <v>o</v>
      </c>
      <c r="AC86" s="520" t="str">
        <f>VLOOKUP($I86,'U5L Int request'!$J$6:$AI$9945,22,FALSE)</f>
        <v>o</v>
      </c>
      <c r="AD86" s="565"/>
      <c r="AF86" s="30" t="str">
        <f>VLOOKUP(I86, 'U5L Int request'!$J$7:$J$428, 1, FALSE)</f>
        <v>INTRCAN0VMERR</v>
      </c>
    </row>
    <row r="87" spans="2:32" ht="18" customHeight="1" outlineLevel="1">
      <c r="B87" s="607">
        <v>47</v>
      </c>
      <c r="C87" s="609">
        <v>0</v>
      </c>
      <c r="D87" s="610" t="s">
        <v>1167</v>
      </c>
      <c r="E87" s="610">
        <v>4</v>
      </c>
      <c r="F87" s="611" t="s">
        <v>2318</v>
      </c>
      <c r="G87" s="612" t="s">
        <v>2262</v>
      </c>
      <c r="H87" s="609">
        <v>81</v>
      </c>
      <c r="I87" s="41" t="s">
        <v>1397</v>
      </c>
      <c r="J87" s="41" t="s">
        <v>2264</v>
      </c>
      <c r="K87" s="41" t="str">
        <f>VLOOKUP($I87,'U5L Int request'!$J$6:$AI$9945,3,FALSE)</f>
        <v>RS-CANFD</v>
      </c>
      <c r="L87" s="41" t="str">
        <f>VLOOKUP(J87,'U5L Int request'!K:AI,3,FALSE)</f>
        <v>Level</v>
      </c>
      <c r="M87" s="617" t="s">
        <v>257</v>
      </c>
      <c r="N87" s="686"/>
      <c r="O87" s="691"/>
      <c r="P87" s="620" t="s">
        <v>258</v>
      </c>
      <c r="Q87" s="558" t="str">
        <f>VLOOKUP($I87,'U5L Int request'!$J$6:$AI$9945,5,FALSE)</f>
        <v>iso_canfd0_can_vmerr_int[2]</v>
      </c>
      <c r="R87" s="520" t="str">
        <f>VLOOKUP($I87,'U5L Int request'!$J$6:$AI$9945,11,FALSE)</f>
        <v>o</v>
      </c>
      <c r="S87" s="520" t="str">
        <f>VLOOKUP($I87,'U5L Int request'!$J$6:$AI$9945,12,FALSE)</f>
        <v>o</v>
      </c>
      <c r="T87" s="520" t="str">
        <f>VLOOKUP($I87,'U5L Int request'!$J$6:$AI$9945,13,FALSE)</f>
        <v>o</v>
      </c>
      <c r="U87" s="520" t="str">
        <f>VLOOKUP($I87,'U5L Int request'!$J$6:$AI$9945,14,FALSE)</f>
        <v>o</v>
      </c>
      <c r="V87" s="520" t="str">
        <f>VLOOKUP($I87,'U5L Int request'!$J$6:$AI$9945,15,FALSE)</f>
        <v>o</v>
      </c>
      <c r="W87" s="520" t="str">
        <f>VLOOKUP($I87,'U5L Int request'!$J$6:$AI$9945,16,FALSE)</f>
        <v>o</v>
      </c>
      <c r="X87" s="520" t="str">
        <f>VLOOKUP($I87,'U5L Int request'!$J$6:$AI$9945,17,FALSE)</f>
        <v>o</v>
      </c>
      <c r="Y87" s="520" t="str">
        <f>VLOOKUP($I87,'U5L Int request'!$J$6:$AI$9945,18,FALSE)</f>
        <v>o</v>
      </c>
      <c r="Z87" s="520" t="str">
        <f>VLOOKUP($I87,'U5L Int request'!$J$6:$AI$9945,19,FALSE)</f>
        <v>o</v>
      </c>
      <c r="AA87" s="520" t="str">
        <f>VLOOKUP($I87,'U5L Int request'!$J$6:$AI$9945,20,FALSE)</f>
        <v>o</v>
      </c>
      <c r="AB87" s="520" t="str">
        <f>VLOOKUP($I87,'U5L Int request'!$J$6:$AI$9945,21,FALSE)</f>
        <v>o</v>
      </c>
      <c r="AC87" s="520" t="str">
        <f>VLOOKUP($I87,'U5L Int request'!$J$6:$AI$9945,22,FALSE)</f>
        <v>o</v>
      </c>
      <c r="AD87" s="565"/>
      <c r="AF87" s="30" t="str">
        <f>VLOOKUP(I87, 'U5L Int request'!$J$7:$J$428, 1, FALSE)</f>
        <v>INTRCAN2VMERR</v>
      </c>
    </row>
    <row r="88" spans="2:32" s="36" customFormat="1" ht="18" customHeight="1" outlineLevel="1">
      <c r="B88" s="608">
        <v>47</v>
      </c>
      <c r="C88" s="613">
        <v>0</v>
      </c>
      <c r="D88" s="614" t="s">
        <v>1167</v>
      </c>
      <c r="E88" s="614">
        <v>5</v>
      </c>
      <c r="F88" s="615" t="s">
        <v>2318</v>
      </c>
      <c r="G88" s="616" t="s">
        <v>2262</v>
      </c>
      <c r="H88" s="613">
        <v>82</v>
      </c>
      <c r="I88" s="557" t="s">
        <v>1409</v>
      </c>
      <c r="J88" s="557" t="s">
        <v>1410</v>
      </c>
      <c r="K88" s="557" t="str">
        <f>VLOOKUP($I88,'U5L Int request'!$J$6:$AI$9945,3,FALSE)</f>
        <v>RS-CANFD</v>
      </c>
      <c r="L88" s="557" t="str">
        <f>VLOOKUP(J88,'U5L Int request'!K:AI,3,FALSE)</f>
        <v>Level</v>
      </c>
      <c r="M88" s="616" t="s">
        <v>257</v>
      </c>
      <c r="N88" s="686"/>
      <c r="O88" s="691"/>
      <c r="P88" s="621" t="s">
        <v>258</v>
      </c>
      <c r="Q88" s="559" t="str">
        <f>VLOOKUP($I88,'U5L Int request'!$J$6:$AI$9945,5,FALSE)</f>
        <v>iso_canfd0_can_vmerr_int[4]</v>
      </c>
      <c r="R88" s="520" t="str">
        <f>VLOOKUP($I88,'U5L Int request'!$J$6:$AI$9945,11,FALSE)</f>
        <v>o</v>
      </c>
      <c r="S88" s="520" t="str">
        <f>VLOOKUP($I88,'U5L Int request'!$J$6:$AI$9945,12,FALSE)</f>
        <v>o</v>
      </c>
      <c r="T88" s="520" t="str">
        <f>VLOOKUP($I88,'U5L Int request'!$J$6:$AI$9945,13,FALSE)</f>
        <v>o</v>
      </c>
      <c r="U88" s="520" t="str">
        <f>VLOOKUP($I88,'U5L Int request'!$J$6:$AI$9945,14,FALSE)</f>
        <v>-</v>
      </c>
      <c r="V88" s="520" t="str">
        <f>VLOOKUP($I88,'U5L Int request'!$J$6:$AI$9945,15,FALSE)</f>
        <v>o</v>
      </c>
      <c r="W88" s="520" t="str">
        <f>VLOOKUP($I88,'U5L Int request'!$J$6:$AI$9945,16,FALSE)</f>
        <v>o</v>
      </c>
      <c r="X88" s="520" t="str">
        <f>VLOOKUP($I88,'U5L Int request'!$J$6:$AI$9945,17,FALSE)</f>
        <v>-</v>
      </c>
      <c r="Y88" s="520" t="str">
        <f>VLOOKUP($I88,'U5L Int request'!$J$6:$AI$9945,18,FALSE)</f>
        <v>-</v>
      </c>
      <c r="Z88" s="520" t="str">
        <f>VLOOKUP($I88,'U5L Int request'!$J$6:$AI$9945,19,FALSE)</f>
        <v>-</v>
      </c>
      <c r="AA88" s="520" t="str">
        <f>VLOOKUP($I88,'U5L Int request'!$J$6:$AI$9945,20,FALSE)</f>
        <v>-</v>
      </c>
      <c r="AB88" s="520" t="str">
        <f>VLOOKUP($I88,'U5L Int request'!$J$6:$AI$9945,21,FALSE)</f>
        <v>-</v>
      </c>
      <c r="AC88" s="520" t="str">
        <f>VLOOKUP($I88,'U5L Int request'!$J$6:$AI$9945,22,FALSE)</f>
        <v>-</v>
      </c>
      <c r="AD88" s="565"/>
      <c r="AF88" s="30" t="str">
        <f>VLOOKUP(I88, 'U5L Int request'!$J$7:$J$428, 1, FALSE)</f>
        <v>INTRCAN4VMERR</v>
      </c>
    </row>
    <row r="89" spans="2:32" ht="18" customHeight="1">
      <c r="B89" s="598">
        <v>48</v>
      </c>
      <c r="C89" s="591">
        <v>1</v>
      </c>
      <c r="D89" s="591" t="s">
        <v>1167</v>
      </c>
      <c r="E89" s="591">
        <v>0</v>
      </c>
      <c r="F89" s="523" t="str">
        <f t="shared" si="1"/>
        <v>EIC48</v>
      </c>
      <c r="G89" s="540" t="s">
        <v>157</v>
      </c>
      <c r="H89" s="587">
        <v>83</v>
      </c>
      <c r="I89" s="40" t="s">
        <v>313</v>
      </c>
      <c r="J89" s="40" t="s">
        <v>2024</v>
      </c>
      <c r="K89" s="40" t="str">
        <f>VLOOKUP($I89,'U5L Int request'!$J$6:$AI$9945,3,FALSE)</f>
        <v>RS-CANFD</v>
      </c>
      <c r="L89" s="40" t="str">
        <f>VLOOKUP(J89,'U5L Int request'!K:AI,3,FALSE)</f>
        <v>Level</v>
      </c>
      <c r="M89" s="540" t="s">
        <v>261</v>
      </c>
      <c r="N89" s="686"/>
      <c r="O89" s="691"/>
      <c r="P89" s="546" t="s">
        <v>262</v>
      </c>
      <c r="Q89" s="301" t="str">
        <f>VLOOKUP($I89,'U5L Int request'!$J$6:$AI$9945,5,FALSE)</f>
        <v>iso_canfd0_can_cherr_int[1]</v>
      </c>
      <c r="R89" s="516" t="str">
        <f>VLOOKUP($I89,'U5L Int request'!$J$6:$AI$9945,11,FALSE)</f>
        <v>o</v>
      </c>
      <c r="S89" s="516" t="str">
        <f>VLOOKUP($I89,'U5L Int request'!$J$6:$AI$9945,12,FALSE)</f>
        <v>o</v>
      </c>
      <c r="T89" s="516" t="str">
        <f>VLOOKUP($I89,'U5L Int request'!$J$6:$AI$9945,13,FALSE)</f>
        <v>o</v>
      </c>
      <c r="U89" s="516" t="str">
        <f>VLOOKUP($I89,'U5L Int request'!$J$6:$AI$9945,14,FALSE)</f>
        <v>o</v>
      </c>
      <c r="V89" s="516" t="str">
        <f>VLOOKUP($I89,'U5L Int request'!$J$6:$AI$9945,15,FALSE)</f>
        <v>o</v>
      </c>
      <c r="W89" s="516" t="str">
        <f>VLOOKUP($I89,'U5L Int request'!$J$6:$AI$9945,16,FALSE)</f>
        <v>o</v>
      </c>
      <c r="X89" s="516" t="str">
        <f>VLOOKUP($I89,'U5L Int request'!$J$6:$AI$9945,17,FALSE)</f>
        <v>o</v>
      </c>
      <c r="Y89" s="516" t="str">
        <f>VLOOKUP($I89,'U5L Int request'!$J$6:$AI$9945,18,FALSE)</f>
        <v>o</v>
      </c>
      <c r="Z89" s="516" t="str">
        <f>VLOOKUP($I89,'U5L Int request'!$J$6:$AI$9945,19,FALSE)</f>
        <v>o</v>
      </c>
      <c r="AA89" s="516" t="str">
        <f>VLOOKUP($I89,'U5L Int request'!$J$6:$AI$9945,20,FALSE)</f>
        <v>o</v>
      </c>
      <c r="AB89" s="516" t="str">
        <f>VLOOKUP($I89,'U5L Int request'!$J$6:$AI$9945,21,FALSE)</f>
        <v>o</v>
      </c>
      <c r="AC89" s="516" t="str">
        <f>VLOOKUP($I89,'U5L Int request'!$J$6:$AI$9945,22,FALSE)</f>
        <v>o</v>
      </c>
      <c r="AD89" s="563"/>
      <c r="AF89" s="30" t="str">
        <f>VLOOKUP(I89, 'U5L Int request'!$J$7:$J$428, 1, FALSE)</f>
        <v>INTRCAN1ERR</v>
      </c>
    </row>
    <row r="90" spans="2:32" ht="18" customHeight="1">
      <c r="B90" s="599">
        <v>48</v>
      </c>
      <c r="C90" s="592">
        <v>1</v>
      </c>
      <c r="D90" s="592" t="s">
        <v>1167</v>
      </c>
      <c r="E90" s="592">
        <v>1</v>
      </c>
      <c r="F90" s="525" t="str">
        <f t="shared" si="1"/>
        <v>EIC48</v>
      </c>
      <c r="G90" s="538" t="s">
        <v>157</v>
      </c>
      <c r="H90" s="589">
        <v>84</v>
      </c>
      <c r="I90" s="40" t="s">
        <v>802</v>
      </c>
      <c r="J90" s="40" t="s">
        <v>2025</v>
      </c>
      <c r="K90" s="40" t="str">
        <f>VLOOKUP($I90,'U5L Int request'!$J$6:$AI$9945,3,FALSE)</f>
        <v>RS-CANFD</v>
      </c>
      <c r="L90" s="40" t="str">
        <f>VLOOKUP(J90,'U5L Int request'!K:AI,3,FALSE)</f>
        <v>Level</v>
      </c>
      <c r="M90" s="538" t="s">
        <v>261</v>
      </c>
      <c r="N90" s="686"/>
      <c r="O90" s="691"/>
      <c r="P90" s="547" t="s">
        <v>262</v>
      </c>
      <c r="Q90" s="301" t="str">
        <f>VLOOKUP($I90,'U5L Int request'!$J$6:$AI$9945,5,FALSE)</f>
        <v>iso_canfd0_can_cherr_int[3]</v>
      </c>
      <c r="R90" s="516" t="str">
        <f>VLOOKUP($I90,'U5L Int request'!$J$6:$AI$9945,11,FALSE)</f>
        <v>o</v>
      </c>
      <c r="S90" s="516" t="str">
        <f>VLOOKUP($I90,'U5L Int request'!$J$6:$AI$9945,12,FALSE)</f>
        <v>o</v>
      </c>
      <c r="T90" s="516" t="str">
        <f>VLOOKUP($I90,'U5L Int request'!$J$6:$AI$9945,13,FALSE)</f>
        <v>o</v>
      </c>
      <c r="U90" s="516" t="str">
        <f>VLOOKUP($I90,'U5L Int request'!$J$6:$AI$9945,14,FALSE)</f>
        <v>o</v>
      </c>
      <c r="V90" s="516" t="str">
        <f>VLOOKUP($I90,'U5L Int request'!$J$6:$AI$9945,15,FALSE)</f>
        <v>o</v>
      </c>
      <c r="W90" s="516" t="str">
        <f>VLOOKUP($I90,'U5L Int request'!$J$6:$AI$9945,16,FALSE)</f>
        <v>o</v>
      </c>
      <c r="X90" s="516" t="str">
        <f>VLOOKUP($I90,'U5L Int request'!$J$6:$AI$9945,17,FALSE)</f>
        <v>o</v>
      </c>
      <c r="Y90" s="516" t="str">
        <f>VLOOKUP($I90,'U5L Int request'!$J$6:$AI$9945,18,FALSE)</f>
        <v>-</v>
      </c>
      <c r="Z90" s="516" t="str">
        <f>VLOOKUP($I90,'U5L Int request'!$J$6:$AI$9945,19,FALSE)</f>
        <v>-</v>
      </c>
      <c r="AA90" s="516" t="str">
        <f>VLOOKUP($I90,'U5L Int request'!$J$6:$AI$9945,20,FALSE)</f>
        <v>o</v>
      </c>
      <c r="AB90" s="516" t="str">
        <f>VLOOKUP($I90,'U5L Int request'!$J$6:$AI$9945,21,FALSE)</f>
        <v>-</v>
      </c>
      <c r="AC90" s="516" t="str">
        <f>VLOOKUP($I90,'U5L Int request'!$J$6:$AI$9945,22,FALSE)</f>
        <v>-</v>
      </c>
      <c r="AD90" s="563"/>
      <c r="AF90" s="30" t="str">
        <f>VLOOKUP(I90, 'U5L Int request'!$J$7:$J$428, 1, FALSE)</f>
        <v>INTRCAN3ERR</v>
      </c>
    </row>
    <row r="91" spans="2:32" ht="18" customHeight="1">
      <c r="B91" s="599">
        <v>48</v>
      </c>
      <c r="C91" s="592">
        <v>1</v>
      </c>
      <c r="D91" s="592" t="s">
        <v>1167</v>
      </c>
      <c r="E91" s="592">
        <v>2</v>
      </c>
      <c r="F91" s="525" t="str">
        <f t="shared" si="1"/>
        <v>EIC48</v>
      </c>
      <c r="G91" s="538" t="s">
        <v>157</v>
      </c>
      <c r="H91" s="589">
        <v>85</v>
      </c>
      <c r="I91" s="40" t="s">
        <v>946</v>
      </c>
      <c r="J91" s="40" t="s">
        <v>947</v>
      </c>
      <c r="K91" s="40" t="str">
        <f>VLOOKUP($I91,'U5L Int request'!$J$6:$AI$9945,3,FALSE)</f>
        <v>RS-CANFD</v>
      </c>
      <c r="L91" s="40" t="str">
        <f>VLOOKUP(J91,'U5L Int request'!K:AI,3,FALSE)</f>
        <v>Level</v>
      </c>
      <c r="M91" s="538" t="s">
        <v>261</v>
      </c>
      <c r="N91" s="686"/>
      <c r="O91" s="691"/>
      <c r="P91" s="547" t="s">
        <v>262</v>
      </c>
      <c r="Q91" s="301" t="str">
        <f>VLOOKUP($I91,'U5L Int request'!$J$6:$AI$9945,5,FALSE)</f>
        <v>iso_canfd0_can_cherr_int[5]</v>
      </c>
      <c r="R91" s="516" t="str">
        <f>VLOOKUP($I91,'U5L Int request'!$J$6:$AI$9945,11,FALSE)</f>
        <v>o</v>
      </c>
      <c r="S91" s="516" t="str">
        <f>VLOOKUP($I91,'U5L Int request'!$J$6:$AI$9945,12,FALSE)</f>
        <v>o</v>
      </c>
      <c r="T91" s="516" t="str">
        <f>VLOOKUP($I91,'U5L Int request'!$J$6:$AI$9945,13,FALSE)</f>
        <v>o</v>
      </c>
      <c r="U91" s="516" t="str">
        <f>VLOOKUP($I91,'U5L Int request'!$J$6:$AI$9945,14,FALSE)</f>
        <v>-</v>
      </c>
      <c r="V91" s="516" t="str">
        <f>VLOOKUP($I91,'U5L Int request'!$J$6:$AI$9945,15,FALSE)</f>
        <v>o</v>
      </c>
      <c r="W91" s="516" t="str">
        <f>VLOOKUP($I91,'U5L Int request'!$J$6:$AI$9945,16,FALSE)</f>
        <v>o</v>
      </c>
      <c r="X91" s="516" t="str">
        <f>VLOOKUP($I91,'U5L Int request'!$J$6:$AI$9945,17,FALSE)</f>
        <v>-</v>
      </c>
      <c r="Y91" s="516" t="str">
        <f>VLOOKUP($I91,'U5L Int request'!$J$6:$AI$9945,18,FALSE)</f>
        <v>-</v>
      </c>
      <c r="Z91" s="516" t="str">
        <f>VLOOKUP($I91,'U5L Int request'!$J$6:$AI$9945,19,FALSE)</f>
        <v>-</v>
      </c>
      <c r="AA91" s="516" t="str">
        <f>VLOOKUP($I91,'U5L Int request'!$J$6:$AI$9945,20,FALSE)</f>
        <v>-</v>
      </c>
      <c r="AB91" s="516" t="str">
        <f>VLOOKUP($I91,'U5L Int request'!$J$6:$AI$9945,21,FALSE)</f>
        <v>-</v>
      </c>
      <c r="AC91" s="516" t="str">
        <f>VLOOKUP($I91,'U5L Int request'!$J$6:$AI$9945,22,FALSE)</f>
        <v>-</v>
      </c>
      <c r="AD91" s="563"/>
      <c r="AF91" s="30" t="str">
        <f>VLOOKUP(I91, 'U5L Int request'!$J$7:$J$428, 1, FALSE)</f>
        <v>INTRCAN5ERR</v>
      </c>
    </row>
    <row r="92" spans="2:32" ht="18" customHeight="1" outlineLevel="1">
      <c r="B92" s="607">
        <v>48</v>
      </c>
      <c r="C92" s="610">
        <v>1</v>
      </c>
      <c r="D92" s="610" t="s">
        <v>1167</v>
      </c>
      <c r="E92" s="610">
        <v>3</v>
      </c>
      <c r="F92" s="611" t="s">
        <v>2319</v>
      </c>
      <c r="G92" s="612" t="s">
        <v>157</v>
      </c>
      <c r="H92" s="609">
        <v>86</v>
      </c>
      <c r="I92" s="41" t="s">
        <v>1391</v>
      </c>
      <c r="J92" s="41" t="s">
        <v>2265</v>
      </c>
      <c r="K92" s="41" t="str">
        <f>VLOOKUP($I92,'U5L Int request'!$J$6:$AI$9945,3,FALSE)</f>
        <v>RS-CANFD</v>
      </c>
      <c r="L92" s="41" t="str">
        <f>VLOOKUP(J92,'U5L Int request'!K:AI,3,FALSE)</f>
        <v>Level</v>
      </c>
      <c r="M92" s="617" t="s">
        <v>261</v>
      </c>
      <c r="N92" s="686"/>
      <c r="O92" s="691"/>
      <c r="P92" s="618" t="s">
        <v>262</v>
      </c>
      <c r="Q92" s="558" t="str">
        <f>VLOOKUP($I92,'U5L Int request'!$J$6:$AI$9945,5,FALSE)</f>
        <v>iso_canfd0_can_vmerr_int[1]</v>
      </c>
      <c r="R92" s="520" t="str">
        <f>VLOOKUP($I92,'U5L Int request'!$J$6:$AI$9945,11,FALSE)</f>
        <v>o</v>
      </c>
      <c r="S92" s="520" t="str">
        <f>VLOOKUP($I92,'U5L Int request'!$J$6:$AI$9945,12,FALSE)</f>
        <v>o</v>
      </c>
      <c r="T92" s="520" t="str">
        <f>VLOOKUP($I92,'U5L Int request'!$J$6:$AI$9945,13,FALSE)</f>
        <v>o</v>
      </c>
      <c r="U92" s="520" t="str">
        <f>VLOOKUP($I92,'U5L Int request'!$J$6:$AI$9945,14,FALSE)</f>
        <v>o</v>
      </c>
      <c r="V92" s="520" t="str">
        <f>VLOOKUP($I92,'U5L Int request'!$J$6:$AI$9945,15,FALSE)</f>
        <v>o</v>
      </c>
      <c r="W92" s="520" t="str">
        <f>VLOOKUP($I92,'U5L Int request'!$J$6:$AI$9945,16,FALSE)</f>
        <v>o</v>
      </c>
      <c r="X92" s="520" t="str">
        <f>VLOOKUP($I92,'U5L Int request'!$J$6:$AI$9945,17,FALSE)</f>
        <v>o</v>
      </c>
      <c r="Y92" s="520" t="str">
        <f>VLOOKUP($I92,'U5L Int request'!$J$6:$AI$9945,18,FALSE)</f>
        <v>o</v>
      </c>
      <c r="Z92" s="520" t="str">
        <f>VLOOKUP($I92,'U5L Int request'!$J$6:$AI$9945,19,FALSE)</f>
        <v>o</v>
      </c>
      <c r="AA92" s="520" t="str">
        <f>VLOOKUP($I92,'U5L Int request'!$J$6:$AI$9945,20,FALSE)</f>
        <v>o</v>
      </c>
      <c r="AB92" s="520" t="str">
        <f>VLOOKUP($I92,'U5L Int request'!$J$6:$AI$9945,21,FALSE)</f>
        <v>o</v>
      </c>
      <c r="AC92" s="520" t="str">
        <f>VLOOKUP($I92,'U5L Int request'!$J$6:$AI$9945,22,FALSE)</f>
        <v>o</v>
      </c>
      <c r="AD92" s="565"/>
      <c r="AF92" s="30" t="str">
        <f>VLOOKUP(I92, 'U5L Int request'!$J$7:$J$428, 1, FALSE)</f>
        <v>INTRCAN1VMERR</v>
      </c>
    </row>
    <row r="93" spans="2:32" ht="18" customHeight="1" outlineLevel="1">
      <c r="B93" s="607">
        <v>48</v>
      </c>
      <c r="C93" s="610">
        <v>1</v>
      </c>
      <c r="D93" s="610" t="s">
        <v>1167</v>
      </c>
      <c r="E93" s="610">
        <v>4</v>
      </c>
      <c r="F93" s="611" t="s">
        <v>2319</v>
      </c>
      <c r="G93" s="612" t="s">
        <v>157</v>
      </c>
      <c r="H93" s="609">
        <v>87</v>
      </c>
      <c r="I93" s="41" t="s">
        <v>1403</v>
      </c>
      <c r="J93" s="41" t="s">
        <v>2266</v>
      </c>
      <c r="K93" s="41" t="str">
        <f>VLOOKUP($I93,'U5L Int request'!$J$6:$AI$9945,3,FALSE)</f>
        <v>RS-CANFD</v>
      </c>
      <c r="L93" s="41" t="str">
        <f>VLOOKUP(J93,'U5L Int request'!K:AI,3,FALSE)</f>
        <v>Level</v>
      </c>
      <c r="M93" s="617" t="s">
        <v>261</v>
      </c>
      <c r="N93" s="686"/>
      <c r="O93" s="691"/>
      <c r="P93" s="618" t="s">
        <v>262</v>
      </c>
      <c r="Q93" s="558" t="str">
        <f>VLOOKUP($I93,'U5L Int request'!$J$6:$AI$9945,5,FALSE)</f>
        <v>iso_canfd0_can_vmerr_int[3]</v>
      </c>
      <c r="R93" s="520" t="str">
        <f>VLOOKUP($I93,'U5L Int request'!$J$6:$AI$9945,11,FALSE)</f>
        <v>o</v>
      </c>
      <c r="S93" s="520" t="str">
        <f>VLOOKUP($I93,'U5L Int request'!$J$6:$AI$9945,12,FALSE)</f>
        <v>o</v>
      </c>
      <c r="T93" s="520" t="str">
        <f>VLOOKUP($I93,'U5L Int request'!$J$6:$AI$9945,13,FALSE)</f>
        <v>o</v>
      </c>
      <c r="U93" s="520" t="str">
        <f>VLOOKUP($I93,'U5L Int request'!$J$6:$AI$9945,14,FALSE)</f>
        <v>o</v>
      </c>
      <c r="V93" s="520" t="str">
        <f>VLOOKUP($I93,'U5L Int request'!$J$6:$AI$9945,15,FALSE)</f>
        <v>o</v>
      </c>
      <c r="W93" s="520" t="str">
        <f>VLOOKUP($I93,'U5L Int request'!$J$6:$AI$9945,16,FALSE)</f>
        <v>o</v>
      </c>
      <c r="X93" s="520" t="str">
        <f>VLOOKUP($I93,'U5L Int request'!$J$6:$AI$9945,17,FALSE)</f>
        <v>o</v>
      </c>
      <c r="Y93" s="520" t="str">
        <f>VLOOKUP($I93,'U5L Int request'!$J$6:$AI$9945,18,FALSE)</f>
        <v>-</v>
      </c>
      <c r="Z93" s="520" t="str">
        <f>VLOOKUP($I93,'U5L Int request'!$J$6:$AI$9945,19,FALSE)</f>
        <v>-</v>
      </c>
      <c r="AA93" s="520" t="str">
        <f>VLOOKUP($I93,'U5L Int request'!$J$6:$AI$9945,20,FALSE)</f>
        <v>o</v>
      </c>
      <c r="AB93" s="520" t="str">
        <f>VLOOKUP($I93,'U5L Int request'!$J$6:$AI$9945,21,FALSE)</f>
        <v>-</v>
      </c>
      <c r="AC93" s="520" t="str">
        <f>VLOOKUP($I93,'U5L Int request'!$J$6:$AI$9945,22,FALSE)</f>
        <v>-</v>
      </c>
      <c r="AD93" s="565"/>
      <c r="AF93" s="30" t="str">
        <f>VLOOKUP(I93, 'U5L Int request'!$J$7:$J$428, 1, FALSE)</f>
        <v>INTRCAN3VMERR</v>
      </c>
    </row>
    <row r="94" spans="2:32" s="36" customFormat="1" ht="18" customHeight="1" outlineLevel="1">
      <c r="B94" s="608">
        <v>48</v>
      </c>
      <c r="C94" s="614">
        <v>1</v>
      </c>
      <c r="D94" s="614" t="s">
        <v>1167</v>
      </c>
      <c r="E94" s="614">
        <v>5</v>
      </c>
      <c r="F94" s="615" t="s">
        <v>2319</v>
      </c>
      <c r="G94" s="616" t="s">
        <v>157</v>
      </c>
      <c r="H94" s="613">
        <v>88</v>
      </c>
      <c r="I94" s="557" t="s">
        <v>1415</v>
      </c>
      <c r="J94" s="557" t="s">
        <v>1416</v>
      </c>
      <c r="K94" s="557" t="str">
        <f>VLOOKUP($I94,'U5L Int request'!$J$6:$AI$9945,3,FALSE)</f>
        <v>RS-CANFD</v>
      </c>
      <c r="L94" s="557" t="str">
        <f>VLOOKUP(J94,'U5L Int request'!K:AI,3,FALSE)</f>
        <v>Level</v>
      </c>
      <c r="M94" s="616" t="s">
        <v>261</v>
      </c>
      <c r="N94" s="686"/>
      <c r="O94" s="691"/>
      <c r="P94" s="619" t="s">
        <v>262</v>
      </c>
      <c r="Q94" s="559" t="str">
        <f>VLOOKUP($I94,'U5L Int request'!$J$6:$AI$9945,5,FALSE)</f>
        <v>iso_canfd0_can_vmerr_int[5]</v>
      </c>
      <c r="R94" s="520" t="str">
        <f>VLOOKUP($I94,'U5L Int request'!$J$6:$AI$9945,11,FALSE)</f>
        <v>o</v>
      </c>
      <c r="S94" s="520" t="str">
        <f>VLOOKUP($I94,'U5L Int request'!$J$6:$AI$9945,12,FALSE)</f>
        <v>o</v>
      </c>
      <c r="T94" s="520" t="str">
        <f>VLOOKUP($I94,'U5L Int request'!$J$6:$AI$9945,13,FALSE)</f>
        <v>o</v>
      </c>
      <c r="U94" s="520" t="str">
        <f>VLOOKUP($I94,'U5L Int request'!$J$6:$AI$9945,14,FALSE)</f>
        <v>-</v>
      </c>
      <c r="V94" s="520" t="str">
        <f>VLOOKUP($I94,'U5L Int request'!$J$6:$AI$9945,15,FALSE)</f>
        <v>o</v>
      </c>
      <c r="W94" s="520" t="str">
        <f>VLOOKUP($I94,'U5L Int request'!$J$6:$AI$9945,16,FALSE)</f>
        <v>o</v>
      </c>
      <c r="X94" s="520" t="str">
        <f>VLOOKUP($I94,'U5L Int request'!$J$6:$AI$9945,17,FALSE)</f>
        <v>-</v>
      </c>
      <c r="Y94" s="520" t="str">
        <f>VLOOKUP($I94,'U5L Int request'!$J$6:$AI$9945,18,FALSE)</f>
        <v>-</v>
      </c>
      <c r="Z94" s="520" t="str">
        <f>VLOOKUP($I94,'U5L Int request'!$J$6:$AI$9945,19,FALSE)</f>
        <v>-</v>
      </c>
      <c r="AA94" s="520" t="str">
        <f>VLOOKUP($I94,'U5L Int request'!$J$6:$AI$9945,20,FALSE)</f>
        <v>-</v>
      </c>
      <c r="AB94" s="520" t="str">
        <f>VLOOKUP($I94,'U5L Int request'!$J$6:$AI$9945,21,FALSE)</f>
        <v>-</v>
      </c>
      <c r="AC94" s="520" t="str">
        <f>VLOOKUP($I94,'U5L Int request'!$J$6:$AI$9945,22,FALSE)</f>
        <v>-</v>
      </c>
      <c r="AD94" s="565"/>
      <c r="AF94" s="30" t="str">
        <f>VLOOKUP(I94, 'U5L Int request'!$J$7:$J$428, 1, FALSE)</f>
        <v>INTRCAN5VMERR</v>
      </c>
    </row>
    <row r="95" spans="2:32" ht="18" customHeight="1">
      <c r="B95" s="598">
        <v>49</v>
      </c>
      <c r="C95" s="591">
        <v>2</v>
      </c>
      <c r="D95" s="591" t="s">
        <v>1167</v>
      </c>
      <c r="E95" s="591">
        <v>0</v>
      </c>
      <c r="F95" s="523" t="str">
        <f t="shared" si="1"/>
        <v>EIC49</v>
      </c>
      <c r="G95" s="533" t="s">
        <v>263</v>
      </c>
      <c r="H95" s="587">
        <v>89</v>
      </c>
      <c r="I95" s="38" t="s">
        <v>304</v>
      </c>
      <c r="J95" s="38" t="s">
        <v>305</v>
      </c>
      <c r="K95" s="38" t="str">
        <f>VLOOKUP($I95,'U5L Int request'!$J$6:$AI$9945,3,FALSE)</f>
        <v>RS-CANFD</v>
      </c>
      <c r="L95" s="38" t="str">
        <f>VLOOKUP(J95,'U5L Int request'!K:AI,3,FALSE)</f>
        <v>Level</v>
      </c>
      <c r="M95" s="533" t="s">
        <v>266</v>
      </c>
      <c r="N95" s="686"/>
      <c r="O95" s="691"/>
      <c r="P95" s="545" t="s">
        <v>267</v>
      </c>
      <c r="Q95" s="302" t="str">
        <f>VLOOKUP($I95,'U5L Int request'!$J$6:$AI$9945,5,FALSE)</f>
        <v>iso_canfd0_can_comfrx_int[0]</v>
      </c>
      <c r="R95" s="516" t="str">
        <f>VLOOKUP($I95,'U5L Int request'!$J$6:$AI$9945,11,FALSE)</f>
        <v>o</v>
      </c>
      <c r="S95" s="516" t="str">
        <f>VLOOKUP($I95,'U5L Int request'!$J$6:$AI$9945,12,FALSE)</f>
        <v>o</v>
      </c>
      <c r="T95" s="516" t="str">
        <f>VLOOKUP($I95,'U5L Int request'!$J$6:$AI$9945,13,FALSE)</f>
        <v>o</v>
      </c>
      <c r="U95" s="516" t="str">
        <f>VLOOKUP($I95,'U5L Int request'!$J$6:$AI$9945,14,FALSE)</f>
        <v>o</v>
      </c>
      <c r="V95" s="516" t="str">
        <f>VLOOKUP($I95,'U5L Int request'!$J$6:$AI$9945,15,FALSE)</f>
        <v>o</v>
      </c>
      <c r="W95" s="516" t="str">
        <f>VLOOKUP($I95,'U5L Int request'!$J$6:$AI$9945,16,FALSE)</f>
        <v>o</v>
      </c>
      <c r="X95" s="516" t="str">
        <f>VLOOKUP($I95,'U5L Int request'!$J$6:$AI$9945,17,FALSE)</f>
        <v>o</v>
      </c>
      <c r="Y95" s="516" t="str">
        <f>VLOOKUP($I95,'U5L Int request'!$J$6:$AI$9945,18,FALSE)</f>
        <v>o</v>
      </c>
      <c r="Z95" s="516" t="str">
        <f>VLOOKUP($I95,'U5L Int request'!$J$6:$AI$9945,19,FALSE)</f>
        <v>o</v>
      </c>
      <c r="AA95" s="516" t="str">
        <f>VLOOKUP($I95,'U5L Int request'!$J$6:$AI$9945,20,FALSE)</f>
        <v>o</v>
      </c>
      <c r="AB95" s="516" t="str">
        <f>VLOOKUP($I95,'U5L Int request'!$J$6:$AI$9945,21,FALSE)</f>
        <v>o</v>
      </c>
      <c r="AC95" s="516" t="str">
        <f>VLOOKUP($I95,'U5L Int request'!$J$6:$AI$9945,22,FALSE)</f>
        <v>o</v>
      </c>
      <c r="AD95" s="563"/>
      <c r="AF95" s="30" t="str">
        <f>VLOOKUP(I95, 'U5L Int request'!$J$7:$J$428, 1, FALSE)</f>
        <v>INTRCAN0REC</v>
      </c>
    </row>
    <row r="96" spans="2:32" ht="18" customHeight="1">
      <c r="B96" s="599">
        <v>49</v>
      </c>
      <c r="C96" s="592">
        <v>2</v>
      </c>
      <c r="D96" s="592" t="s">
        <v>1167</v>
      </c>
      <c r="E96" s="592">
        <v>1</v>
      </c>
      <c r="F96" s="525" t="str">
        <f t="shared" si="1"/>
        <v>EIC49</v>
      </c>
      <c r="G96" s="538" t="s">
        <v>263</v>
      </c>
      <c r="H96" s="589">
        <v>90</v>
      </c>
      <c r="I96" s="38" t="s">
        <v>331</v>
      </c>
      <c r="J96" s="38" t="s">
        <v>332</v>
      </c>
      <c r="K96" s="38" t="str">
        <f>VLOOKUP($I96,'U5L Int request'!$J$6:$AI$9945,3,FALSE)</f>
        <v>RS-CANFD</v>
      </c>
      <c r="L96" s="38" t="str">
        <f>VLOOKUP(J96,'U5L Int request'!K:AI,3,FALSE)</f>
        <v>Level</v>
      </c>
      <c r="M96" s="534" t="s">
        <v>266</v>
      </c>
      <c r="N96" s="686"/>
      <c r="O96" s="691"/>
      <c r="P96" s="542" t="s">
        <v>267</v>
      </c>
      <c r="Q96" s="302" t="str">
        <f>VLOOKUP($I96,'U5L Int request'!$J$6:$AI$9945,5,FALSE)</f>
        <v>iso_canfd0_can_comfrx_int[2]</v>
      </c>
      <c r="R96" s="516" t="str">
        <f>VLOOKUP($I96,'U5L Int request'!$J$6:$AI$9945,11,FALSE)</f>
        <v>o</v>
      </c>
      <c r="S96" s="516" t="str">
        <f>VLOOKUP($I96,'U5L Int request'!$J$6:$AI$9945,12,FALSE)</f>
        <v>o</v>
      </c>
      <c r="T96" s="516" t="str">
        <f>VLOOKUP($I96,'U5L Int request'!$J$6:$AI$9945,13,FALSE)</f>
        <v>o</v>
      </c>
      <c r="U96" s="516" t="str">
        <f>VLOOKUP($I96,'U5L Int request'!$J$6:$AI$9945,14,FALSE)</f>
        <v>o</v>
      </c>
      <c r="V96" s="516" t="str">
        <f>VLOOKUP($I96,'U5L Int request'!$J$6:$AI$9945,15,FALSE)</f>
        <v>o</v>
      </c>
      <c r="W96" s="516" t="str">
        <f>VLOOKUP($I96,'U5L Int request'!$J$6:$AI$9945,16,FALSE)</f>
        <v>o</v>
      </c>
      <c r="X96" s="516" t="str">
        <f>VLOOKUP($I96,'U5L Int request'!$J$6:$AI$9945,17,FALSE)</f>
        <v>o</v>
      </c>
      <c r="Y96" s="516" t="str">
        <f>VLOOKUP($I96,'U5L Int request'!$J$6:$AI$9945,18,FALSE)</f>
        <v>o</v>
      </c>
      <c r="Z96" s="516" t="str">
        <f>VLOOKUP($I96,'U5L Int request'!$J$6:$AI$9945,19,FALSE)</f>
        <v>o</v>
      </c>
      <c r="AA96" s="516" t="str">
        <f>VLOOKUP($I96,'U5L Int request'!$J$6:$AI$9945,20,FALSE)</f>
        <v>o</v>
      </c>
      <c r="AB96" s="516" t="str">
        <f>VLOOKUP($I96,'U5L Int request'!$J$6:$AI$9945,21,FALSE)</f>
        <v>o</v>
      </c>
      <c r="AC96" s="516" t="str">
        <f>VLOOKUP($I96,'U5L Int request'!$J$6:$AI$9945,22,FALSE)</f>
        <v>o</v>
      </c>
      <c r="AD96" s="563"/>
      <c r="AF96" s="30" t="str">
        <f>VLOOKUP(I96, 'U5L Int request'!$J$7:$J$428, 1, FALSE)</f>
        <v>INTRCAN2REC</v>
      </c>
    </row>
    <row r="97" spans="2:32" ht="18" customHeight="1">
      <c r="B97" s="599">
        <v>49</v>
      </c>
      <c r="C97" s="592">
        <v>2</v>
      </c>
      <c r="D97" s="592" t="s">
        <v>1167</v>
      </c>
      <c r="E97" s="592">
        <v>2</v>
      </c>
      <c r="F97" s="525" t="str">
        <f t="shared" si="1"/>
        <v>EIC49</v>
      </c>
      <c r="G97" s="538" t="s">
        <v>263</v>
      </c>
      <c r="H97" s="589">
        <v>91</v>
      </c>
      <c r="I97" s="38" t="s">
        <v>942</v>
      </c>
      <c r="J97" s="38" t="s">
        <v>2033</v>
      </c>
      <c r="K97" s="38" t="str">
        <f>VLOOKUP($I97,'U5L Int request'!$J$6:$AI$9945,3,FALSE)</f>
        <v>RS-CANFD</v>
      </c>
      <c r="L97" s="38" t="str">
        <f>VLOOKUP(J97,'U5L Int request'!K:AI,3,FALSE)</f>
        <v>Level</v>
      </c>
      <c r="M97" s="534" t="s">
        <v>266</v>
      </c>
      <c r="N97" s="686"/>
      <c r="O97" s="691"/>
      <c r="P97" s="542" t="s">
        <v>267</v>
      </c>
      <c r="Q97" s="302" t="str">
        <f>VLOOKUP($I97,'U5L Int request'!$J$6:$AI$9945,5,FALSE)</f>
        <v>iso_canfd0_can_comfrx_int[4]</v>
      </c>
      <c r="R97" s="516" t="str">
        <f>VLOOKUP($I97,'U5L Int request'!$J$6:$AI$9945,11,FALSE)</f>
        <v>o</v>
      </c>
      <c r="S97" s="516" t="str">
        <f>VLOOKUP($I97,'U5L Int request'!$J$6:$AI$9945,12,FALSE)</f>
        <v>o</v>
      </c>
      <c r="T97" s="516" t="str">
        <f>VLOOKUP($I97,'U5L Int request'!$J$6:$AI$9945,13,FALSE)</f>
        <v>o</v>
      </c>
      <c r="U97" s="516" t="str">
        <f>VLOOKUP($I97,'U5L Int request'!$J$6:$AI$9945,14,FALSE)</f>
        <v>-</v>
      </c>
      <c r="V97" s="516" t="str">
        <f>VLOOKUP($I97,'U5L Int request'!$J$6:$AI$9945,15,FALSE)</f>
        <v>o</v>
      </c>
      <c r="W97" s="516" t="str">
        <f>VLOOKUP($I97,'U5L Int request'!$J$6:$AI$9945,16,FALSE)</f>
        <v>o</v>
      </c>
      <c r="X97" s="516" t="str">
        <f>VLOOKUP($I97,'U5L Int request'!$J$6:$AI$9945,17,FALSE)</f>
        <v>-</v>
      </c>
      <c r="Y97" s="516" t="str">
        <f>VLOOKUP($I97,'U5L Int request'!$J$6:$AI$9945,18,FALSE)</f>
        <v>-</v>
      </c>
      <c r="Z97" s="516" t="str">
        <f>VLOOKUP($I97,'U5L Int request'!$J$6:$AI$9945,19,FALSE)</f>
        <v>-</v>
      </c>
      <c r="AA97" s="516" t="str">
        <f>VLOOKUP($I97,'U5L Int request'!$J$6:$AI$9945,20,FALSE)</f>
        <v>-</v>
      </c>
      <c r="AB97" s="516" t="str">
        <f>VLOOKUP($I97,'U5L Int request'!$J$6:$AI$9945,21,FALSE)</f>
        <v>-</v>
      </c>
      <c r="AC97" s="516" t="str">
        <f>VLOOKUP($I97,'U5L Int request'!$J$6:$AI$9945,22,FALSE)</f>
        <v>-</v>
      </c>
      <c r="AD97" s="563"/>
      <c r="AF97" s="30" t="str">
        <f>VLOOKUP(I97, 'U5L Int request'!$J$7:$J$428, 1, FALSE)</f>
        <v>INTRCAN4REC</v>
      </c>
    </row>
    <row r="98" spans="2:32" ht="18" customHeight="1" outlineLevel="1">
      <c r="B98" s="607">
        <v>49</v>
      </c>
      <c r="C98" s="610">
        <v>2</v>
      </c>
      <c r="D98" s="610" t="s">
        <v>1167</v>
      </c>
      <c r="E98" s="610">
        <v>3</v>
      </c>
      <c r="F98" s="611" t="s">
        <v>2320</v>
      </c>
      <c r="G98" s="612" t="s">
        <v>263</v>
      </c>
      <c r="H98" s="609">
        <v>92</v>
      </c>
      <c r="I98" s="41" t="s">
        <v>1383</v>
      </c>
      <c r="J98" s="41" t="s">
        <v>2267</v>
      </c>
      <c r="K98" s="41" t="str">
        <f>VLOOKUP($I98,'U5L Int request'!$J$6:$AI$9945,3,FALSE)</f>
        <v>RS-CANFD</v>
      </c>
      <c r="L98" s="41" t="str">
        <f>VLOOKUP(J98,'U5L Int request'!K:AI,3,FALSE)</f>
        <v>Level</v>
      </c>
      <c r="M98" s="617" t="s">
        <v>266</v>
      </c>
      <c r="N98" s="686"/>
      <c r="O98" s="691"/>
      <c r="P98" s="620" t="s">
        <v>267</v>
      </c>
      <c r="Q98" s="558" t="str">
        <f>VLOOKUP($I98,'U5L Int request'!$J$6:$AI$9945,5,FALSE)</f>
        <v>iso_canfd0_can_vmrx_int[0]</v>
      </c>
      <c r="R98" s="520" t="str">
        <f>VLOOKUP($I98,'U5L Int request'!$J$6:$AI$9945,11,FALSE)</f>
        <v>o</v>
      </c>
      <c r="S98" s="520" t="str">
        <f>VLOOKUP($I98,'U5L Int request'!$J$6:$AI$9945,12,FALSE)</f>
        <v>o</v>
      </c>
      <c r="T98" s="520" t="str">
        <f>VLOOKUP($I98,'U5L Int request'!$J$6:$AI$9945,13,FALSE)</f>
        <v>o</v>
      </c>
      <c r="U98" s="520" t="str">
        <f>VLOOKUP($I98,'U5L Int request'!$J$6:$AI$9945,14,FALSE)</f>
        <v>o</v>
      </c>
      <c r="V98" s="520" t="str">
        <f>VLOOKUP($I98,'U5L Int request'!$J$6:$AI$9945,15,FALSE)</f>
        <v>o</v>
      </c>
      <c r="W98" s="520" t="str">
        <f>VLOOKUP($I98,'U5L Int request'!$J$6:$AI$9945,16,FALSE)</f>
        <v>o</v>
      </c>
      <c r="X98" s="520" t="str">
        <f>VLOOKUP($I98,'U5L Int request'!$J$6:$AI$9945,17,FALSE)</f>
        <v>o</v>
      </c>
      <c r="Y98" s="520" t="str">
        <f>VLOOKUP($I98,'U5L Int request'!$J$6:$AI$9945,18,FALSE)</f>
        <v>o</v>
      </c>
      <c r="Z98" s="520" t="str">
        <f>VLOOKUP($I98,'U5L Int request'!$J$6:$AI$9945,19,FALSE)</f>
        <v>o</v>
      </c>
      <c r="AA98" s="520" t="str">
        <f>VLOOKUP($I98,'U5L Int request'!$J$6:$AI$9945,20,FALSE)</f>
        <v>o</v>
      </c>
      <c r="AB98" s="520" t="str">
        <f>VLOOKUP($I98,'U5L Int request'!$J$6:$AI$9945,21,FALSE)</f>
        <v>o</v>
      </c>
      <c r="AC98" s="520" t="str">
        <f>VLOOKUP($I98,'U5L Int request'!$J$6:$AI$9945,22,FALSE)</f>
        <v>o</v>
      </c>
      <c r="AD98" s="565"/>
      <c r="AF98" s="30" t="str">
        <f>VLOOKUP(I98, 'U5L Int request'!$J$7:$J$428, 1, FALSE)</f>
        <v>INTRCAN0VMRX</v>
      </c>
    </row>
    <row r="99" spans="2:32" ht="18" customHeight="1" outlineLevel="1">
      <c r="B99" s="607">
        <v>49</v>
      </c>
      <c r="C99" s="610">
        <v>2</v>
      </c>
      <c r="D99" s="610" t="s">
        <v>1167</v>
      </c>
      <c r="E99" s="610">
        <v>4</v>
      </c>
      <c r="F99" s="611" t="s">
        <v>2320</v>
      </c>
      <c r="G99" s="612" t="s">
        <v>263</v>
      </c>
      <c r="H99" s="609">
        <v>93</v>
      </c>
      <c r="I99" s="41" t="s">
        <v>1395</v>
      </c>
      <c r="J99" s="41" t="s">
        <v>2268</v>
      </c>
      <c r="K99" s="41" t="str">
        <f>VLOOKUP($I99,'U5L Int request'!$J$6:$AI$9945,3,FALSE)</f>
        <v>RS-CANFD</v>
      </c>
      <c r="L99" s="41" t="str">
        <f>VLOOKUP(J99,'U5L Int request'!K:AI,3,FALSE)</f>
        <v>Level</v>
      </c>
      <c r="M99" s="617" t="s">
        <v>266</v>
      </c>
      <c r="N99" s="686"/>
      <c r="O99" s="691"/>
      <c r="P99" s="620" t="s">
        <v>267</v>
      </c>
      <c r="Q99" s="558" t="str">
        <f>VLOOKUP($I99,'U5L Int request'!$J$6:$AI$9945,5,FALSE)</f>
        <v>iso_canfd0_can_vmrx_int[2]</v>
      </c>
      <c r="R99" s="520" t="str">
        <f>VLOOKUP($I99,'U5L Int request'!$J$6:$AI$9945,11,FALSE)</f>
        <v>o</v>
      </c>
      <c r="S99" s="520" t="str">
        <f>VLOOKUP($I99,'U5L Int request'!$J$6:$AI$9945,12,FALSE)</f>
        <v>o</v>
      </c>
      <c r="T99" s="520" t="str">
        <f>VLOOKUP($I99,'U5L Int request'!$J$6:$AI$9945,13,FALSE)</f>
        <v>o</v>
      </c>
      <c r="U99" s="520" t="str">
        <f>VLOOKUP($I99,'U5L Int request'!$J$6:$AI$9945,14,FALSE)</f>
        <v>o</v>
      </c>
      <c r="V99" s="520" t="str">
        <f>VLOOKUP($I99,'U5L Int request'!$J$6:$AI$9945,15,FALSE)</f>
        <v>o</v>
      </c>
      <c r="W99" s="520" t="str">
        <f>VLOOKUP($I99,'U5L Int request'!$J$6:$AI$9945,16,FALSE)</f>
        <v>o</v>
      </c>
      <c r="X99" s="520" t="str">
        <f>VLOOKUP($I99,'U5L Int request'!$J$6:$AI$9945,17,FALSE)</f>
        <v>o</v>
      </c>
      <c r="Y99" s="520" t="str">
        <f>VLOOKUP($I99,'U5L Int request'!$J$6:$AI$9945,18,FALSE)</f>
        <v>o</v>
      </c>
      <c r="Z99" s="520" t="str">
        <f>VLOOKUP($I99,'U5L Int request'!$J$6:$AI$9945,19,FALSE)</f>
        <v>o</v>
      </c>
      <c r="AA99" s="520" t="str">
        <f>VLOOKUP($I99,'U5L Int request'!$J$6:$AI$9945,20,FALSE)</f>
        <v>o</v>
      </c>
      <c r="AB99" s="520" t="str">
        <f>VLOOKUP($I99,'U5L Int request'!$J$6:$AI$9945,21,FALSE)</f>
        <v>o</v>
      </c>
      <c r="AC99" s="520" t="str">
        <f>VLOOKUP($I99,'U5L Int request'!$J$6:$AI$9945,22,FALSE)</f>
        <v>o</v>
      </c>
      <c r="AD99" s="565"/>
      <c r="AF99" s="30" t="str">
        <f>VLOOKUP(I99, 'U5L Int request'!$J$7:$J$428, 1, FALSE)</f>
        <v>INTRCAN2VMRX</v>
      </c>
    </row>
    <row r="100" spans="2:32" s="36" customFormat="1" ht="18" customHeight="1" outlineLevel="1">
      <c r="B100" s="608">
        <v>49</v>
      </c>
      <c r="C100" s="614">
        <v>2</v>
      </c>
      <c r="D100" s="614" t="s">
        <v>1167</v>
      </c>
      <c r="E100" s="614">
        <v>5</v>
      </c>
      <c r="F100" s="615" t="s">
        <v>2320</v>
      </c>
      <c r="G100" s="616" t="s">
        <v>263</v>
      </c>
      <c r="H100" s="613">
        <v>94</v>
      </c>
      <c r="I100" s="557" t="s">
        <v>1407</v>
      </c>
      <c r="J100" s="557" t="s">
        <v>1408</v>
      </c>
      <c r="K100" s="557" t="str">
        <f>VLOOKUP($I100,'U5L Int request'!$J$6:$AI$9945,3,FALSE)</f>
        <v>RS-CANFD</v>
      </c>
      <c r="L100" s="557" t="str">
        <f>VLOOKUP(J100,'U5L Int request'!K:AI,3,FALSE)</f>
        <v>Level</v>
      </c>
      <c r="M100" s="616" t="s">
        <v>266</v>
      </c>
      <c r="N100" s="686"/>
      <c r="O100" s="691"/>
      <c r="P100" s="621" t="s">
        <v>267</v>
      </c>
      <c r="Q100" s="559" t="str">
        <f>VLOOKUP($I100,'U5L Int request'!$J$6:$AI$9945,5,FALSE)</f>
        <v>iso_canfd0_can_vmrx_int[4]</v>
      </c>
      <c r="R100" s="520" t="str">
        <f>VLOOKUP($I100,'U5L Int request'!$J$6:$AI$9945,11,FALSE)</f>
        <v>o</v>
      </c>
      <c r="S100" s="520" t="str">
        <f>VLOOKUP($I100,'U5L Int request'!$J$6:$AI$9945,12,FALSE)</f>
        <v>o</v>
      </c>
      <c r="T100" s="520" t="str">
        <f>VLOOKUP($I100,'U5L Int request'!$J$6:$AI$9945,13,FALSE)</f>
        <v>o</v>
      </c>
      <c r="U100" s="520" t="str">
        <f>VLOOKUP($I100,'U5L Int request'!$J$6:$AI$9945,14,FALSE)</f>
        <v>-</v>
      </c>
      <c r="V100" s="520" t="str">
        <f>VLOOKUP($I100,'U5L Int request'!$J$6:$AI$9945,15,FALSE)</f>
        <v>o</v>
      </c>
      <c r="W100" s="520" t="str">
        <f>VLOOKUP($I100,'U5L Int request'!$J$6:$AI$9945,16,FALSE)</f>
        <v>o</v>
      </c>
      <c r="X100" s="520" t="str">
        <f>VLOOKUP($I100,'U5L Int request'!$J$6:$AI$9945,17,FALSE)</f>
        <v>-</v>
      </c>
      <c r="Y100" s="520" t="str">
        <f>VLOOKUP($I100,'U5L Int request'!$J$6:$AI$9945,18,FALSE)</f>
        <v>-</v>
      </c>
      <c r="Z100" s="520" t="str">
        <f>VLOOKUP($I100,'U5L Int request'!$J$6:$AI$9945,19,FALSE)</f>
        <v>-</v>
      </c>
      <c r="AA100" s="520" t="str">
        <f>VLOOKUP($I100,'U5L Int request'!$J$6:$AI$9945,20,FALSE)</f>
        <v>-</v>
      </c>
      <c r="AB100" s="520" t="str">
        <f>VLOOKUP($I100,'U5L Int request'!$J$6:$AI$9945,21,FALSE)</f>
        <v>-</v>
      </c>
      <c r="AC100" s="520" t="str">
        <f>VLOOKUP($I100,'U5L Int request'!$J$6:$AI$9945,22,FALSE)</f>
        <v>-</v>
      </c>
      <c r="AD100" s="565"/>
      <c r="AF100" s="30" t="str">
        <f>VLOOKUP(I100, 'U5L Int request'!$J$7:$J$428, 1, FALSE)</f>
        <v>INTRCAN4VMRX</v>
      </c>
    </row>
    <row r="101" spans="2:32" ht="18" customHeight="1">
      <c r="B101" s="598">
        <v>50</v>
      </c>
      <c r="C101" s="591">
        <v>3</v>
      </c>
      <c r="D101" s="591" t="s">
        <v>1167</v>
      </c>
      <c r="E101" s="591">
        <v>0</v>
      </c>
      <c r="F101" s="523" t="str">
        <f t="shared" si="1"/>
        <v>EIC50</v>
      </c>
      <c r="G101" s="540" t="s">
        <v>162</v>
      </c>
      <c r="H101" s="587">
        <v>95</v>
      </c>
      <c r="I101" s="38" t="s">
        <v>318</v>
      </c>
      <c r="J101" s="38" t="s">
        <v>319</v>
      </c>
      <c r="K101" s="38" t="str">
        <f>VLOOKUP($I101,'U5L Int request'!$J$6:$AI$9945,3,FALSE)</f>
        <v>RS-CANFD</v>
      </c>
      <c r="L101" s="38" t="str">
        <f>VLOOKUP(J101,'U5L Int request'!K:AI,3,FALSE)</f>
        <v>Level</v>
      </c>
      <c r="M101" s="533" t="s">
        <v>270</v>
      </c>
      <c r="N101" s="686"/>
      <c r="O101" s="691"/>
      <c r="P101" s="545" t="s">
        <v>271</v>
      </c>
      <c r="Q101" s="302" t="str">
        <f>VLOOKUP($I101,'U5L Int request'!$J$6:$AI$9945,5,FALSE)</f>
        <v>iso_canfd0_can_comfrx_int[1]</v>
      </c>
      <c r="R101" s="516" t="str">
        <f>VLOOKUP($I101,'U5L Int request'!$J$6:$AI$9945,11,FALSE)</f>
        <v>o</v>
      </c>
      <c r="S101" s="516" t="str">
        <f>VLOOKUP($I101,'U5L Int request'!$J$6:$AI$9945,12,FALSE)</f>
        <v>o</v>
      </c>
      <c r="T101" s="516" t="str">
        <f>VLOOKUP($I101,'U5L Int request'!$J$6:$AI$9945,13,FALSE)</f>
        <v>o</v>
      </c>
      <c r="U101" s="516" t="str">
        <f>VLOOKUP($I101,'U5L Int request'!$J$6:$AI$9945,14,FALSE)</f>
        <v>o</v>
      </c>
      <c r="V101" s="516" t="str">
        <f>VLOOKUP($I101,'U5L Int request'!$J$6:$AI$9945,15,FALSE)</f>
        <v>o</v>
      </c>
      <c r="W101" s="516" t="str">
        <f>VLOOKUP($I101,'U5L Int request'!$J$6:$AI$9945,16,FALSE)</f>
        <v>o</v>
      </c>
      <c r="X101" s="516" t="str">
        <f>VLOOKUP($I101,'U5L Int request'!$J$6:$AI$9945,17,FALSE)</f>
        <v>o</v>
      </c>
      <c r="Y101" s="516" t="str">
        <f>VLOOKUP($I101,'U5L Int request'!$J$6:$AI$9945,18,FALSE)</f>
        <v>o</v>
      </c>
      <c r="Z101" s="516" t="str">
        <f>VLOOKUP($I101,'U5L Int request'!$J$6:$AI$9945,19,FALSE)</f>
        <v>o</v>
      </c>
      <c r="AA101" s="516" t="str">
        <f>VLOOKUP($I101,'U5L Int request'!$J$6:$AI$9945,20,FALSE)</f>
        <v>o</v>
      </c>
      <c r="AB101" s="516" t="str">
        <f>VLOOKUP($I101,'U5L Int request'!$J$6:$AI$9945,21,FALSE)</f>
        <v>o</v>
      </c>
      <c r="AC101" s="516" t="str">
        <f>VLOOKUP($I101,'U5L Int request'!$J$6:$AI$9945,22,FALSE)</f>
        <v>o</v>
      </c>
      <c r="AD101" s="563"/>
      <c r="AF101" s="30" t="str">
        <f>VLOOKUP(I101, 'U5L Int request'!$J$7:$J$428, 1, FALSE)</f>
        <v>INTRCAN1REC</v>
      </c>
    </row>
    <row r="102" spans="2:32" ht="18" customHeight="1">
      <c r="B102" s="599">
        <v>50</v>
      </c>
      <c r="C102" s="592">
        <v>3</v>
      </c>
      <c r="D102" s="592" t="s">
        <v>1167</v>
      </c>
      <c r="E102" s="592">
        <v>1</v>
      </c>
      <c r="F102" s="525" t="str">
        <f t="shared" si="1"/>
        <v>EIC50</v>
      </c>
      <c r="G102" s="538" t="s">
        <v>162</v>
      </c>
      <c r="H102" s="589">
        <v>96</v>
      </c>
      <c r="I102" s="38" t="s">
        <v>804</v>
      </c>
      <c r="J102" s="38" t="s">
        <v>2026</v>
      </c>
      <c r="K102" s="38" t="str">
        <f>VLOOKUP($I102,'U5L Int request'!$J$6:$AI$9945,3,FALSE)</f>
        <v>RS-CANFD</v>
      </c>
      <c r="L102" s="38" t="str">
        <f>VLOOKUP(J102,'U5L Int request'!K:AI,3,FALSE)</f>
        <v>Level</v>
      </c>
      <c r="M102" s="534" t="s">
        <v>270</v>
      </c>
      <c r="N102" s="686"/>
      <c r="O102" s="691"/>
      <c r="P102" s="542" t="s">
        <v>271</v>
      </c>
      <c r="Q102" s="302" t="str">
        <f>VLOOKUP($I102,'U5L Int request'!$J$6:$AI$9945,5,FALSE)</f>
        <v>iso_canfd0_can_comfrx_int[3]</v>
      </c>
      <c r="R102" s="516" t="str">
        <f>VLOOKUP($I102,'U5L Int request'!$J$6:$AI$9945,11,FALSE)</f>
        <v>o</v>
      </c>
      <c r="S102" s="516" t="str">
        <f>VLOOKUP($I102,'U5L Int request'!$J$6:$AI$9945,12,FALSE)</f>
        <v>o</v>
      </c>
      <c r="T102" s="516" t="str">
        <f>VLOOKUP($I102,'U5L Int request'!$J$6:$AI$9945,13,FALSE)</f>
        <v>o</v>
      </c>
      <c r="U102" s="516" t="str">
        <f>VLOOKUP($I102,'U5L Int request'!$J$6:$AI$9945,14,FALSE)</f>
        <v>o</v>
      </c>
      <c r="V102" s="516" t="str">
        <f>VLOOKUP($I102,'U5L Int request'!$J$6:$AI$9945,15,FALSE)</f>
        <v>o</v>
      </c>
      <c r="W102" s="516" t="str">
        <f>VLOOKUP($I102,'U5L Int request'!$J$6:$AI$9945,16,FALSE)</f>
        <v>o</v>
      </c>
      <c r="X102" s="516" t="str">
        <f>VLOOKUP($I102,'U5L Int request'!$J$6:$AI$9945,17,FALSE)</f>
        <v>o</v>
      </c>
      <c r="Y102" s="516" t="str">
        <f>VLOOKUP($I102,'U5L Int request'!$J$6:$AI$9945,18,FALSE)</f>
        <v>-</v>
      </c>
      <c r="Z102" s="516" t="str">
        <f>VLOOKUP($I102,'U5L Int request'!$J$6:$AI$9945,19,FALSE)</f>
        <v>-</v>
      </c>
      <c r="AA102" s="516" t="str">
        <f>VLOOKUP($I102,'U5L Int request'!$J$6:$AI$9945,20,FALSE)</f>
        <v>o</v>
      </c>
      <c r="AB102" s="516" t="str">
        <f>VLOOKUP($I102,'U5L Int request'!$J$6:$AI$9945,21,FALSE)</f>
        <v>-</v>
      </c>
      <c r="AC102" s="516" t="str">
        <f>VLOOKUP($I102,'U5L Int request'!$J$6:$AI$9945,22,FALSE)</f>
        <v>-</v>
      </c>
      <c r="AD102" s="563"/>
      <c r="AF102" s="30" t="str">
        <f>VLOOKUP(I102, 'U5L Int request'!$J$7:$J$428, 1, FALSE)</f>
        <v>INTRCAN3REC</v>
      </c>
    </row>
    <row r="103" spans="2:32" ht="18" customHeight="1">
      <c r="B103" s="599">
        <v>50</v>
      </c>
      <c r="C103" s="592">
        <v>3</v>
      </c>
      <c r="D103" s="592" t="s">
        <v>1167</v>
      </c>
      <c r="E103" s="592">
        <v>2</v>
      </c>
      <c r="F103" s="525" t="str">
        <f t="shared" si="1"/>
        <v>EIC50</v>
      </c>
      <c r="G103" s="538" t="s">
        <v>162</v>
      </c>
      <c r="H103" s="589">
        <v>97</v>
      </c>
      <c r="I103" s="38" t="s">
        <v>948</v>
      </c>
      <c r="J103" s="38" t="s">
        <v>2034</v>
      </c>
      <c r="K103" s="38" t="str">
        <f>VLOOKUP($I103,'U5L Int request'!$J$6:$AI$9945,3,FALSE)</f>
        <v>RS-CANFD</v>
      </c>
      <c r="L103" s="38" t="str">
        <f>VLOOKUP(J103,'U5L Int request'!K:AI,3,FALSE)</f>
        <v>Level</v>
      </c>
      <c r="M103" s="534" t="s">
        <v>270</v>
      </c>
      <c r="N103" s="686"/>
      <c r="O103" s="691"/>
      <c r="P103" s="542" t="s">
        <v>271</v>
      </c>
      <c r="Q103" s="302" t="str">
        <f>VLOOKUP($I103,'U5L Int request'!$J$6:$AI$9945,5,FALSE)</f>
        <v>iso_canfd0_can_comfrx_int[5]</v>
      </c>
      <c r="R103" s="516" t="str">
        <f>VLOOKUP($I103,'U5L Int request'!$J$6:$AI$9945,11,FALSE)</f>
        <v>o</v>
      </c>
      <c r="S103" s="516" t="str">
        <f>VLOOKUP($I103,'U5L Int request'!$J$6:$AI$9945,12,FALSE)</f>
        <v>o</v>
      </c>
      <c r="T103" s="516" t="str">
        <f>VLOOKUP($I103,'U5L Int request'!$J$6:$AI$9945,13,FALSE)</f>
        <v>o</v>
      </c>
      <c r="U103" s="516" t="str">
        <f>VLOOKUP($I103,'U5L Int request'!$J$6:$AI$9945,14,FALSE)</f>
        <v>-</v>
      </c>
      <c r="V103" s="516" t="str">
        <f>VLOOKUP($I103,'U5L Int request'!$J$6:$AI$9945,15,FALSE)</f>
        <v>o</v>
      </c>
      <c r="W103" s="516" t="str">
        <f>VLOOKUP($I103,'U5L Int request'!$J$6:$AI$9945,16,FALSE)</f>
        <v>o</v>
      </c>
      <c r="X103" s="516" t="str">
        <f>VLOOKUP($I103,'U5L Int request'!$J$6:$AI$9945,17,FALSE)</f>
        <v>-</v>
      </c>
      <c r="Y103" s="516" t="str">
        <f>VLOOKUP($I103,'U5L Int request'!$J$6:$AI$9945,18,FALSE)</f>
        <v>-</v>
      </c>
      <c r="Z103" s="516" t="str">
        <f>VLOOKUP($I103,'U5L Int request'!$J$6:$AI$9945,19,FALSE)</f>
        <v>-</v>
      </c>
      <c r="AA103" s="516" t="str">
        <f>VLOOKUP($I103,'U5L Int request'!$J$6:$AI$9945,20,FALSE)</f>
        <v>-</v>
      </c>
      <c r="AB103" s="516" t="str">
        <f>VLOOKUP($I103,'U5L Int request'!$J$6:$AI$9945,21,FALSE)</f>
        <v>-</v>
      </c>
      <c r="AC103" s="516" t="str">
        <f>VLOOKUP($I103,'U5L Int request'!$J$6:$AI$9945,22,FALSE)</f>
        <v>-</v>
      </c>
      <c r="AD103" s="563"/>
      <c r="AF103" s="30" t="str">
        <f>VLOOKUP(I103, 'U5L Int request'!$J$7:$J$428, 1, FALSE)</f>
        <v>INTRCAN5REC</v>
      </c>
    </row>
    <row r="104" spans="2:32" ht="18" customHeight="1" outlineLevel="1">
      <c r="B104" s="607">
        <v>50</v>
      </c>
      <c r="C104" s="610">
        <v>3</v>
      </c>
      <c r="D104" s="610" t="s">
        <v>1167</v>
      </c>
      <c r="E104" s="610">
        <v>3</v>
      </c>
      <c r="F104" s="611" t="s">
        <v>2321</v>
      </c>
      <c r="G104" s="612" t="s">
        <v>162</v>
      </c>
      <c r="H104" s="609">
        <v>98</v>
      </c>
      <c r="I104" s="41" t="s">
        <v>1389</v>
      </c>
      <c r="J104" s="41" t="s">
        <v>2269</v>
      </c>
      <c r="K104" s="41" t="str">
        <f>VLOOKUP($I104,'U5L Int request'!$J$6:$AI$9945,3,FALSE)</f>
        <v>RS-CANFD</v>
      </c>
      <c r="L104" s="41" t="str">
        <f>VLOOKUP(J104,'U5L Int request'!K:AI,3,FALSE)</f>
        <v>Level</v>
      </c>
      <c r="M104" s="617" t="s">
        <v>270</v>
      </c>
      <c r="N104" s="686"/>
      <c r="O104" s="691"/>
      <c r="P104" s="620" t="s">
        <v>271</v>
      </c>
      <c r="Q104" s="558" t="str">
        <f>VLOOKUP($I104,'U5L Int request'!$J$6:$AI$9945,5,FALSE)</f>
        <v>iso_canfd0_can_vmrx_int[1]</v>
      </c>
      <c r="R104" s="520" t="str">
        <f>VLOOKUP($I104,'U5L Int request'!$J$6:$AI$9945,11,FALSE)</f>
        <v>o</v>
      </c>
      <c r="S104" s="520" t="str">
        <f>VLOOKUP($I104,'U5L Int request'!$J$6:$AI$9945,12,FALSE)</f>
        <v>o</v>
      </c>
      <c r="T104" s="520" t="str">
        <f>VLOOKUP($I104,'U5L Int request'!$J$6:$AI$9945,13,FALSE)</f>
        <v>o</v>
      </c>
      <c r="U104" s="520" t="str">
        <f>VLOOKUP($I104,'U5L Int request'!$J$6:$AI$9945,14,FALSE)</f>
        <v>o</v>
      </c>
      <c r="V104" s="520" t="str">
        <f>VLOOKUP($I104,'U5L Int request'!$J$6:$AI$9945,15,FALSE)</f>
        <v>o</v>
      </c>
      <c r="W104" s="520" t="str">
        <f>VLOOKUP($I104,'U5L Int request'!$J$6:$AI$9945,16,FALSE)</f>
        <v>o</v>
      </c>
      <c r="X104" s="520" t="str">
        <f>VLOOKUP($I104,'U5L Int request'!$J$6:$AI$9945,17,FALSE)</f>
        <v>o</v>
      </c>
      <c r="Y104" s="520" t="str">
        <f>VLOOKUP($I104,'U5L Int request'!$J$6:$AI$9945,18,FALSE)</f>
        <v>o</v>
      </c>
      <c r="Z104" s="520" t="str">
        <f>VLOOKUP($I104,'U5L Int request'!$J$6:$AI$9945,19,FALSE)</f>
        <v>o</v>
      </c>
      <c r="AA104" s="520" t="str">
        <f>VLOOKUP($I104,'U5L Int request'!$J$6:$AI$9945,20,FALSE)</f>
        <v>o</v>
      </c>
      <c r="AB104" s="520" t="str">
        <f>VLOOKUP($I104,'U5L Int request'!$J$6:$AI$9945,21,FALSE)</f>
        <v>o</v>
      </c>
      <c r="AC104" s="520" t="str">
        <f>VLOOKUP($I104,'U5L Int request'!$J$6:$AI$9945,22,FALSE)</f>
        <v>o</v>
      </c>
      <c r="AD104" s="565"/>
      <c r="AF104" s="30" t="str">
        <f>VLOOKUP(I104, 'U5L Int request'!$J$7:$J$428, 1, FALSE)</f>
        <v>INTRCAN1VMRX</v>
      </c>
    </row>
    <row r="105" spans="2:32" ht="18" customHeight="1" outlineLevel="1">
      <c r="B105" s="607">
        <v>50</v>
      </c>
      <c r="C105" s="610">
        <v>3</v>
      </c>
      <c r="D105" s="610" t="s">
        <v>1167</v>
      </c>
      <c r="E105" s="610">
        <v>4</v>
      </c>
      <c r="F105" s="611" t="s">
        <v>2321</v>
      </c>
      <c r="G105" s="612" t="s">
        <v>162</v>
      </c>
      <c r="H105" s="609">
        <v>99</v>
      </c>
      <c r="I105" s="41" t="s">
        <v>1401</v>
      </c>
      <c r="J105" s="41" t="s">
        <v>2270</v>
      </c>
      <c r="K105" s="41" t="str">
        <f>VLOOKUP($I105,'U5L Int request'!$J$6:$AI$9945,3,FALSE)</f>
        <v>RS-CANFD</v>
      </c>
      <c r="L105" s="41" t="str">
        <f>VLOOKUP(J105,'U5L Int request'!K:AI,3,FALSE)</f>
        <v>Level</v>
      </c>
      <c r="M105" s="617" t="s">
        <v>270</v>
      </c>
      <c r="N105" s="686"/>
      <c r="O105" s="691"/>
      <c r="P105" s="620" t="s">
        <v>271</v>
      </c>
      <c r="Q105" s="558" t="str">
        <f>VLOOKUP($I105,'U5L Int request'!$J$6:$AI$9945,5,FALSE)</f>
        <v>iso_canfd0_can_vmrx_int[3]</v>
      </c>
      <c r="R105" s="520" t="str">
        <f>VLOOKUP($I105,'U5L Int request'!$J$6:$AI$9945,11,FALSE)</f>
        <v>o</v>
      </c>
      <c r="S105" s="520" t="str">
        <f>VLOOKUP($I105,'U5L Int request'!$J$6:$AI$9945,12,FALSE)</f>
        <v>o</v>
      </c>
      <c r="T105" s="520" t="str">
        <f>VLOOKUP($I105,'U5L Int request'!$J$6:$AI$9945,13,FALSE)</f>
        <v>o</v>
      </c>
      <c r="U105" s="520" t="str">
        <f>VLOOKUP($I105,'U5L Int request'!$J$6:$AI$9945,14,FALSE)</f>
        <v>o</v>
      </c>
      <c r="V105" s="520" t="str">
        <f>VLOOKUP($I105,'U5L Int request'!$J$6:$AI$9945,15,FALSE)</f>
        <v>o</v>
      </c>
      <c r="W105" s="520" t="str">
        <f>VLOOKUP($I105,'U5L Int request'!$J$6:$AI$9945,16,FALSE)</f>
        <v>o</v>
      </c>
      <c r="X105" s="520" t="str">
        <f>VLOOKUP($I105,'U5L Int request'!$J$6:$AI$9945,17,FALSE)</f>
        <v>o</v>
      </c>
      <c r="Y105" s="520" t="str">
        <f>VLOOKUP($I105,'U5L Int request'!$J$6:$AI$9945,18,FALSE)</f>
        <v>-</v>
      </c>
      <c r="Z105" s="520" t="str">
        <f>VLOOKUP($I105,'U5L Int request'!$J$6:$AI$9945,19,FALSE)</f>
        <v>-</v>
      </c>
      <c r="AA105" s="520" t="str">
        <f>VLOOKUP($I105,'U5L Int request'!$J$6:$AI$9945,20,FALSE)</f>
        <v>o</v>
      </c>
      <c r="AB105" s="520" t="str">
        <f>VLOOKUP($I105,'U5L Int request'!$J$6:$AI$9945,21,FALSE)</f>
        <v>-</v>
      </c>
      <c r="AC105" s="520" t="str">
        <f>VLOOKUP($I105,'U5L Int request'!$J$6:$AI$9945,22,FALSE)</f>
        <v>-</v>
      </c>
      <c r="AD105" s="565"/>
      <c r="AF105" s="30" t="str">
        <f>VLOOKUP(I105, 'U5L Int request'!$J$7:$J$428, 1, FALSE)</f>
        <v>INTRCAN3VMRX</v>
      </c>
    </row>
    <row r="106" spans="2:32" s="36" customFormat="1" ht="18" customHeight="1" outlineLevel="1">
      <c r="B106" s="608">
        <v>50</v>
      </c>
      <c r="C106" s="614">
        <v>3</v>
      </c>
      <c r="D106" s="614" t="s">
        <v>1167</v>
      </c>
      <c r="E106" s="614">
        <v>5</v>
      </c>
      <c r="F106" s="615" t="s">
        <v>2321</v>
      </c>
      <c r="G106" s="616" t="s">
        <v>162</v>
      </c>
      <c r="H106" s="613">
        <v>100</v>
      </c>
      <c r="I106" s="557" t="s">
        <v>1413</v>
      </c>
      <c r="J106" s="557" t="s">
        <v>1414</v>
      </c>
      <c r="K106" s="557" t="str">
        <f>VLOOKUP($I106,'U5L Int request'!$J$6:$AI$9945,3,FALSE)</f>
        <v>RS-CANFD</v>
      </c>
      <c r="L106" s="557" t="str">
        <f>VLOOKUP(J106,'U5L Int request'!K:AI,3,FALSE)</f>
        <v>Level</v>
      </c>
      <c r="M106" s="616" t="s">
        <v>270</v>
      </c>
      <c r="N106" s="686"/>
      <c r="O106" s="691"/>
      <c r="P106" s="621" t="s">
        <v>271</v>
      </c>
      <c r="Q106" s="559" t="str">
        <f>VLOOKUP($I106,'U5L Int request'!$J$6:$AI$9945,5,FALSE)</f>
        <v>iso_canfd0_can_vmrx_int[5]</v>
      </c>
      <c r="R106" s="520" t="str">
        <f>VLOOKUP($I106,'U5L Int request'!$J$6:$AI$9945,11,FALSE)</f>
        <v>o</v>
      </c>
      <c r="S106" s="520" t="str">
        <f>VLOOKUP($I106,'U5L Int request'!$J$6:$AI$9945,12,FALSE)</f>
        <v>o</v>
      </c>
      <c r="T106" s="520" t="str">
        <f>VLOOKUP($I106,'U5L Int request'!$J$6:$AI$9945,13,FALSE)</f>
        <v>o</v>
      </c>
      <c r="U106" s="520" t="str">
        <f>VLOOKUP($I106,'U5L Int request'!$J$6:$AI$9945,14,FALSE)</f>
        <v>-</v>
      </c>
      <c r="V106" s="520" t="str">
        <f>VLOOKUP($I106,'U5L Int request'!$J$6:$AI$9945,15,FALSE)</f>
        <v>o</v>
      </c>
      <c r="W106" s="520" t="str">
        <f>VLOOKUP($I106,'U5L Int request'!$J$6:$AI$9945,16,FALSE)</f>
        <v>o</v>
      </c>
      <c r="X106" s="520" t="str">
        <f>VLOOKUP($I106,'U5L Int request'!$J$6:$AI$9945,17,FALSE)</f>
        <v>-</v>
      </c>
      <c r="Y106" s="520" t="str">
        <f>VLOOKUP($I106,'U5L Int request'!$J$6:$AI$9945,18,FALSE)</f>
        <v>-</v>
      </c>
      <c r="Z106" s="520" t="str">
        <f>VLOOKUP($I106,'U5L Int request'!$J$6:$AI$9945,19,FALSE)</f>
        <v>-</v>
      </c>
      <c r="AA106" s="520" t="str">
        <f>VLOOKUP($I106,'U5L Int request'!$J$6:$AI$9945,20,FALSE)</f>
        <v>-</v>
      </c>
      <c r="AB106" s="520" t="str">
        <f>VLOOKUP($I106,'U5L Int request'!$J$6:$AI$9945,21,FALSE)</f>
        <v>-</v>
      </c>
      <c r="AC106" s="520" t="str">
        <f>VLOOKUP($I106,'U5L Int request'!$J$6:$AI$9945,22,FALSE)</f>
        <v>-</v>
      </c>
      <c r="AD106" s="565"/>
      <c r="AF106" s="30" t="str">
        <f>VLOOKUP(I106, 'U5L Int request'!$J$7:$J$428, 1, FALSE)</f>
        <v>INTRCAN5VMRX</v>
      </c>
    </row>
    <row r="107" spans="2:32" ht="18" customHeight="1">
      <c r="B107" s="598">
        <v>51</v>
      </c>
      <c r="C107" s="591">
        <v>4</v>
      </c>
      <c r="D107" s="591" t="s">
        <v>1167</v>
      </c>
      <c r="E107" s="591">
        <v>0</v>
      </c>
      <c r="F107" s="523" t="str">
        <f t="shared" si="1"/>
        <v>EIC51</v>
      </c>
      <c r="G107" s="533" t="s">
        <v>272</v>
      </c>
      <c r="H107" s="587">
        <v>101</v>
      </c>
      <c r="I107" s="40" t="s">
        <v>309</v>
      </c>
      <c r="J107" s="40" t="s">
        <v>310</v>
      </c>
      <c r="K107" s="40" t="str">
        <f>VLOOKUP($I107,'U5L Int request'!$J$6:$AI$9945,3,FALSE)</f>
        <v>RS-CANFD</v>
      </c>
      <c r="L107" s="40" t="str">
        <f>VLOOKUP(J107,'U5L Int request'!K:AI,3,FALSE)</f>
        <v>Level</v>
      </c>
      <c r="M107" s="540" t="s">
        <v>275</v>
      </c>
      <c r="N107" s="686"/>
      <c r="O107" s="691"/>
      <c r="P107" s="546" t="s">
        <v>276</v>
      </c>
      <c r="Q107" s="301" t="str">
        <f>VLOOKUP($I107,'U5L Int request'!$J$6:$AI$9945,5,FALSE)</f>
        <v>iso_canfd0_can_tx_int[0]</v>
      </c>
      <c r="R107" s="516" t="str">
        <f>VLOOKUP($I107,'U5L Int request'!$J$6:$AI$9945,11,FALSE)</f>
        <v>o</v>
      </c>
      <c r="S107" s="516" t="str">
        <f>VLOOKUP($I107,'U5L Int request'!$J$6:$AI$9945,12,FALSE)</f>
        <v>o</v>
      </c>
      <c r="T107" s="516" t="str">
        <f>VLOOKUP($I107,'U5L Int request'!$J$6:$AI$9945,13,FALSE)</f>
        <v>o</v>
      </c>
      <c r="U107" s="516" t="str">
        <f>VLOOKUP($I107,'U5L Int request'!$J$6:$AI$9945,14,FALSE)</f>
        <v>o</v>
      </c>
      <c r="V107" s="516" t="str">
        <f>VLOOKUP($I107,'U5L Int request'!$J$6:$AI$9945,15,FALSE)</f>
        <v>o</v>
      </c>
      <c r="W107" s="516" t="str">
        <f>VLOOKUP($I107,'U5L Int request'!$J$6:$AI$9945,16,FALSE)</f>
        <v>o</v>
      </c>
      <c r="X107" s="516" t="str">
        <f>VLOOKUP($I107,'U5L Int request'!$J$6:$AI$9945,17,FALSE)</f>
        <v>o</v>
      </c>
      <c r="Y107" s="516" t="str">
        <f>VLOOKUP($I107,'U5L Int request'!$J$6:$AI$9945,18,FALSE)</f>
        <v>o</v>
      </c>
      <c r="Z107" s="516" t="str">
        <f>VLOOKUP($I107,'U5L Int request'!$J$6:$AI$9945,19,FALSE)</f>
        <v>o</v>
      </c>
      <c r="AA107" s="516" t="str">
        <f>VLOOKUP($I107,'U5L Int request'!$J$6:$AI$9945,20,FALSE)</f>
        <v>o</v>
      </c>
      <c r="AB107" s="516" t="str">
        <f>VLOOKUP($I107,'U5L Int request'!$J$6:$AI$9945,21,FALSE)</f>
        <v>o</v>
      </c>
      <c r="AC107" s="516" t="str">
        <f>VLOOKUP($I107,'U5L Int request'!$J$6:$AI$9945,22,FALSE)</f>
        <v>o</v>
      </c>
      <c r="AD107" s="563"/>
      <c r="AF107" s="30" t="str">
        <f>VLOOKUP(I107, 'U5L Int request'!$J$7:$J$428, 1, FALSE)</f>
        <v>INTRCAN0TRX</v>
      </c>
    </row>
    <row r="108" spans="2:32" ht="18" customHeight="1">
      <c r="B108" s="599">
        <v>51</v>
      </c>
      <c r="C108" s="592">
        <v>4</v>
      </c>
      <c r="D108" s="592" t="s">
        <v>1167</v>
      </c>
      <c r="E108" s="592">
        <v>1</v>
      </c>
      <c r="F108" s="525" t="str">
        <f t="shared" si="1"/>
        <v>EIC51</v>
      </c>
      <c r="G108" s="538" t="s">
        <v>272</v>
      </c>
      <c r="H108" s="589">
        <v>102</v>
      </c>
      <c r="I108" s="40" t="s">
        <v>336</v>
      </c>
      <c r="J108" s="40" t="s">
        <v>337</v>
      </c>
      <c r="K108" s="40" t="str">
        <f>VLOOKUP($I108,'U5L Int request'!$J$6:$AI$9945,3,FALSE)</f>
        <v>RS-CANFD</v>
      </c>
      <c r="L108" s="40" t="str">
        <f>VLOOKUP(J108,'U5L Int request'!K:AI,3,FALSE)</f>
        <v>Level</v>
      </c>
      <c r="M108" s="538" t="s">
        <v>275</v>
      </c>
      <c r="N108" s="686"/>
      <c r="O108" s="691"/>
      <c r="P108" s="547" t="s">
        <v>276</v>
      </c>
      <c r="Q108" s="301" t="str">
        <f>VLOOKUP($I108,'U5L Int request'!$J$6:$AI$9945,5,FALSE)</f>
        <v>iso_canfd0_can_tx_int[2]</v>
      </c>
      <c r="R108" s="516" t="str">
        <f>VLOOKUP($I108,'U5L Int request'!$J$6:$AI$9945,11,FALSE)</f>
        <v>o</v>
      </c>
      <c r="S108" s="516" t="str">
        <f>VLOOKUP($I108,'U5L Int request'!$J$6:$AI$9945,12,FALSE)</f>
        <v>o</v>
      </c>
      <c r="T108" s="516" t="str">
        <f>VLOOKUP($I108,'U5L Int request'!$J$6:$AI$9945,13,FALSE)</f>
        <v>o</v>
      </c>
      <c r="U108" s="516" t="str">
        <f>VLOOKUP($I108,'U5L Int request'!$J$6:$AI$9945,14,FALSE)</f>
        <v>o</v>
      </c>
      <c r="V108" s="516" t="str">
        <f>VLOOKUP($I108,'U5L Int request'!$J$6:$AI$9945,15,FALSE)</f>
        <v>o</v>
      </c>
      <c r="W108" s="516" t="str">
        <f>VLOOKUP($I108,'U5L Int request'!$J$6:$AI$9945,16,FALSE)</f>
        <v>o</v>
      </c>
      <c r="X108" s="516" t="str">
        <f>VLOOKUP($I108,'U5L Int request'!$J$6:$AI$9945,17,FALSE)</f>
        <v>o</v>
      </c>
      <c r="Y108" s="516" t="str">
        <f>VLOOKUP($I108,'U5L Int request'!$J$6:$AI$9945,18,FALSE)</f>
        <v>o</v>
      </c>
      <c r="Z108" s="516" t="str">
        <f>VLOOKUP($I108,'U5L Int request'!$J$6:$AI$9945,19,FALSE)</f>
        <v>o</v>
      </c>
      <c r="AA108" s="516" t="str">
        <f>VLOOKUP($I108,'U5L Int request'!$J$6:$AI$9945,20,FALSE)</f>
        <v>o</v>
      </c>
      <c r="AB108" s="516" t="str">
        <f>VLOOKUP($I108,'U5L Int request'!$J$6:$AI$9945,21,FALSE)</f>
        <v>o</v>
      </c>
      <c r="AC108" s="516" t="str">
        <f>VLOOKUP($I108,'U5L Int request'!$J$6:$AI$9945,22,FALSE)</f>
        <v>o</v>
      </c>
      <c r="AD108" s="563"/>
      <c r="AF108" s="30" t="str">
        <f>VLOOKUP(I108, 'U5L Int request'!$J$7:$J$428, 1, FALSE)</f>
        <v>INTRCAN2TRX</v>
      </c>
    </row>
    <row r="109" spans="2:32" ht="18" customHeight="1">
      <c r="B109" s="599">
        <v>51</v>
      </c>
      <c r="C109" s="592">
        <v>4</v>
      </c>
      <c r="D109" s="592" t="s">
        <v>1167</v>
      </c>
      <c r="E109" s="592">
        <v>2</v>
      </c>
      <c r="F109" s="525" t="str">
        <f t="shared" si="1"/>
        <v>EIC51</v>
      </c>
      <c r="G109" s="538" t="s">
        <v>272</v>
      </c>
      <c r="H109" s="589">
        <v>103</v>
      </c>
      <c r="I109" s="40" t="s">
        <v>2027</v>
      </c>
      <c r="J109" s="40" t="s">
        <v>945</v>
      </c>
      <c r="K109" s="40" t="str">
        <f>VLOOKUP($I109,'U5L Int request'!$J$6:$AI$9945,3,FALSE)</f>
        <v>RS-CANFD</v>
      </c>
      <c r="L109" s="40" t="str">
        <f>VLOOKUP(J109,'U5L Int request'!K:AI,3,FALSE)</f>
        <v>Level</v>
      </c>
      <c r="M109" s="538" t="s">
        <v>275</v>
      </c>
      <c r="N109" s="686"/>
      <c r="O109" s="691"/>
      <c r="P109" s="547" t="s">
        <v>276</v>
      </c>
      <c r="Q109" s="301" t="str">
        <f>VLOOKUP($I109,'U5L Int request'!$J$6:$AI$9945,5,FALSE)</f>
        <v>iso_canfd0_can_tx_int[4]</v>
      </c>
      <c r="R109" s="516" t="str">
        <f>VLOOKUP($I109,'U5L Int request'!$J$6:$AI$9945,11,FALSE)</f>
        <v>o</v>
      </c>
      <c r="S109" s="516" t="str">
        <f>VLOOKUP($I109,'U5L Int request'!$J$6:$AI$9945,12,FALSE)</f>
        <v>o</v>
      </c>
      <c r="T109" s="516" t="str">
        <f>VLOOKUP($I109,'U5L Int request'!$J$6:$AI$9945,13,FALSE)</f>
        <v>o</v>
      </c>
      <c r="U109" s="516" t="str">
        <f>VLOOKUP($I109,'U5L Int request'!$J$6:$AI$9945,14,FALSE)</f>
        <v>-</v>
      </c>
      <c r="V109" s="516" t="str">
        <f>VLOOKUP($I109,'U5L Int request'!$J$6:$AI$9945,15,FALSE)</f>
        <v>o</v>
      </c>
      <c r="W109" s="516" t="str">
        <f>VLOOKUP($I109,'U5L Int request'!$J$6:$AI$9945,16,FALSE)</f>
        <v>o</v>
      </c>
      <c r="X109" s="516" t="str">
        <f>VLOOKUP($I109,'U5L Int request'!$J$6:$AI$9945,17,FALSE)</f>
        <v>-</v>
      </c>
      <c r="Y109" s="516" t="str">
        <f>VLOOKUP($I109,'U5L Int request'!$J$6:$AI$9945,18,FALSE)</f>
        <v>-</v>
      </c>
      <c r="Z109" s="516" t="str">
        <f>VLOOKUP($I109,'U5L Int request'!$J$6:$AI$9945,19,FALSE)</f>
        <v>-</v>
      </c>
      <c r="AA109" s="516" t="str">
        <f>VLOOKUP($I109,'U5L Int request'!$J$6:$AI$9945,20,FALSE)</f>
        <v>-</v>
      </c>
      <c r="AB109" s="516" t="str">
        <f>VLOOKUP($I109,'U5L Int request'!$J$6:$AI$9945,21,FALSE)</f>
        <v>-</v>
      </c>
      <c r="AC109" s="516" t="str">
        <f>VLOOKUP($I109,'U5L Int request'!$J$6:$AI$9945,22,FALSE)</f>
        <v>-</v>
      </c>
      <c r="AD109" s="563"/>
      <c r="AF109" s="30" t="str">
        <f>VLOOKUP(I109, 'U5L Int request'!$J$7:$J$428, 1, FALSE)</f>
        <v>INTRCAN4TRX</v>
      </c>
    </row>
    <row r="110" spans="2:32" ht="18" customHeight="1" outlineLevel="1">
      <c r="B110" s="607">
        <v>51</v>
      </c>
      <c r="C110" s="610">
        <v>4</v>
      </c>
      <c r="D110" s="610" t="s">
        <v>1167</v>
      </c>
      <c r="E110" s="610">
        <v>3</v>
      </c>
      <c r="F110" s="611" t="s">
        <v>2322</v>
      </c>
      <c r="G110" s="612" t="s">
        <v>272</v>
      </c>
      <c r="H110" s="609">
        <v>104</v>
      </c>
      <c r="I110" s="41" t="s">
        <v>1380</v>
      </c>
      <c r="J110" s="41" t="s">
        <v>2271</v>
      </c>
      <c r="K110" s="41" t="str">
        <f>VLOOKUP($I110,'U5L Int request'!$J$6:$AI$9945,3,FALSE)</f>
        <v>RS-CANFD</v>
      </c>
      <c r="L110" s="41" t="str">
        <f>VLOOKUP(J110,'U5L Int request'!K:AI,3,FALSE)</f>
        <v>Level</v>
      </c>
      <c r="M110" s="617" t="s">
        <v>275</v>
      </c>
      <c r="N110" s="686"/>
      <c r="O110" s="691"/>
      <c r="P110" s="620" t="s">
        <v>276</v>
      </c>
      <c r="Q110" s="558" t="str">
        <f>VLOOKUP($I110,'U5L Int request'!$J$6:$AI$9945,5,FALSE)</f>
        <v>iso_canfd0_can_vmtx_int[0]</v>
      </c>
      <c r="R110" s="520" t="str">
        <f>VLOOKUP($I110,'U5L Int request'!$J$6:$AI$9945,11,FALSE)</f>
        <v>o</v>
      </c>
      <c r="S110" s="520" t="str">
        <f>VLOOKUP($I110,'U5L Int request'!$J$6:$AI$9945,12,FALSE)</f>
        <v>o</v>
      </c>
      <c r="T110" s="520" t="str">
        <f>VLOOKUP($I110,'U5L Int request'!$J$6:$AI$9945,13,FALSE)</f>
        <v>o</v>
      </c>
      <c r="U110" s="520" t="str">
        <f>VLOOKUP($I110,'U5L Int request'!$J$6:$AI$9945,14,FALSE)</f>
        <v>o</v>
      </c>
      <c r="V110" s="520" t="str">
        <f>VLOOKUP($I110,'U5L Int request'!$J$6:$AI$9945,15,FALSE)</f>
        <v>o</v>
      </c>
      <c r="W110" s="520" t="str">
        <f>VLOOKUP($I110,'U5L Int request'!$J$6:$AI$9945,16,FALSE)</f>
        <v>o</v>
      </c>
      <c r="X110" s="520" t="str">
        <f>VLOOKUP($I110,'U5L Int request'!$J$6:$AI$9945,17,FALSE)</f>
        <v>o</v>
      </c>
      <c r="Y110" s="520" t="str">
        <f>VLOOKUP($I110,'U5L Int request'!$J$6:$AI$9945,18,FALSE)</f>
        <v>o</v>
      </c>
      <c r="Z110" s="520" t="str">
        <f>VLOOKUP($I110,'U5L Int request'!$J$6:$AI$9945,19,FALSE)</f>
        <v>o</v>
      </c>
      <c r="AA110" s="520" t="str">
        <f>VLOOKUP($I110,'U5L Int request'!$J$6:$AI$9945,20,FALSE)</f>
        <v>o</v>
      </c>
      <c r="AB110" s="520" t="str">
        <f>VLOOKUP($I110,'U5L Int request'!$J$6:$AI$9945,21,FALSE)</f>
        <v>o</v>
      </c>
      <c r="AC110" s="520" t="str">
        <f>VLOOKUP($I110,'U5L Int request'!$J$6:$AI$9945,22,FALSE)</f>
        <v>o</v>
      </c>
      <c r="AD110" s="565"/>
      <c r="AF110" s="30" t="str">
        <f>VLOOKUP(I110, 'U5L Int request'!$J$7:$J$428, 1, FALSE)</f>
        <v>INTRCAN0VMTX</v>
      </c>
    </row>
    <row r="111" spans="2:32" ht="18" customHeight="1" outlineLevel="1">
      <c r="B111" s="607">
        <v>51</v>
      </c>
      <c r="C111" s="610">
        <v>4</v>
      </c>
      <c r="D111" s="610" t="s">
        <v>1167</v>
      </c>
      <c r="E111" s="610">
        <v>4</v>
      </c>
      <c r="F111" s="611" t="s">
        <v>2322</v>
      </c>
      <c r="G111" s="612" t="s">
        <v>272</v>
      </c>
      <c r="H111" s="609">
        <v>105</v>
      </c>
      <c r="I111" s="41" t="s">
        <v>1393</v>
      </c>
      <c r="J111" s="41" t="s">
        <v>2272</v>
      </c>
      <c r="K111" s="41" t="str">
        <f>VLOOKUP($I111,'U5L Int request'!$J$6:$AI$9945,3,FALSE)</f>
        <v>RS-CANFD</v>
      </c>
      <c r="L111" s="41" t="str">
        <f>VLOOKUP(J111,'U5L Int request'!K:AI,3,FALSE)</f>
        <v>Level</v>
      </c>
      <c r="M111" s="617" t="s">
        <v>275</v>
      </c>
      <c r="N111" s="686"/>
      <c r="O111" s="691"/>
      <c r="P111" s="620" t="s">
        <v>276</v>
      </c>
      <c r="Q111" s="558" t="str">
        <f>VLOOKUP($I111,'U5L Int request'!$J$6:$AI$9945,5,FALSE)</f>
        <v>iso_canfd0_can_vmtx_int[2]</v>
      </c>
      <c r="R111" s="520" t="str">
        <f>VLOOKUP($I111,'U5L Int request'!$J$6:$AI$9945,11,FALSE)</f>
        <v>o</v>
      </c>
      <c r="S111" s="520" t="str">
        <f>VLOOKUP($I111,'U5L Int request'!$J$6:$AI$9945,12,FALSE)</f>
        <v>o</v>
      </c>
      <c r="T111" s="520" t="str">
        <f>VLOOKUP($I111,'U5L Int request'!$J$6:$AI$9945,13,FALSE)</f>
        <v>o</v>
      </c>
      <c r="U111" s="520" t="str">
        <f>VLOOKUP($I111,'U5L Int request'!$J$6:$AI$9945,14,FALSE)</f>
        <v>o</v>
      </c>
      <c r="V111" s="520" t="str">
        <f>VLOOKUP($I111,'U5L Int request'!$J$6:$AI$9945,15,FALSE)</f>
        <v>o</v>
      </c>
      <c r="W111" s="520" t="str">
        <f>VLOOKUP($I111,'U5L Int request'!$J$6:$AI$9945,16,FALSE)</f>
        <v>o</v>
      </c>
      <c r="X111" s="520" t="str">
        <f>VLOOKUP($I111,'U5L Int request'!$J$6:$AI$9945,17,FALSE)</f>
        <v>o</v>
      </c>
      <c r="Y111" s="520" t="str">
        <f>VLOOKUP($I111,'U5L Int request'!$J$6:$AI$9945,18,FALSE)</f>
        <v>o</v>
      </c>
      <c r="Z111" s="520" t="str">
        <f>VLOOKUP($I111,'U5L Int request'!$J$6:$AI$9945,19,FALSE)</f>
        <v>o</v>
      </c>
      <c r="AA111" s="520" t="str">
        <f>VLOOKUP($I111,'U5L Int request'!$J$6:$AI$9945,20,FALSE)</f>
        <v>o</v>
      </c>
      <c r="AB111" s="520" t="str">
        <f>VLOOKUP($I111,'U5L Int request'!$J$6:$AI$9945,21,FALSE)</f>
        <v>o</v>
      </c>
      <c r="AC111" s="520" t="str">
        <f>VLOOKUP($I111,'U5L Int request'!$J$6:$AI$9945,22,FALSE)</f>
        <v>o</v>
      </c>
      <c r="AD111" s="565"/>
      <c r="AF111" s="30" t="str">
        <f>VLOOKUP(I111, 'U5L Int request'!$J$7:$J$428, 1, FALSE)</f>
        <v>INTRCAN2VMTX</v>
      </c>
    </row>
    <row r="112" spans="2:32" s="36" customFormat="1" ht="18" customHeight="1" outlineLevel="1">
      <c r="B112" s="608">
        <v>51</v>
      </c>
      <c r="C112" s="614">
        <v>4</v>
      </c>
      <c r="D112" s="614" t="s">
        <v>1167</v>
      </c>
      <c r="E112" s="614">
        <v>5</v>
      </c>
      <c r="F112" s="615" t="s">
        <v>2322</v>
      </c>
      <c r="G112" s="616" t="s">
        <v>272</v>
      </c>
      <c r="H112" s="609">
        <v>106</v>
      </c>
      <c r="I112" s="557" t="s">
        <v>1405</v>
      </c>
      <c r="J112" s="557" t="s">
        <v>1406</v>
      </c>
      <c r="K112" s="557" t="str">
        <f>VLOOKUP($I112,'U5L Int request'!$J$6:$AI$9945,3,FALSE)</f>
        <v>RS-CANFD</v>
      </c>
      <c r="L112" s="557" t="str">
        <f>VLOOKUP(J112,'U5L Int request'!K:AI,3,FALSE)</f>
        <v>Level</v>
      </c>
      <c r="M112" s="616" t="s">
        <v>275</v>
      </c>
      <c r="N112" s="686"/>
      <c r="O112" s="691"/>
      <c r="P112" s="621" t="s">
        <v>276</v>
      </c>
      <c r="Q112" s="559" t="str">
        <f>VLOOKUP($I112,'U5L Int request'!$J$6:$AI$9945,5,FALSE)</f>
        <v>iso_canfd0_can_vmtx_int[4]</v>
      </c>
      <c r="R112" s="520" t="str">
        <f>VLOOKUP($I112,'U5L Int request'!$J$6:$AI$9945,11,FALSE)</f>
        <v>o</v>
      </c>
      <c r="S112" s="520" t="str">
        <f>VLOOKUP($I112,'U5L Int request'!$J$6:$AI$9945,12,FALSE)</f>
        <v>o</v>
      </c>
      <c r="T112" s="520" t="str">
        <f>VLOOKUP($I112,'U5L Int request'!$J$6:$AI$9945,13,FALSE)</f>
        <v>o</v>
      </c>
      <c r="U112" s="520" t="str">
        <f>VLOOKUP($I112,'U5L Int request'!$J$6:$AI$9945,14,FALSE)</f>
        <v>-</v>
      </c>
      <c r="V112" s="520" t="str">
        <f>VLOOKUP($I112,'U5L Int request'!$J$6:$AI$9945,15,FALSE)</f>
        <v>o</v>
      </c>
      <c r="W112" s="520" t="str">
        <f>VLOOKUP($I112,'U5L Int request'!$J$6:$AI$9945,16,FALSE)</f>
        <v>o</v>
      </c>
      <c r="X112" s="520" t="str">
        <f>VLOOKUP($I112,'U5L Int request'!$J$6:$AI$9945,17,FALSE)</f>
        <v>-</v>
      </c>
      <c r="Y112" s="520" t="str">
        <f>VLOOKUP($I112,'U5L Int request'!$J$6:$AI$9945,18,FALSE)</f>
        <v>-</v>
      </c>
      <c r="Z112" s="520" t="str">
        <f>VLOOKUP($I112,'U5L Int request'!$J$6:$AI$9945,19,FALSE)</f>
        <v>-</v>
      </c>
      <c r="AA112" s="520" t="str">
        <f>VLOOKUP($I112,'U5L Int request'!$J$6:$AI$9945,20,FALSE)</f>
        <v>-</v>
      </c>
      <c r="AB112" s="520" t="str">
        <f>VLOOKUP($I112,'U5L Int request'!$J$6:$AI$9945,21,FALSE)</f>
        <v>-</v>
      </c>
      <c r="AC112" s="520" t="str">
        <f>VLOOKUP($I112,'U5L Int request'!$J$6:$AI$9945,22,FALSE)</f>
        <v>-</v>
      </c>
      <c r="AD112" s="565"/>
      <c r="AF112" s="30" t="str">
        <f>VLOOKUP(I112, 'U5L Int request'!$J$7:$J$428, 1, FALSE)</f>
        <v>INTRCAN4VMTX</v>
      </c>
    </row>
    <row r="113" spans="2:32" ht="18" customHeight="1">
      <c r="B113" s="598">
        <v>52</v>
      </c>
      <c r="C113" s="591">
        <v>5</v>
      </c>
      <c r="D113" s="591" t="s">
        <v>1167</v>
      </c>
      <c r="E113" s="591">
        <v>0</v>
      </c>
      <c r="F113" s="523" t="str">
        <f t="shared" si="1"/>
        <v>EIC52</v>
      </c>
      <c r="G113" s="540" t="s">
        <v>166</v>
      </c>
      <c r="H113" s="587">
        <v>107</v>
      </c>
      <c r="I113" s="40" t="s">
        <v>322</v>
      </c>
      <c r="J113" s="40" t="s">
        <v>323</v>
      </c>
      <c r="K113" s="40" t="str">
        <f>VLOOKUP($I113,'U5L Int request'!$J$6:$AI$9945,3,FALSE)</f>
        <v>RS-CANFD</v>
      </c>
      <c r="L113" s="40" t="str">
        <f>VLOOKUP(J113,'U5L Int request'!K:AI,3,FALSE)</f>
        <v>Level</v>
      </c>
      <c r="M113" s="540" t="s">
        <v>279</v>
      </c>
      <c r="N113" s="686"/>
      <c r="O113" s="691"/>
      <c r="P113" s="546" t="s">
        <v>280</v>
      </c>
      <c r="Q113" s="301" t="str">
        <f>VLOOKUP($I113,'U5L Int request'!$J$6:$AI$9945,5,FALSE)</f>
        <v>iso_canfd0_can_tx_int[1]</v>
      </c>
      <c r="R113" s="516" t="str">
        <f>VLOOKUP($I113,'U5L Int request'!$J$6:$AI$9945,11,FALSE)</f>
        <v>o</v>
      </c>
      <c r="S113" s="516" t="str">
        <f>VLOOKUP($I113,'U5L Int request'!$J$6:$AI$9945,12,FALSE)</f>
        <v>o</v>
      </c>
      <c r="T113" s="516" t="str">
        <f>VLOOKUP($I113,'U5L Int request'!$J$6:$AI$9945,13,FALSE)</f>
        <v>o</v>
      </c>
      <c r="U113" s="516" t="str">
        <f>VLOOKUP($I113,'U5L Int request'!$J$6:$AI$9945,14,FALSE)</f>
        <v>o</v>
      </c>
      <c r="V113" s="516" t="str">
        <f>VLOOKUP($I113,'U5L Int request'!$J$6:$AI$9945,15,FALSE)</f>
        <v>o</v>
      </c>
      <c r="W113" s="516" t="str">
        <f>VLOOKUP($I113,'U5L Int request'!$J$6:$AI$9945,16,FALSE)</f>
        <v>o</v>
      </c>
      <c r="X113" s="516" t="str">
        <f>VLOOKUP($I113,'U5L Int request'!$J$6:$AI$9945,17,FALSE)</f>
        <v>o</v>
      </c>
      <c r="Y113" s="516" t="str">
        <f>VLOOKUP($I113,'U5L Int request'!$J$6:$AI$9945,18,FALSE)</f>
        <v>o</v>
      </c>
      <c r="Z113" s="516" t="str">
        <f>VLOOKUP($I113,'U5L Int request'!$J$6:$AI$9945,19,FALSE)</f>
        <v>o</v>
      </c>
      <c r="AA113" s="516" t="str">
        <f>VLOOKUP($I113,'U5L Int request'!$J$6:$AI$9945,20,FALSE)</f>
        <v>o</v>
      </c>
      <c r="AB113" s="516" t="str">
        <f>VLOOKUP($I113,'U5L Int request'!$J$6:$AI$9945,21,FALSE)</f>
        <v>o</v>
      </c>
      <c r="AC113" s="516" t="str">
        <f>VLOOKUP($I113,'U5L Int request'!$J$6:$AI$9945,22,FALSE)</f>
        <v>o</v>
      </c>
      <c r="AD113" s="563"/>
      <c r="AF113" s="30" t="str">
        <f>VLOOKUP(I113, 'U5L Int request'!$J$7:$J$428, 1, FALSE)</f>
        <v>INTRCAN1TRX</v>
      </c>
    </row>
    <row r="114" spans="2:32" ht="18" customHeight="1">
      <c r="B114" s="599">
        <v>52</v>
      </c>
      <c r="C114" s="592">
        <v>5</v>
      </c>
      <c r="D114" s="592" t="s">
        <v>1167</v>
      </c>
      <c r="E114" s="592">
        <v>1</v>
      </c>
      <c r="F114" s="525" t="str">
        <f t="shared" si="1"/>
        <v>EIC52</v>
      </c>
      <c r="G114" s="538" t="s">
        <v>166</v>
      </c>
      <c r="H114" s="589">
        <v>108</v>
      </c>
      <c r="I114" s="40" t="s">
        <v>806</v>
      </c>
      <c r="J114" s="40" t="s">
        <v>2030</v>
      </c>
      <c r="K114" s="40" t="str">
        <f>VLOOKUP($I114,'U5L Int request'!$J$6:$AI$9945,3,FALSE)</f>
        <v>RS-CANFD</v>
      </c>
      <c r="L114" s="40" t="str">
        <f>VLOOKUP(J114,'U5L Int request'!K:AI,3,FALSE)</f>
        <v>Level</v>
      </c>
      <c r="M114" s="538" t="s">
        <v>279</v>
      </c>
      <c r="N114" s="686"/>
      <c r="O114" s="691"/>
      <c r="P114" s="547" t="s">
        <v>280</v>
      </c>
      <c r="Q114" s="301" t="str">
        <f>VLOOKUP($I114,'U5L Int request'!$J$6:$AI$9945,5,FALSE)</f>
        <v>iso_canfd0_can_tx_int[3]</v>
      </c>
      <c r="R114" s="516" t="str">
        <f>VLOOKUP($I114,'U5L Int request'!$J$6:$AI$9945,11,FALSE)</f>
        <v>o</v>
      </c>
      <c r="S114" s="516" t="str">
        <f>VLOOKUP($I114,'U5L Int request'!$J$6:$AI$9945,12,FALSE)</f>
        <v>o</v>
      </c>
      <c r="T114" s="516" t="str">
        <f>VLOOKUP($I114,'U5L Int request'!$J$6:$AI$9945,13,FALSE)</f>
        <v>o</v>
      </c>
      <c r="U114" s="516" t="str">
        <f>VLOOKUP($I114,'U5L Int request'!$J$6:$AI$9945,14,FALSE)</f>
        <v>o</v>
      </c>
      <c r="V114" s="516" t="str">
        <f>VLOOKUP($I114,'U5L Int request'!$J$6:$AI$9945,15,FALSE)</f>
        <v>o</v>
      </c>
      <c r="W114" s="516" t="str">
        <f>VLOOKUP($I114,'U5L Int request'!$J$6:$AI$9945,16,FALSE)</f>
        <v>o</v>
      </c>
      <c r="X114" s="516" t="str">
        <f>VLOOKUP($I114,'U5L Int request'!$J$6:$AI$9945,17,FALSE)</f>
        <v>o</v>
      </c>
      <c r="Y114" s="516" t="str">
        <f>VLOOKUP($I114,'U5L Int request'!$J$6:$AI$9945,18,FALSE)</f>
        <v>-</v>
      </c>
      <c r="Z114" s="516" t="str">
        <f>VLOOKUP($I114,'U5L Int request'!$J$6:$AI$9945,19,FALSE)</f>
        <v>-</v>
      </c>
      <c r="AA114" s="516" t="str">
        <f>VLOOKUP($I114,'U5L Int request'!$J$6:$AI$9945,20,FALSE)</f>
        <v>o</v>
      </c>
      <c r="AB114" s="516" t="str">
        <f>VLOOKUP($I114,'U5L Int request'!$J$6:$AI$9945,21,FALSE)</f>
        <v>-</v>
      </c>
      <c r="AC114" s="516" t="str">
        <f>VLOOKUP($I114,'U5L Int request'!$J$6:$AI$9945,22,FALSE)</f>
        <v>-</v>
      </c>
      <c r="AD114" s="563"/>
      <c r="AF114" s="30" t="str">
        <f>VLOOKUP(I114, 'U5L Int request'!$J$7:$J$428, 1, FALSE)</f>
        <v>INTRCAN3TRX</v>
      </c>
    </row>
    <row r="115" spans="2:32" ht="18" customHeight="1">
      <c r="B115" s="599">
        <v>52</v>
      </c>
      <c r="C115" s="592">
        <v>5</v>
      </c>
      <c r="D115" s="592" t="s">
        <v>1167</v>
      </c>
      <c r="E115" s="592">
        <v>2</v>
      </c>
      <c r="F115" s="525" t="str">
        <f t="shared" si="1"/>
        <v>EIC52</v>
      </c>
      <c r="G115" s="538" t="s">
        <v>166</v>
      </c>
      <c r="H115" s="589">
        <v>109</v>
      </c>
      <c r="I115" s="40" t="s">
        <v>2031</v>
      </c>
      <c r="J115" s="40" t="s">
        <v>2032</v>
      </c>
      <c r="K115" s="40" t="str">
        <f>VLOOKUP($I115,'U5L Int request'!$J$6:$AI$9945,3,FALSE)</f>
        <v>RS-CANFD</v>
      </c>
      <c r="L115" s="40" t="str">
        <f>VLOOKUP(J115,'U5L Int request'!K:AI,3,FALSE)</f>
        <v>Level</v>
      </c>
      <c r="M115" s="538" t="s">
        <v>279</v>
      </c>
      <c r="N115" s="686"/>
      <c r="O115" s="691"/>
      <c r="P115" s="547" t="s">
        <v>280</v>
      </c>
      <c r="Q115" s="301" t="str">
        <f>VLOOKUP($I115,'U5L Int request'!$J$6:$AI$9945,5,FALSE)</f>
        <v>iso_canfd0_can_tx_int[5]</v>
      </c>
      <c r="R115" s="516" t="str">
        <f>VLOOKUP($I115,'U5L Int request'!$J$6:$AI$9945,11,FALSE)</f>
        <v>o</v>
      </c>
      <c r="S115" s="516" t="str">
        <f>VLOOKUP($I115,'U5L Int request'!$J$6:$AI$9945,12,FALSE)</f>
        <v>o</v>
      </c>
      <c r="T115" s="516" t="str">
        <f>VLOOKUP($I115,'U5L Int request'!$J$6:$AI$9945,13,FALSE)</f>
        <v>o</v>
      </c>
      <c r="U115" s="516" t="str">
        <f>VLOOKUP($I115,'U5L Int request'!$J$6:$AI$9945,14,FALSE)</f>
        <v>-</v>
      </c>
      <c r="V115" s="516" t="str">
        <f>VLOOKUP($I115,'U5L Int request'!$J$6:$AI$9945,15,FALSE)</f>
        <v>o</v>
      </c>
      <c r="W115" s="516" t="str">
        <f>VLOOKUP($I115,'U5L Int request'!$J$6:$AI$9945,16,FALSE)</f>
        <v>o</v>
      </c>
      <c r="X115" s="516" t="str">
        <f>VLOOKUP($I115,'U5L Int request'!$J$6:$AI$9945,17,FALSE)</f>
        <v>-</v>
      </c>
      <c r="Y115" s="516" t="str">
        <f>VLOOKUP($I115,'U5L Int request'!$J$6:$AI$9945,18,FALSE)</f>
        <v>-</v>
      </c>
      <c r="Z115" s="516" t="str">
        <f>VLOOKUP($I115,'U5L Int request'!$J$6:$AI$9945,19,FALSE)</f>
        <v>-</v>
      </c>
      <c r="AA115" s="516" t="str">
        <f>VLOOKUP($I115,'U5L Int request'!$J$6:$AI$9945,20,FALSE)</f>
        <v>-</v>
      </c>
      <c r="AB115" s="516" t="str">
        <f>VLOOKUP($I115,'U5L Int request'!$J$6:$AI$9945,21,FALSE)</f>
        <v>-</v>
      </c>
      <c r="AC115" s="516" t="str">
        <f>VLOOKUP($I115,'U5L Int request'!$J$6:$AI$9945,22,FALSE)</f>
        <v>-</v>
      </c>
      <c r="AD115" s="563"/>
      <c r="AF115" s="30" t="str">
        <f>VLOOKUP(I115, 'U5L Int request'!$J$7:$J$428, 1, FALSE)</f>
        <v>INTRCAN5TRX</v>
      </c>
    </row>
    <row r="116" spans="2:32" ht="18" customHeight="1" outlineLevel="1">
      <c r="B116" s="607">
        <v>52</v>
      </c>
      <c r="C116" s="610">
        <v>5</v>
      </c>
      <c r="D116" s="610" t="s">
        <v>1167</v>
      </c>
      <c r="E116" s="610">
        <v>3</v>
      </c>
      <c r="F116" s="611" t="s">
        <v>2323</v>
      </c>
      <c r="G116" s="612" t="s">
        <v>166</v>
      </c>
      <c r="H116" s="609">
        <v>110</v>
      </c>
      <c r="I116" s="41" t="s">
        <v>1387</v>
      </c>
      <c r="J116" s="41" t="s">
        <v>2273</v>
      </c>
      <c r="K116" s="41" t="str">
        <f>VLOOKUP($I116,'U5L Int request'!$J$6:$AI$9945,3,FALSE)</f>
        <v>RS-CANFD</v>
      </c>
      <c r="L116" s="41" t="str">
        <f>VLOOKUP(J116,'U5L Int request'!K:AI,3,FALSE)</f>
        <v>Level</v>
      </c>
      <c r="M116" s="617" t="s">
        <v>279</v>
      </c>
      <c r="N116" s="686"/>
      <c r="O116" s="691"/>
      <c r="P116" s="620" t="s">
        <v>280</v>
      </c>
      <c r="Q116" s="558" t="str">
        <f>VLOOKUP($I116,'U5L Int request'!$J$6:$AI$9945,5,FALSE)</f>
        <v>iso_canfd0_can_vmtx_int[1]</v>
      </c>
      <c r="R116" s="520" t="str">
        <f>VLOOKUP($I116,'U5L Int request'!$J$6:$AI$9945,11,FALSE)</f>
        <v>o</v>
      </c>
      <c r="S116" s="520" t="str">
        <f>VLOOKUP($I116,'U5L Int request'!$J$6:$AI$9945,12,FALSE)</f>
        <v>o</v>
      </c>
      <c r="T116" s="520" t="str">
        <f>VLOOKUP($I116,'U5L Int request'!$J$6:$AI$9945,13,FALSE)</f>
        <v>o</v>
      </c>
      <c r="U116" s="520" t="str">
        <f>VLOOKUP($I116,'U5L Int request'!$J$6:$AI$9945,14,FALSE)</f>
        <v>o</v>
      </c>
      <c r="V116" s="520" t="str">
        <f>VLOOKUP($I116,'U5L Int request'!$J$6:$AI$9945,15,FALSE)</f>
        <v>o</v>
      </c>
      <c r="W116" s="520" t="str">
        <f>VLOOKUP($I116,'U5L Int request'!$J$6:$AI$9945,16,FALSE)</f>
        <v>o</v>
      </c>
      <c r="X116" s="520" t="str">
        <f>VLOOKUP($I116,'U5L Int request'!$J$6:$AI$9945,17,FALSE)</f>
        <v>o</v>
      </c>
      <c r="Y116" s="520" t="str">
        <f>VLOOKUP($I116,'U5L Int request'!$J$6:$AI$9945,18,FALSE)</f>
        <v>o</v>
      </c>
      <c r="Z116" s="520" t="str">
        <f>VLOOKUP($I116,'U5L Int request'!$J$6:$AI$9945,19,FALSE)</f>
        <v>o</v>
      </c>
      <c r="AA116" s="520" t="str">
        <f>VLOOKUP($I116,'U5L Int request'!$J$6:$AI$9945,20,FALSE)</f>
        <v>o</v>
      </c>
      <c r="AB116" s="520" t="str">
        <f>VLOOKUP($I116,'U5L Int request'!$J$6:$AI$9945,21,FALSE)</f>
        <v>o</v>
      </c>
      <c r="AC116" s="520" t="str">
        <f>VLOOKUP($I116,'U5L Int request'!$J$6:$AI$9945,22,FALSE)</f>
        <v>o</v>
      </c>
      <c r="AD116" s="565"/>
      <c r="AF116" s="30" t="str">
        <f>VLOOKUP(I116, 'U5L Int request'!$J$7:$J$428, 1, FALSE)</f>
        <v>INTRCAN1VMTX</v>
      </c>
    </row>
    <row r="117" spans="2:32" ht="18" customHeight="1" outlineLevel="1">
      <c r="B117" s="607">
        <v>52</v>
      </c>
      <c r="C117" s="610">
        <v>5</v>
      </c>
      <c r="D117" s="610" t="s">
        <v>1167</v>
      </c>
      <c r="E117" s="610">
        <v>4</v>
      </c>
      <c r="F117" s="611" t="s">
        <v>2323</v>
      </c>
      <c r="G117" s="612" t="s">
        <v>166</v>
      </c>
      <c r="H117" s="609">
        <v>111</v>
      </c>
      <c r="I117" s="41" t="s">
        <v>1399</v>
      </c>
      <c r="J117" s="41" t="s">
        <v>2274</v>
      </c>
      <c r="K117" s="41" t="str">
        <f>VLOOKUP($I117,'U5L Int request'!$J$6:$AI$9945,3,FALSE)</f>
        <v>RS-CANFD</v>
      </c>
      <c r="L117" s="41" t="str">
        <f>VLOOKUP(J117,'U5L Int request'!K:AI,3,FALSE)</f>
        <v>Level</v>
      </c>
      <c r="M117" s="617" t="s">
        <v>279</v>
      </c>
      <c r="N117" s="686"/>
      <c r="O117" s="691"/>
      <c r="P117" s="620" t="s">
        <v>280</v>
      </c>
      <c r="Q117" s="558" t="str">
        <f>VLOOKUP($I117,'U5L Int request'!$J$6:$AI$9945,5,FALSE)</f>
        <v>iso_canfd0_can_vmtx_int[3]</v>
      </c>
      <c r="R117" s="520" t="str">
        <f>VLOOKUP($I117,'U5L Int request'!$J$6:$AI$9945,11,FALSE)</f>
        <v>o</v>
      </c>
      <c r="S117" s="520" t="str">
        <f>VLOOKUP($I117,'U5L Int request'!$J$6:$AI$9945,12,FALSE)</f>
        <v>o</v>
      </c>
      <c r="T117" s="520" t="str">
        <f>VLOOKUP($I117,'U5L Int request'!$J$6:$AI$9945,13,FALSE)</f>
        <v>o</v>
      </c>
      <c r="U117" s="520" t="str">
        <f>VLOOKUP($I117,'U5L Int request'!$J$6:$AI$9945,14,FALSE)</f>
        <v>o</v>
      </c>
      <c r="V117" s="520" t="str">
        <f>VLOOKUP($I117,'U5L Int request'!$J$6:$AI$9945,15,FALSE)</f>
        <v>o</v>
      </c>
      <c r="W117" s="520" t="str">
        <f>VLOOKUP($I117,'U5L Int request'!$J$6:$AI$9945,16,FALSE)</f>
        <v>o</v>
      </c>
      <c r="X117" s="520" t="str">
        <f>VLOOKUP($I117,'U5L Int request'!$J$6:$AI$9945,17,FALSE)</f>
        <v>o</v>
      </c>
      <c r="Y117" s="520" t="str">
        <f>VLOOKUP($I117,'U5L Int request'!$J$6:$AI$9945,18,FALSE)</f>
        <v>-</v>
      </c>
      <c r="Z117" s="520" t="str">
        <f>VLOOKUP($I117,'U5L Int request'!$J$6:$AI$9945,19,FALSE)</f>
        <v>-</v>
      </c>
      <c r="AA117" s="520" t="str">
        <f>VLOOKUP($I117,'U5L Int request'!$J$6:$AI$9945,20,FALSE)</f>
        <v>o</v>
      </c>
      <c r="AB117" s="520" t="str">
        <f>VLOOKUP($I117,'U5L Int request'!$J$6:$AI$9945,21,FALSE)</f>
        <v>-</v>
      </c>
      <c r="AC117" s="520" t="str">
        <f>VLOOKUP($I117,'U5L Int request'!$J$6:$AI$9945,22,FALSE)</f>
        <v>-</v>
      </c>
      <c r="AD117" s="565"/>
      <c r="AF117" s="30" t="str">
        <f>VLOOKUP(I117, 'U5L Int request'!$J$7:$J$428, 1, FALSE)</f>
        <v>INTRCAN3VMTX</v>
      </c>
    </row>
    <row r="118" spans="2:32" s="36" customFormat="1" ht="18.649999999999999" customHeight="1" outlineLevel="1">
      <c r="B118" s="608">
        <v>52</v>
      </c>
      <c r="C118" s="614">
        <v>5</v>
      </c>
      <c r="D118" s="614" t="s">
        <v>1167</v>
      </c>
      <c r="E118" s="614">
        <v>5</v>
      </c>
      <c r="F118" s="615" t="s">
        <v>2323</v>
      </c>
      <c r="G118" s="616" t="s">
        <v>166</v>
      </c>
      <c r="H118" s="626">
        <v>112</v>
      </c>
      <c r="I118" s="557" t="s">
        <v>1411</v>
      </c>
      <c r="J118" s="557" t="s">
        <v>1412</v>
      </c>
      <c r="K118" s="557" t="str">
        <f>VLOOKUP($I118,'U5L Int request'!$J$6:$AI$9945,3,FALSE)</f>
        <v>RS-CANFD</v>
      </c>
      <c r="L118" s="557" t="str">
        <f>VLOOKUP(J118,'U5L Int request'!K:AI,3,FALSE)</f>
        <v>Level</v>
      </c>
      <c r="M118" s="616" t="s">
        <v>279</v>
      </c>
      <c r="N118" s="686"/>
      <c r="O118" s="691"/>
      <c r="P118" s="621" t="s">
        <v>280</v>
      </c>
      <c r="Q118" s="559" t="str">
        <f>VLOOKUP($I118,'U5L Int request'!$J$6:$AI$9945,5,FALSE)</f>
        <v>iso_canfd0_can_vmtx_int[5]</v>
      </c>
      <c r="R118" s="520" t="str">
        <f>VLOOKUP($I118,'U5L Int request'!$J$6:$AI$9945,11,FALSE)</f>
        <v>o</v>
      </c>
      <c r="S118" s="520" t="str">
        <f>VLOOKUP($I118,'U5L Int request'!$J$6:$AI$9945,12,FALSE)</f>
        <v>o</v>
      </c>
      <c r="T118" s="520" t="str">
        <f>VLOOKUP($I118,'U5L Int request'!$J$6:$AI$9945,13,FALSE)</f>
        <v>o</v>
      </c>
      <c r="U118" s="520" t="str">
        <f>VLOOKUP($I118,'U5L Int request'!$J$6:$AI$9945,14,FALSE)</f>
        <v>-</v>
      </c>
      <c r="V118" s="520" t="str">
        <f>VLOOKUP($I118,'U5L Int request'!$J$6:$AI$9945,15,FALSE)</f>
        <v>o</v>
      </c>
      <c r="W118" s="520" t="str">
        <f>VLOOKUP($I118,'U5L Int request'!$J$6:$AI$9945,16,FALSE)</f>
        <v>o</v>
      </c>
      <c r="X118" s="520" t="str">
        <f>VLOOKUP($I118,'U5L Int request'!$J$6:$AI$9945,17,FALSE)</f>
        <v>-</v>
      </c>
      <c r="Y118" s="520" t="str">
        <f>VLOOKUP($I118,'U5L Int request'!$J$6:$AI$9945,18,FALSE)</f>
        <v>-</v>
      </c>
      <c r="Z118" s="520" t="str">
        <f>VLOOKUP($I118,'U5L Int request'!$J$6:$AI$9945,19,FALSE)</f>
        <v>-</v>
      </c>
      <c r="AA118" s="520" t="str">
        <f>VLOOKUP($I118,'U5L Int request'!$J$6:$AI$9945,20,FALSE)</f>
        <v>-</v>
      </c>
      <c r="AB118" s="520" t="str">
        <f>VLOOKUP($I118,'U5L Int request'!$J$6:$AI$9945,21,FALSE)</f>
        <v>-</v>
      </c>
      <c r="AC118" s="520" t="str">
        <f>VLOOKUP($I118,'U5L Int request'!$J$6:$AI$9945,22,FALSE)</f>
        <v>-</v>
      </c>
      <c r="AD118" s="565"/>
      <c r="AF118" s="30" t="str">
        <f>VLOOKUP(I118, 'U5L Int request'!$J$7:$J$428, 1, FALSE)</f>
        <v>INTRCAN5VMTX</v>
      </c>
    </row>
    <row r="119" spans="2:32" ht="18" customHeight="1">
      <c r="B119" s="622">
        <v>53</v>
      </c>
      <c r="C119" s="623" t="s">
        <v>1167</v>
      </c>
      <c r="D119" s="623" t="s">
        <v>1167</v>
      </c>
      <c r="E119" s="623" t="s">
        <v>1167</v>
      </c>
      <c r="F119" s="624" t="str">
        <f t="shared" si="1"/>
        <v>EIC53</v>
      </c>
      <c r="G119" s="625" t="s">
        <v>281</v>
      </c>
      <c r="H119" s="588">
        <v>113</v>
      </c>
      <c r="I119" s="625" t="s">
        <v>340</v>
      </c>
      <c r="J119" s="625" t="s">
        <v>341</v>
      </c>
      <c r="K119" s="625" t="str">
        <f>VLOOKUP($I119,'U5L Int request'!$J$6:$AI$9945,3,FALSE)</f>
        <v>CANXL0</v>
      </c>
      <c r="L119" s="625" t="str">
        <f>VLOOKUP(J119,'U5L Int request'!K:AI,3,FALSE)</f>
        <v>Level</v>
      </c>
      <c r="M119" s="625" t="s">
        <v>284</v>
      </c>
      <c r="N119" s="686"/>
      <c r="O119" s="691"/>
      <c r="P119" s="627" t="s">
        <v>285</v>
      </c>
      <c r="Q119" s="628" t="str">
        <f>VLOOKUP($I119,'U5L Int request'!$J$6:$AI$9945,5,FALSE)</f>
        <v>iso_canxl0_INT_FUNC</v>
      </c>
      <c r="R119" s="629" t="str">
        <f>VLOOKUP($I119,'U5L Int request'!$J$6:$AI$9945,11,FALSE)</f>
        <v>o</v>
      </c>
      <c r="S119" s="629" t="str">
        <f>VLOOKUP($I119,'U5L Int request'!$J$6:$AI$9945,12,FALSE)</f>
        <v>o</v>
      </c>
      <c r="T119" s="629" t="str">
        <f>VLOOKUP($I119,'U5L Int request'!$J$6:$AI$9945,13,FALSE)</f>
        <v>o</v>
      </c>
      <c r="U119" s="629" t="str">
        <f>VLOOKUP($I119,'U5L Int request'!$J$6:$AI$9945,14,FALSE)</f>
        <v>o</v>
      </c>
      <c r="V119" s="629" t="str">
        <f>VLOOKUP($I119,'U5L Int request'!$J$6:$AI$9945,15,FALSE)</f>
        <v>o</v>
      </c>
      <c r="W119" s="629" t="str">
        <f>VLOOKUP($I119,'U5L Int request'!$J$6:$AI$9945,16,FALSE)</f>
        <v>o</v>
      </c>
      <c r="X119" s="629" t="str">
        <f>VLOOKUP($I119,'U5L Int request'!$J$6:$AI$9945,17,FALSE)</f>
        <v>o</v>
      </c>
      <c r="Y119" s="629" t="str">
        <f>VLOOKUP($I119,'U5L Int request'!$J$6:$AI$9945,18,FALSE)</f>
        <v>o</v>
      </c>
      <c r="Z119" s="629" t="str">
        <f>VLOOKUP($I119,'U5L Int request'!$J$6:$AI$9945,19,FALSE)</f>
        <v>o</v>
      </c>
      <c r="AA119" s="629" t="str">
        <f>VLOOKUP($I119,'U5L Int request'!$J$6:$AI$9945,20,FALSE)</f>
        <v>o</v>
      </c>
      <c r="AB119" s="629" t="str">
        <f>VLOOKUP($I119,'U5L Int request'!$J$6:$AI$9945,21,FALSE)</f>
        <v>o</v>
      </c>
      <c r="AC119" s="629" t="str">
        <f>VLOOKUP($I119,'U5L Int request'!$J$6:$AI$9945,22,FALSE)</f>
        <v>o</v>
      </c>
      <c r="AD119" s="562"/>
      <c r="AF119" s="30" t="str">
        <f>VLOOKUP(I119, 'U5L Int request'!$J$7:$J$428, 1, FALSE)</f>
        <v>INTXCAN0FUNC</v>
      </c>
    </row>
    <row r="120" spans="2:32" ht="18" customHeight="1">
      <c r="B120" s="597">
        <v>54</v>
      </c>
      <c r="C120" s="590" t="s">
        <v>1167</v>
      </c>
      <c r="D120" s="590" t="s">
        <v>1167</v>
      </c>
      <c r="E120" s="590" t="s">
        <v>1167</v>
      </c>
      <c r="F120" s="512" t="str">
        <f t="shared" si="1"/>
        <v>EIC54</v>
      </c>
      <c r="G120" s="40" t="s">
        <v>171</v>
      </c>
      <c r="H120" s="584">
        <v>114</v>
      </c>
      <c r="I120" s="38" t="s">
        <v>345</v>
      </c>
      <c r="J120" s="38" t="s">
        <v>346</v>
      </c>
      <c r="K120" s="38" t="str">
        <f>VLOOKUP($I120,'U5L Int request'!$J$6:$AI$9945,3,FALSE)</f>
        <v>CANXL0</v>
      </c>
      <c r="L120" s="38" t="str">
        <f>VLOOKUP(J120,'U5L Int request'!K:AI,3,FALSE)</f>
        <v>Level</v>
      </c>
      <c r="M120" s="38" t="s">
        <v>288</v>
      </c>
      <c r="N120" s="686"/>
      <c r="O120" s="691"/>
      <c r="P120" s="37" t="s">
        <v>289</v>
      </c>
      <c r="Q120" s="302" t="str">
        <f>VLOOKUP($I120,'U5L Int request'!$J$6:$AI$9945,5,FALSE)</f>
        <v>iso_canxl0_INT_ERR</v>
      </c>
      <c r="R120" s="516" t="str">
        <f>VLOOKUP($I120,'U5L Int request'!$J$6:$AI$9945,11,FALSE)</f>
        <v>o</v>
      </c>
      <c r="S120" s="516" t="str">
        <f>VLOOKUP($I120,'U5L Int request'!$J$6:$AI$9945,12,FALSE)</f>
        <v>o</v>
      </c>
      <c r="T120" s="516" t="str">
        <f>VLOOKUP($I120,'U5L Int request'!$J$6:$AI$9945,13,FALSE)</f>
        <v>o</v>
      </c>
      <c r="U120" s="516" t="str">
        <f>VLOOKUP($I120,'U5L Int request'!$J$6:$AI$9945,14,FALSE)</f>
        <v>o</v>
      </c>
      <c r="V120" s="516" t="str">
        <f>VLOOKUP($I120,'U5L Int request'!$J$6:$AI$9945,15,FALSE)</f>
        <v>o</v>
      </c>
      <c r="W120" s="516" t="str">
        <f>VLOOKUP($I120,'U5L Int request'!$J$6:$AI$9945,16,FALSE)</f>
        <v>o</v>
      </c>
      <c r="X120" s="516" t="str">
        <f>VLOOKUP($I120,'U5L Int request'!$J$6:$AI$9945,17,FALSE)</f>
        <v>o</v>
      </c>
      <c r="Y120" s="516" t="str">
        <f>VLOOKUP($I120,'U5L Int request'!$J$6:$AI$9945,18,FALSE)</f>
        <v>o</v>
      </c>
      <c r="Z120" s="516" t="str">
        <f>VLOOKUP($I120,'U5L Int request'!$J$6:$AI$9945,19,FALSE)</f>
        <v>o</v>
      </c>
      <c r="AA120" s="516" t="str">
        <f>VLOOKUP($I120,'U5L Int request'!$J$6:$AI$9945,20,FALSE)</f>
        <v>o</v>
      </c>
      <c r="AB120" s="516" t="str">
        <f>VLOOKUP($I120,'U5L Int request'!$J$6:$AI$9945,21,FALSE)</f>
        <v>o</v>
      </c>
      <c r="AC120" s="516" t="str">
        <f>VLOOKUP($I120,'U5L Int request'!$J$6:$AI$9945,22,FALSE)</f>
        <v>o</v>
      </c>
      <c r="AD120" s="563"/>
      <c r="AF120" s="30" t="str">
        <f>VLOOKUP(I120, 'U5L Int request'!$J$7:$J$428, 1, FALSE)</f>
        <v>INTXCAN0ERR</v>
      </c>
    </row>
    <row r="121" spans="2:32" ht="18" customHeight="1">
      <c r="B121" s="597">
        <v>55</v>
      </c>
      <c r="C121" s="590" t="s">
        <v>1167</v>
      </c>
      <c r="D121" s="590" t="s">
        <v>1167</v>
      </c>
      <c r="E121" s="590" t="s">
        <v>1167</v>
      </c>
      <c r="F121" s="512" t="str">
        <f t="shared" si="1"/>
        <v>EIC55</v>
      </c>
      <c r="G121" s="40" t="s">
        <v>290</v>
      </c>
      <c r="H121" s="584">
        <v>115</v>
      </c>
      <c r="I121" s="40" t="s">
        <v>349</v>
      </c>
      <c r="J121" s="40" t="s">
        <v>350</v>
      </c>
      <c r="K121" s="40" t="str">
        <f>VLOOKUP($I121,'U5L Int request'!$J$6:$AI$9945,3,FALSE)</f>
        <v>CANXL0</v>
      </c>
      <c r="L121" s="40" t="str">
        <f>VLOOKUP(J121,'U5L Int request'!K:AI,3,FALSE)</f>
        <v>Level</v>
      </c>
      <c r="M121" s="40" t="s">
        <v>293</v>
      </c>
      <c r="N121" s="686"/>
      <c r="O121" s="691"/>
      <c r="P121" s="39" t="s">
        <v>294</v>
      </c>
      <c r="Q121" s="301" t="str">
        <f>VLOOKUP($I121,'U5L Int request'!$J$6:$AI$9945,5,FALSE)</f>
        <v>iso_canxl0_INT_SAFETY</v>
      </c>
      <c r="R121" s="516" t="str">
        <f>VLOOKUP($I121,'U5L Int request'!$J$6:$AI$9945,11,FALSE)</f>
        <v>o</v>
      </c>
      <c r="S121" s="516" t="str">
        <f>VLOOKUP($I121,'U5L Int request'!$J$6:$AI$9945,12,FALSE)</f>
        <v>o</v>
      </c>
      <c r="T121" s="516" t="str">
        <f>VLOOKUP($I121,'U5L Int request'!$J$6:$AI$9945,13,FALSE)</f>
        <v>o</v>
      </c>
      <c r="U121" s="516" t="str">
        <f>VLOOKUP($I121,'U5L Int request'!$J$6:$AI$9945,14,FALSE)</f>
        <v>o</v>
      </c>
      <c r="V121" s="516" t="str">
        <f>VLOOKUP($I121,'U5L Int request'!$J$6:$AI$9945,15,FALSE)</f>
        <v>o</v>
      </c>
      <c r="W121" s="516" t="str">
        <f>VLOOKUP($I121,'U5L Int request'!$J$6:$AI$9945,16,FALSE)</f>
        <v>o</v>
      </c>
      <c r="X121" s="516" t="str">
        <f>VLOOKUP($I121,'U5L Int request'!$J$6:$AI$9945,17,FALSE)</f>
        <v>o</v>
      </c>
      <c r="Y121" s="516" t="str">
        <f>VLOOKUP($I121,'U5L Int request'!$J$6:$AI$9945,18,FALSE)</f>
        <v>o</v>
      </c>
      <c r="Z121" s="516" t="str">
        <f>VLOOKUP($I121,'U5L Int request'!$J$6:$AI$9945,19,FALSE)</f>
        <v>o</v>
      </c>
      <c r="AA121" s="516" t="str">
        <f>VLOOKUP($I121,'U5L Int request'!$J$6:$AI$9945,20,FALSE)</f>
        <v>o</v>
      </c>
      <c r="AB121" s="516" t="str">
        <f>VLOOKUP($I121,'U5L Int request'!$J$6:$AI$9945,21,FALSE)</f>
        <v>o</v>
      </c>
      <c r="AC121" s="516" t="str">
        <f>VLOOKUP($I121,'U5L Int request'!$J$6:$AI$9945,22,FALSE)</f>
        <v>o</v>
      </c>
      <c r="AD121" s="563"/>
      <c r="AF121" s="30" t="str">
        <f>VLOOKUP(I121, 'U5L Int request'!$J$7:$J$428, 1, FALSE)</f>
        <v>INTXCAN0SAFETY</v>
      </c>
    </row>
    <row r="122" spans="2:32" ht="18" customHeight="1">
      <c r="B122" s="598">
        <v>56</v>
      </c>
      <c r="C122" s="591" t="s">
        <v>1167</v>
      </c>
      <c r="D122" s="591">
        <v>10</v>
      </c>
      <c r="E122" s="591">
        <v>0</v>
      </c>
      <c r="F122" s="523" t="str">
        <f t="shared" si="1"/>
        <v>EIC56</v>
      </c>
      <c r="G122" s="540" t="s">
        <v>175</v>
      </c>
      <c r="H122" s="587">
        <v>116</v>
      </c>
      <c r="I122" s="38" t="s">
        <v>354</v>
      </c>
      <c r="J122" s="38" t="s">
        <v>355</v>
      </c>
      <c r="K122" s="38" t="str">
        <f>VLOOKUP($I122,'U5L Int request'!$J$6:$AI$9945,3,FALSE)</f>
        <v>TAUJ0</v>
      </c>
      <c r="L122" s="38" t="str">
        <f>VLOOKUP(J122,'U5L Int request'!K:AI,3,FALSE)</f>
        <v>Edge</v>
      </c>
      <c r="M122" s="533" t="s">
        <v>297</v>
      </c>
      <c r="N122" s="686"/>
      <c r="O122" s="691"/>
      <c r="P122" s="545" t="s">
        <v>298</v>
      </c>
      <c r="Q122" s="302" t="str">
        <f>VLOOKUP($I122,'U5L Int request'!$J$6:$AI$9945,5,FALSE)</f>
        <v>iso_tauj0_INT_TAUJ_0</v>
      </c>
      <c r="R122" s="516" t="str">
        <f>VLOOKUP($I122,'U5L Int request'!$J$6:$AI$9945,11,FALSE)</f>
        <v>o</v>
      </c>
      <c r="S122" s="516" t="str">
        <f>VLOOKUP($I122,'U5L Int request'!$J$6:$AI$9945,12,FALSE)</f>
        <v>o</v>
      </c>
      <c r="T122" s="516" t="str">
        <f>VLOOKUP($I122,'U5L Int request'!$J$6:$AI$9945,13,FALSE)</f>
        <v>o</v>
      </c>
      <c r="U122" s="516" t="str">
        <f>VLOOKUP($I122,'U5L Int request'!$J$6:$AI$9945,14,FALSE)</f>
        <v>o</v>
      </c>
      <c r="V122" s="516" t="str">
        <f>VLOOKUP($I122,'U5L Int request'!$J$6:$AI$9945,15,FALSE)</f>
        <v>o</v>
      </c>
      <c r="W122" s="516" t="str">
        <f>VLOOKUP($I122,'U5L Int request'!$J$6:$AI$9945,16,FALSE)</f>
        <v>o</v>
      </c>
      <c r="X122" s="516" t="str">
        <f>VLOOKUP($I122,'U5L Int request'!$J$6:$AI$9945,17,FALSE)</f>
        <v>o</v>
      </c>
      <c r="Y122" s="516" t="str">
        <f>VLOOKUP($I122,'U5L Int request'!$J$6:$AI$9945,18,FALSE)</f>
        <v>o</v>
      </c>
      <c r="Z122" s="516" t="str">
        <f>VLOOKUP($I122,'U5L Int request'!$J$6:$AI$9945,19,FALSE)</f>
        <v>o</v>
      </c>
      <c r="AA122" s="516" t="str">
        <f>VLOOKUP($I122,'U5L Int request'!$J$6:$AI$9945,20,FALSE)</f>
        <v>o</v>
      </c>
      <c r="AB122" s="516" t="str">
        <f>VLOOKUP($I122,'U5L Int request'!$J$6:$AI$9945,21,FALSE)</f>
        <v>o</v>
      </c>
      <c r="AC122" s="516" t="str">
        <f>VLOOKUP($I122,'U5L Int request'!$J$6:$AI$9945,22,FALSE)</f>
        <v>o</v>
      </c>
      <c r="AD122" s="563"/>
      <c r="AF122" s="30" t="str">
        <f>VLOOKUP(I122, 'U5L Int request'!$J$7:$J$428, 1, FALSE)</f>
        <v>INTTAUJ0I0</v>
      </c>
    </row>
    <row r="123" spans="2:32" ht="18" customHeight="1">
      <c r="B123" s="599">
        <v>56</v>
      </c>
      <c r="C123" s="592" t="s">
        <v>1167</v>
      </c>
      <c r="D123" s="592">
        <v>10</v>
      </c>
      <c r="E123" s="592">
        <v>1</v>
      </c>
      <c r="F123" s="525" t="str">
        <f t="shared" si="1"/>
        <v>EIC56</v>
      </c>
      <c r="G123" s="538" t="s">
        <v>175</v>
      </c>
      <c r="H123" s="589">
        <v>117</v>
      </c>
      <c r="I123" s="40" t="s">
        <v>358</v>
      </c>
      <c r="J123" s="40" t="s">
        <v>359</v>
      </c>
      <c r="K123" s="40" t="str">
        <f>VLOOKUP($I123,'U5L Int request'!$J$6:$AI$9945,3,FALSE)</f>
        <v>TAUJ0</v>
      </c>
      <c r="L123" s="40" t="str">
        <f>VLOOKUP(J123,'U5L Int request'!K:AI,3,FALSE)</f>
        <v>Edge</v>
      </c>
      <c r="M123" s="538" t="s">
        <v>297</v>
      </c>
      <c r="N123" s="686"/>
      <c r="O123" s="691"/>
      <c r="P123" s="547" t="s">
        <v>298</v>
      </c>
      <c r="Q123" s="301" t="str">
        <f>VLOOKUP($I123,'U5L Int request'!$J$6:$AI$9945,5,FALSE)</f>
        <v>iso_tauj0_INT_TAUJ_1</v>
      </c>
      <c r="R123" s="516" t="str">
        <f>VLOOKUP($I123,'U5L Int request'!$J$6:$AI$9945,11,FALSE)</f>
        <v>o</v>
      </c>
      <c r="S123" s="516" t="str">
        <f>VLOOKUP($I123,'U5L Int request'!$J$6:$AI$9945,12,FALSE)</f>
        <v>o</v>
      </c>
      <c r="T123" s="516" t="str">
        <f>VLOOKUP($I123,'U5L Int request'!$J$6:$AI$9945,13,FALSE)</f>
        <v>o</v>
      </c>
      <c r="U123" s="516" t="str">
        <f>VLOOKUP($I123,'U5L Int request'!$J$6:$AI$9945,14,FALSE)</f>
        <v>o</v>
      </c>
      <c r="V123" s="516" t="str">
        <f>VLOOKUP($I123,'U5L Int request'!$J$6:$AI$9945,15,FALSE)</f>
        <v>o</v>
      </c>
      <c r="W123" s="516" t="str">
        <f>VLOOKUP($I123,'U5L Int request'!$J$6:$AI$9945,16,FALSE)</f>
        <v>o</v>
      </c>
      <c r="X123" s="516" t="str">
        <f>VLOOKUP($I123,'U5L Int request'!$J$6:$AI$9945,17,FALSE)</f>
        <v>o</v>
      </c>
      <c r="Y123" s="516" t="str">
        <f>VLOOKUP($I123,'U5L Int request'!$J$6:$AI$9945,18,FALSE)</f>
        <v>o</v>
      </c>
      <c r="Z123" s="516" t="str">
        <f>VLOOKUP($I123,'U5L Int request'!$J$6:$AI$9945,19,FALSE)</f>
        <v>o</v>
      </c>
      <c r="AA123" s="516" t="str">
        <f>VLOOKUP($I123,'U5L Int request'!$J$6:$AI$9945,20,FALSE)</f>
        <v>o</v>
      </c>
      <c r="AB123" s="516" t="str">
        <f>VLOOKUP($I123,'U5L Int request'!$J$6:$AI$9945,21,FALSE)</f>
        <v>o</v>
      </c>
      <c r="AC123" s="516" t="str">
        <f>VLOOKUP($I123,'U5L Int request'!$J$6:$AI$9945,22,FALSE)</f>
        <v>o</v>
      </c>
      <c r="AD123" s="563"/>
      <c r="AF123" s="30" t="str">
        <f>VLOOKUP(I123, 'U5L Int request'!$J$7:$J$428, 1, FALSE)</f>
        <v>INTTAUJ0I1</v>
      </c>
    </row>
    <row r="124" spans="2:32" ht="18" customHeight="1">
      <c r="B124" s="599">
        <v>56</v>
      </c>
      <c r="C124" s="592" t="s">
        <v>1167</v>
      </c>
      <c r="D124" s="592">
        <v>10</v>
      </c>
      <c r="E124" s="592">
        <v>2</v>
      </c>
      <c r="F124" s="525" t="str">
        <f t="shared" si="1"/>
        <v>EIC56</v>
      </c>
      <c r="G124" s="538" t="s">
        <v>175</v>
      </c>
      <c r="H124" s="589">
        <v>118</v>
      </c>
      <c r="I124" s="38" t="s">
        <v>363</v>
      </c>
      <c r="J124" s="38" t="s">
        <v>364</v>
      </c>
      <c r="K124" s="38" t="str">
        <f>VLOOKUP($I124,'U5L Int request'!$J$6:$AI$9945,3,FALSE)</f>
        <v>TAUJ0</v>
      </c>
      <c r="L124" s="38" t="str">
        <f>VLOOKUP(J124,'U5L Int request'!K:AI,3,FALSE)</f>
        <v>Edge</v>
      </c>
      <c r="M124" s="534" t="s">
        <v>297</v>
      </c>
      <c r="N124" s="686"/>
      <c r="O124" s="691"/>
      <c r="P124" s="542" t="s">
        <v>298</v>
      </c>
      <c r="Q124" s="302" t="str">
        <f>VLOOKUP($I124,'U5L Int request'!$J$6:$AI$9945,5,FALSE)</f>
        <v>iso_tauj0_INT_TAUJ_2</v>
      </c>
      <c r="R124" s="516" t="str">
        <f>VLOOKUP($I124,'U5L Int request'!$J$6:$AI$9945,11,FALSE)</f>
        <v>o</v>
      </c>
      <c r="S124" s="516" t="str">
        <f>VLOOKUP($I124,'U5L Int request'!$J$6:$AI$9945,12,FALSE)</f>
        <v>o</v>
      </c>
      <c r="T124" s="516" t="str">
        <f>VLOOKUP($I124,'U5L Int request'!$J$6:$AI$9945,13,FALSE)</f>
        <v>o</v>
      </c>
      <c r="U124" s="516" t="str">
        <f>VLOOKUP($I124,'U5L Int request'!$J$6:$AI$9945,14,FALSE)</f>
        <v>o</v>
      </c>
      <c r="V124" s="516" t="str">
        <f>VLOOKUP($I124,'U5L Int request'!$J$6:$AI$9945,15,FALSE)</f>
        <v>o</v>
      </c>
      <c r="W124" s="516" t="str">
        <f>VLOOKUP($I124,'U5L Int request'!$J$6:$AI$9945,16,FALSE)</f>
        <v>o</v>
      </c>
      <c r="X124" s="516" t="str">
        <f>VLOOKUP($I124,'U5L Int request'!$J$6:$AI$9945,17,FALSE)</f>
        <v>o</v>
      </c>
      <c r="Y124" s="516" t="str">
        <f>VLOOKUP($I124,'U5L Int request'!$J$6:$AI$9945,18,FALSE)</f>
        <v>o</v>
      </c>
      <c r="Z124" s="516" t="str">
        <f>VLOOKUP($I124,'U5L Int request'!$J$6:$AI$9945,19,FALSE)</f>
        <v>o</v>
      </c>
      <c r="AA124" s="516" t="str">
        <f>VLOOKUP($I124,'U5L Int request'!$J$6:$AI$9945,20,FALSE)</f>
        <v>o</v>
      </c>
      <c r="AB124" s="516" t="str">
        <f>VLOOKUP($I124,'U5L Int request'!$J$6:$AI$9945,21,FALSE)</f>
        <v>o</v>
      </c>
      <c r="AC124" s="516" t="str">
        <f>VLOOKUP($I124,'U5L Int request'!$J$6:$AI$9945,22,FALSE)</f>
        <v>o</v>
      </c>
      <c r="AD124" s="563"/>
      <c r="AF124" s="30" t="str">
        <f>VLOOKUP(I124, 'U5L Int request'!$J$7:$J$428, 1, FALSE)</f>
        <v>INTTAUJ0I2</v>
      </c>
    </row>
    <row r="125" spans="2:32" ht="18" customHeight="1">
      <c r="B125" s="600">
        <v>56</v>
      </c>
      <c r="C125" s="593" t="s">
        <v>1167</v>
      </c>
      <c r="D125" s="593">
        <v>10</v>
      </c>
      <c r="E125" s="593">
        <v>3</v>
      </c>
      <c r="F125" s="527" t="str">
        <f t="shared" si="1"/>
        <v>EIC56</v>
      </c>
      <c r="G125" s="539" t="s">
        <v>175</v>
      </c>
      <c r="H125" s="588">
        <v>119</v>
      </c>
      <c r="I125" s="40" t="s">
        <v>367</v>
      </c>
      <c r="J125" s="40" t="s">
        <v>368</v>
      </c>
      <c r="K125" s="40" t="str">
        <f>VLOOKUP($I125,'U5L Int request'!$J$6:$AI$9945,3,FALSE)</f>
        <v>TAUJ0</v>
      </c>
      <c r="L125" s="40" t="str">
        <f>VLOOKUP(J125,'U5L Int request'!K:AI,3,FALSE)</f>
        <v>Edge</v>
      </c>
      <c r="M125" s="539" t="s">
        <v>297</v>
      </c>
      <c r="N125" s="686"/>
      <c r="O125" s="691"/>
      <c r="P125" s="548" t="s">
        <v>298</v>
      </c>
      <c r="Q125" s="301" t="str">
        <f>VLOOKUP($I125,'U5L Int request'!$J$6:$AI$9945,5,FALSE)</f>
        <v>iso_tauj0_INT_TAUJ_3</v>
      </c>
      <c r="R125" s="516" t="str">
        <f>VLOOKUP($I125,'U5L Int request'!$J$6:$AI$9945,11,FALSE)</f>
        <v>o</v>
      </c>
      <c r="S125" s="516" t="str">
        <f>VLOOKUP($I125,'U5L Int request'!$J$6:$AI$9945,12,FALSE)</f>
        <v>o</v>
      </c>
      <c r="T125" s="516" t="str">
        <f>VLOOKUP($I125,'U5L Int request'!$J$6:$AI$9945,13,FALSE)</f>
        <v>o</v>
      </c>
      <c r="U125" s="516" t="str">
        <f>VLOOKUP($I125,'U5L Int request'!$J$6:$AI$9945,14,FALSE)</f>
        <v>o</v>
      </c>
      <c r="V125" s="516" t="str">
        <f>VLOOKUP($I125,'U5L Int request'!$J$6:$AI$9945,15,FALSE)</f>
        <v>o</v>
      </c>
      <c r="W125" s="516" t="str">
        <f>VLOOKUP($I125,'U5L Int request'!$J$6:$AI$9945,16,FALSE)</f>
        <v>o</v>
      </c>
      <c r="X125" s="516" t="str">
        <f>VLOOKUP($I125,'U5L Int request'!$J$6:$AI$9945,17,FALSE)</f>
        <v>o</v>
      </c>
      <c r="Y125" s="516" t="str">
        <f>VLOOKUP($I125,'U5L Int request'!$J$6:$AI$9945,18,FALSE)</f>
        <v>o</v>
      </c>
      <c r="Z125" s="516" t="str">
        <f>VLOOKUP($I125,'U5L Int request'!$J$6:$AI$9945,19,FALSE)</f>
        <v>o</v>
      </c>
      <c r="AA125" s="516" t="str">
        <f>VLOOKUP($I125,'U5L Int request'!$J$6:$AI$9945,20,FALSE)</f>
        <v>o</v>
      </c>
      <c r="AB125" s="516" t="str">
        <f>VLOOKUP($I125,'U5L Int request'!$J$6:$AI$9945,21,FALSE)</f>
        <v>o</v>
      </c>
      <c r="AC125" s="516" t="str">
        <f>VLOOKUP($I125,'U5L Int request'!$J$6:$AI$9945,22,FALSE)</f>
        <v>o</v>
      </c>
      <c r="AD125" s="563"/>
      <c r="AF125" s="30" t="str">
        <f>VLOOKUP(I125, 'U5L Int request'!$J$7:$J$428, 1, FALSE)</f>
        <v>INTTAUJ0I3</v>
      </c>
    </row>
    <row r="126" spans="2:32" ht="18" customHeight="1">
      <c r="B126" s="598">
        <v>57</v>
      </c>
      <c r="C126" s="591" t="s">
        <v>1167</v>
      </c>
      <c r="D126" s="591">
        <v>11</v>
      </c>
      <c r="E126" s="591">
        <v>0</v>
      </c>
      <c r="F126" s="523" t="str">
        <f t="shared" si="1"/>
        <v>EIC57</v>
      </c>
      <c r="G126" s="540" t="s">
        <v>299</v>
      </c>
      <c r="H126" s="587">
        <v>120</v>
      </c>
      <c r="I126" s="38" t="s">
        <v>372</v>
      </c>
      <c r="J126" s="38" t="s">
        <v>355</v>
      </c>
      <c r="K126" s="38" t="str">
        <f>VLOOKUP($I126,'U5L Int request'!$J$6:$AI$9945,3,FALSE)</f>
        <v>TAUJ1</v>
      </c>
      <c r="L126" s="38" t="str">
        <f>VLOOKUP(J126,'U5L Int request'!K:AI,3,FALSE)</f>
        <v>Edge</v>
      </c>
      <c r="M126" s="533" t="s">
        <v>302</v>
      </c>
      <c r="N126" s="686"/>
      <c r="O126" s="691"/>
      <c r="P126" s="545" t="s">
        <v>303</v>
      </c>
      <c r="Q126" s="302" t="str">
        <f>VLOOKUP($I126,'U5L Int request'!$J$6:$AI$9945,5,FALSE)</f>
        <v>iso_tauj1_INT_TAUJ_0</v>
      </c>
      <c r="R126" s="516" t="str">
        <f>VLOOKUP($I126,'U5L Int request'!$J$6:$AI$9945,11,FALSE)</f>
        <v>o</v>
      </c>
      <c r="S126" s="516" t="str">
        <f>VLOOKUP($I126,'U5L Int request'!$J$6:$AI$9945,12,FALSE)</f>
        <v>o</v>
      </c>
      <c r="T126" s="516" t="str">
        <f>VLOOKUP($I126,'U5L Int request'!$J$6:$AI$9945,13,FALSE)</f>
        <v>o</v>
      </c>
      <c r="U126" s="516" t="str">
        <f>VLOOKUP($I126,'U5L Int request'!$J$6:$AI$9945,14,FALSE)</f>
        <v>o</v>
      </c>
      <c r="V126" s="516" t="str">
        <f>VLOOKUP($I126,'U5L Int request'!$J$6:$AI$9945,15,FALSE)</f>
        <v>o</v>
      </c>
      <c r="W126" s="516" t="str">
        <f>VLOOKUP($I126,'U5L Int request'!$J$6:$AI$9945,16,FALSE)</f>
        <v>o</v>
      </c>
      <c r="X126" s="516" t="str">
        <f>VLOOKUP($I126,'U5L Int request'!$J$6:$AI$9945,17,FALSE)</f>
        <v>o</v>
      </c>
      <c r="Y126" s="516" t="str">
        <f>VLOOKUP($I126,'U5L Int request'!$J$6:$AI$9945,18,FALSE)</f>
        <v>o</v>
      </c>
      <c r="Z126" s="516" t="str">
        <f>VLOOKUP($I126,'U5L Int request'!$J$6:$AI$9945,19,FALSE)</f>
        <v>o</v>
      </c>
      <c r="AA126" s="516" t="str">
        <f>VLOOKUP($I126,'U5L Int request'!$J$6:$AI$9945,20,FALSE)</f>
        <v>o</v>
      </c>
      <c r="AB126" s="516" t="str">
        <f>VLOOKUP($I126,'U5L Int request'!$J$6:$AI$9945,21,FALSE)</f>
        <v>o</v>
      </c>
      <c r="AC126" s="516" t="str">
        <f>VLOOKUP($I126,'U5L Int request'!$J$6:$AI$9945,22,FALSE)</f>
        <v>o</v>
      </c>
      <c r="AD126" s="563"/>
      <c r="AF126" s="30" t="str">
        <f>VLOOKUP(I126, 'U5L Int request'!$J$7:$J$428, 1, FALSE)</f>
        <v>INTTAUJ1I0</v>
      </c>
    </row>
    <row r="127" spans="2:32" ht="18" customHeight="1">
      <c r="B127" s="599">
        <v>57</v>
      </c>
      <c r="C127" s="592" t="s">
        <v>1167</v>
      </c>
      <c r="D127" s="592">
        <v>11</v>
      </c>
      <c r="E127" s="592">
        <v>1</v>
      </c>
      <c r="F127" s="525" t="str">
        <f t="shared" si="1"/>
        <v>EIC57</v>
      </c>
      <c r="G127" s="538" t="s">
        <v>299</v>
      </c>
      <c r="H127" s="589">
        <v>121</v>
      </c>
      <c r="I127" s="40" t="s">
        <v>375</v>
      </c>
      <c r="J127" s="40" t="s">
        <v>359</v>
      </c>
      <c r="K127" s="40" t="str">
        <f>VLOOKUP($I127,'U5L Int request'!$J$6:$AI$9945,3,FALSE)</f>
        <v>TAUJ1</v>
      </c>
      <c r="L127" s="40" t="str">
        <f>VLOOKUP(J127,'U5L Int request'!K:AI,3,FALSE)</f>
        <v>Edge</v>
      </c>
      <c r="M127" s="538" t="s">
        <v>302</v>
      </c>
      <c r="N127" s="686"/>
      <c r="O127" s="691"/>
      <c r="P127" s="547" t="s">
        <v>303</v>
      </c>
      <c r="Q127" s="301" t="str">
        <f>VLOOKUP($I127,'U5L Int request'!$J$6:$AI$9945,5,FALSE)</f>
        <v>iso_tauj1_INT_TAUJ_1</v>
      </c>
      <c r="R127" s="516" t="str">
        <f>VLOOKUP($I127,'U5L Int request'!$J$6:$AI$9945,11,FALSE)</f>
        <v>o</v>
      </c>
      <c r="S127" s="516" t="str">
        <f>VLOOKUP($I127,'U5L Int request'!$J$6:$AI$9945,12,FALSE)</f>
        <v>o</v>
      </c>
      <c r="T127" s="516" t="str">
        <f>VLOOKUP($I127,'U5L Int request'!$J$6:$AI$9945,13,FALSE)</f>
        <v>o</v>
      </c>
      <c r="U127" s="516" t="str">
        <f>VLOOKUP($I127,'U5L Int request'!$J$6:$AI$9945,14,FALSE)</f>
        <v>o</v>
      </c>
      <c r="V127" s="516" t="str">
        <f>VLOOKUP($I127,'U5L Int request'!$J$6:$AI$9945,15,FALSE)</f>
        <v>o</v>
      </c>
      <c r="W127" s="516" t="str">
        <f>VLOOKUP($I127,'U5L Int request'!$J$6:$AI$9945,16,FALSE)</f>
        <v>o</v>
      </c>
      <c r="X127" s="516" t="str">
        <f>VLOOKUP($I127,'U5L Int request'!$J$6:$AI$9945,17,FALSE)</f>
        <v>o</v>
      </c>
      <c r="Y127" s="516" t="str">
        <f>VLOOKUP($I127,'U5L Int request'!$J$6:$AI$9945,18,FALSE)</f>
        <v>o</v>
      </c>
      <c r="Z127" s="516" t="str">
        <f>VLOOKUP($I127,'U5L Int request'!$J$6:$AI$9945,19,FALSE)</f>
        <v>o</v>
      </c>
      <c r="AA127" s="516" t="str">
        <f>VLOOKUP($I127,'U5L Int request'!$J$6:$AI$9945,20,FALSE)</f>
        <v>o</v>
      </c>
      <c r="AB127" s="516" t="str">
        <f>VLOOKUP($I127,'U5L Int request'!$J$6:$AI$9945,21,FALSE)</f>
        <v>o</v>
      </c>
      <c r="AC127" s="516" t="str">
        <f>VLOOKUP($I127,'U5L Int request'!$J$6:$AI$9945,22,FALSE)</f>
        <v>o</v>
      </c>
      <c r="AD127" s="563"/>
      <c r="AF127" s="30" t="str">
        <f>VLOOKUP(I127, 'U5L Int request'!$J$7:$J$428, 1, FALSE)</f>
        <v>INTTAUJ1I1</v>
      </c>
    </row>
    <row r="128" spans="2:32" ht="18" customHeight="1">
      <c r="B128" s="599">
        <v>57</v>
      </c>
      <c r="C128" s="592" t="s">
        <v>1167</v>
      </c>
      <c r="D128" s="592">
        <v>11</v>
      </c>
      <c r="E128" s="592">
        <v>2</v>
      </c>
      <c r="F128" s="525" t="str">
        <f t="shared" si="1"/>
        <v>EIC57</v>
      </c>
      <c r="G128" s="538" t="s">
        <v>299</v>
      </c>
      <c r="H128" s="589">
        <v>122</v>
      </c>
      <c r="I128" s="38" t="s">
        <v>379</v>
      </c>
      <c r="J128" s="38" t="s">
        <v>364</v>
      </c>
      <c r="K128" s="38" t="str">
        <f>VLOOKUP($I128,'U5L Int request'!$J$6:$AI$9945,3,FALSE)</f>
        <v>TAUJ1</v>
      </c>
      <c r="L128" s="38" t="str">
        <f>VLOOKUP(J128,'U5L Int request'!K:AI,3,FALSE)</f>
        <v>Edge</v>
      </c>
      <c r="M128" s="534" t="s">
        <v>302</v>
      </c>
      <c r="N128" s="686"/>
      <c r="O128" s="691"/>
      <c r="P128" s="542" t="s">
        <v>303</v>
      </c>
      <c r="Q128" s="302" t="str">
        <f>VLOOKUP($I128,'U5L Int request'!$J$6:$AI$9945,5,FALSE)</f>
        <v>iso_tauj1_INT_TAUJ_2</v>
      </c>
      <c r="R128" s="516" t="str">
        <f>VLOOKUP($I128,'U5L Int request'!$J$6:$AI$9945,11,FALSE)</f>
        <v>o</v>
      </c>
      <c r="S128" s="516" t="str">
        <f>VLOOKUP($I128,'U5L Int request'!$J$6:$AI$9945,12,FALSE)</f>
        <v>o</v>
      </c>
      <c r="T128" s="516" t="str">
        <f>VLOOKUP($I128,'U5L Int request'!$J$6:$AI$9945,13,FALSE)</f>
        <v>o</v>
      </c>
      <c r="U128" s="516" t="str">
        <f>VLOOKUP($I128,'U5L Int request'!$J$6:$AI$9945,14,FALSE)</f>
        <v>o</v>
      </c>
      <c r="V128" s="516" t="str">
        <f>VLOOKUP($I128,'U5L Int request'!$J$6:$AI$9945,15,FALSE)</f>
        <v>o</v>
      </c>
      <c r="W128" s="516" t="str">
        <f>VLOOKUP($I128,'U5L Int request'!$J$6:$AI$9945,16,FALSE)</f>
        <v>o</v>
      </c>
      <c r="X128" s="516" t="str">
        <f>VLOOKUP($I128,'U5L Int request'!$J$6:$AI$9945,17,FALSE)</f>
        <v>o</v>
      </c>
      <c r="Y128" s="516" t="str">
        <f>VLOOKUP($I128,'U5L Int request'!$J$6:$AI$9945,18,FALSE)</f>
        <v>o</v>
      </c>
      <c r="Z128" s="516" t="str">
        <f>VLOOKUP($I128,'U5L Int request'!$J$6:$AI$9945,19,FALSE)</f>
        <v>o</v>
      </c>
      <c r="AA128" s="516" t="str">
        <f>VLOOKUP($I128,'U5L Int request'!$J$6:$AI$9945,20,FALSE)</f>
        <v>o</v>
      </c>
      <c r="AB128" s="516" t="str">
        <f>VLOOKUP($I128,'U5L Int request'!$J$6:$AI$9945,21,FALSE)</f>
        <v>o</v>
      </c>
      <c r="AC128" s="516" t="str">
        <f>VLOOKUP($I128,'U5L Int request'!$J$6:$AI$9945,22,FALSE)</f>
        <v>o</v>
      </c>
      <c r="AD128" s="563"/>
      <c r="AF128" s="30" t="str">
        <f>VLOOKUP(I128, 'U5L Int request'!$J$7:$J$428, 1, FALSE)</f>
        <v>INTTAUJ1I2</v>
      </c>
    </row>
    <row r="129" spans="2:32" ht="18" customHeight="1">
      <c r="B129" s="600">
        <v>57</v>
      </c>
      <c r="C129" s="593" t="s">
        <v>1167</v>
      </c>
      <c r="D129" s="593">
        <v>11</v>
      </c>
      <c r="E129" s="593">
        <v>3</v>
      </c>
      <c r="F129" s="527" t="str">
        <f t="shared" si="1"/>
        <v>EIC57</v>
      </c>
      <c r="G129" s="539" t="s">
        <v>299</v>
      </c>
      <c r="H129" s="588">
        <v>123</v>
      </c>
      <c r="I129" s="40" t="s">
        <v>382</v>
      </c>
      <c r="J129" s="40" t="s">
        <v>368</v>
      </c>
      <c r="K129" s="40" t="str">
        <f>VLOOKUP($I129,'U5L Int request'!$J$6:$AI$9945,3,FALSE)</f>
        <v>TAUJ1</v>
      </c>
      <c r="L129" s="40" t="str">
        <f>VLOOKUP(J129,'U5L Int request'!K:AI,3,FALSE)</f>
        <v>Edge</v>
      </c>
      <c r="M129" s="539" t="s">
        <v>302</v>
      </c>
      <c r="N129" s="686"/>
      <c r="O129" s="691"/>
      <c r="P129" s="548" t="s">
        <v>303</v>
      </c>
      <c r="Q129" s="301" t="str">
        <f>VLOOKUP($I129,'U5L Int request'!$J$6:$AI$9945,5,FALSE)</f>
        <v>iso_tauj1_INT_TAUJ_3</v>
      </c>
      <c r="R129" s="516" t="str">
        <f>VLOOKUP($I129,'U5L Int request'!$J$6:$AI$9945,11,FALSE)</f>
        <v>o</v>
      </c>
      <c r="S129" s="516" t="str">
        <f>VLOOKUP($I129,'U5L Int request'!$J$6:$AI$9945,12,FALSE)</f>
        <v>o</v>
      </c>
      <c r="T129" s="516" t="str">
        <f>VLOOKUP($I129,'U5L Int request'!$J$6:$AI$9945,13,FALSE)</f>
        <v>o</v>
      </c>
      <c r="U129" s="516" t="str">
        <f>VLOOKUP($I129,'U5L Int request'!$J$6:$AI$9945,14,FALSE)</f>
        <v>o</v>
      </c>
      <c r="V129" s="516" t="str">
        <f>VLOOKUP($I129,'U5L Int request'!$J$6:$AI$9945,15,FALSE)</f>
        <v>o</v>
      </c>
      <c r="W129" s="516" t="str">
        <f>VLOOKUP($I129,'U5L Int request'!$J$6:$AI$9945,16,FALSE)</f>
        <v>o</v>
      </c>
      <c r="X129" s="516" t="str">
        <f>VLOOKUP($I129,'U5L Int request'!$J$6:$AI$9945,17,FALSE)</f>
        <v>o</v>
      </c>
      <c r="Y129" s="516" t="str">
        <f>VLOOKUP($I129,'U5L Int request'!$J$6:$AI$9945,18,FALSE)</f>
        <v>o</v>
      </c>
      <c r="Z129" s="516" t="str">
        <f>VLOOKUP($I129,'U5L Int request'!$J$6:$AI$9945,19,FALSE)</f>
        <v>o</v>
      </c>
      <c r="AA129" s="516" t="str">
        <f>VLOOKUP($I129,'U5L Int request'!$J$6:$AI$9945,20,FALSE)</f>
        <v>o</v>
      </c>
      <c r="AB129" s="516" t="str">
        <f>VLOOKUP($I129,'U5L Int request'!$J$6:$AI$9945,21,FALSE)</f>
        <v>o</v>
      </c>
      <c r="AC129" s="516" t="str">
        <f>VLOOKUP($I129,'U5L Int request'!$J$6:$AI$9945,22,FALSE)</f>
        <v>o</v>
      </c>
      <c r="AD129" s="563"/>
      <c r="AF129" s="30" t="str">
        <f>VLOOKUP(I129, 'U5L Int request'!$J$7:$J$428, 1, FALSE)</f>
        <v>INTTAUJ1I3</v>
      </c>
    </row>
    <row r="130" spans="2:32" ht="18" customHeight="1">
      <c r="B130" s="598">
        <v>58</v>
      </c>
      <c r="C130" s="591" t="s">
        <v>1167</v>
      </c>
      <c r="D130" s="591">
        <v>12</v>
      </c>
      <c r="E130" s="591">
        <v>0</v>
      </c>
      <c r="F130" s="523" t="str">
        <f t="shared" si="1"/>
        <v>EIC58</v>
      </c>
      <c r="G130" s="540" t="s">
        <v>178</v>
      </c>
      <c r="H130" s="587">
        <v>124</v>
      </c>
      <c r="I130" s="38" t="s">
        <v>386</v>
      </c>
      <c r="J130" s="38" t="s">
        <v>355</v>
      </c>
      <c r="K130" s="38" t="str">
        <f>VLOOKUP($I130,'U5L Int request'!$J$6:$AI$9945,3,FALSE)</f>
        <v>TAUJ2</v>
      </c>
      <c r="L130" s="38" t="str">
        <f>VLOOKUP(J130,'U5L Int request'!K:AI,3,FALSE)</f>
        <v>Edge</v>
      </c>
      <c r="M130" s="533" t="s">
        <v>306</v>
      </c>
      <c r="N130" s="686"/>
      <c r="O130" s="691"/>
      <c r="P130" s="545" t="s">
        <v>307</v>
      </c>
      <c r="Q130" s="302" t="str">
        <f>VLOOKUP($I130,'U5L Int request'!$J$6:$AI$9945,5,FALSE)</f>
        <v>iso_tauj2_INT_TAUJ_0</v>
      </c>
      <c r="R130" s="516" t="str">
        <f>VLOOKUP($I130,'U5L Int request'!$J$6:$AI$9945,11,FALSE)</f>
        <v>o</v>
      </c>
      <c r="S130" s="516" t="str">
        <f>VLOOKUP($I130,'U5L Int request'!$J$6:$AI$9945,12,FALSE)</f>
        <v>o</v>
      </c>
      <c r="T130" s="516" t="str">
        <f>VLOOKUP($I130,'U5L Int request'!$J$6:$AI$9945,13,FALSE)</f>
        <v>o</v>
      </c>
      <c r="U130" s="516" t="str">
        <f>VLOOKUP($I130,'U5L Int request'!$J$6:$AI$9945,14,FALSE)</f>
        <v>o</v>
      </c>
      <c r="V130" s="516" t="str">
        <f>VLOOKUP($I130,'U5L Int request'!$J$6:$AI$9945,15,FALSE)</f>
        <v>o</v>
      </c>
      <c r="W130" s="516" t="str">
        <f>VLOOKUP($I130,'U5L Int request'!$J$6:$AI$9945,16,FALSE)</f>
        <v>o</v>
      </c>
      <c r="X130" s="516" t="str">
        <f>VLOOKUP($I130,'U5L Int request'!$J$6:$AI$9945,17,FALSE)</f>
        <v>o</v>
      </c>
      <c r="Y130" s="516" t="str">
        <f>VLOOKUP($I130,'U5L Int request'!$J$6:$AI$9945,18,FALSE)</f>
        <v>o</v>
      </c>
      <c r="Z130" s="516" t="str">
        <f>VLOOKUP($I130,'U5L Int request'!$J$6:$AI$9945,19,FALSE)</f>
        <v>o</v>
      </c>
      <c r="AA130" s="516" t="str">
        <f>VLOOKUP($I130,'U5L Int request'!$J$6:$AI$9945,20,FALSE)</f>
        <v>o</v>
      </c>
      <c r="AB130" s="516" t="str">
        <f>VLOOKUP($I130,'U5L Int request'!$J$6:$AI$9945,21,FALSE)</f>
        <v>o</v>
      </c>
      <c r="AC130" s="516" t="str">
        <f>VLOOKUP($I130,'U5L Int request'!$J$6:$AI$9945,22,FALSE)</f>
        <v>o</v>
      </c>
      <c r="AD130" s="563"/>
      <c r="AF130" s="30" t="str">
        <f>VLOOKUP(I130, 'U5L Int request'!$J$7:$J$428, 1, FALSE)</f>
        <v>INTTAUJ2I0</v>
      </c>
    </row>
    <row r="131" spans="2:32" ht="18" customHeight="1">
      <c r="B131" s="599">
        <v>58</v>
      </c>
      <c r="C131" s="592" t="s">
        <v>1167</v>
      </c>
      <c r="D131" s="592">
        <v>12</v>
      </c>
      <c r="E131" s="592">
        <v>1</v>
      </c>
      <c r="F131" s="525" t="str">
        <f t="shared" si="1"/>
        <v>EIC58</v>
      </c>
      <c r="G131" s="538" t="s">
        <v>178</v>
      </c>
      <c r="H131" s="589">
        <v>125</v>
      </c>
      <c r="I131" s="40" t="s">
        <v>388</v>
      </c>
      <c r="J131" s="40" t="s">
        <v>359</v>
      </c>
      <c r="K131" s="40" t="str">
        <f>VLOOKUP($I131,'U5L Int request'!$J$6:$AI$9945,3,FALSE)</f>
        <v>TAUJ2</v>
      </c>
      <c r="L131" s="40" t="str">
        <f>VLOOKUP(J131,'U5L Int request'!K:AI,3,FALSE)</f>
        <v>Edge</v>
      </c>
      <c r="M131" s="538" t="s">
        <v>306</v>
      </c>
      <c r="N131" s="686"/>
      <c r="O131" s="691"/>
      <c r="P131" s="547" t="s">
        <v>307</v>
      </c>
      <c r="Q131" s="301" t="str">
        <f>VLOOKUP($I131,'U5L Int request'!$J$6:$AI$9945,5,FALSE)</f>
        <v>iso_tauj2_INT_TAUJ_1</v>
      </c>
      <c r="R131" s="516" t="str">
        <f>VLOOKUP($I131,'U5L Int request'!$J$6:$AI$9945,11,FALSE)</f>
        <v>o</v>
      </c>
      <c r="S131" s="516" t="str">
        <f>VLOOKUP($I131,'U5L Int request'!$J$6:$AI$9945,12,FALSE)</f>
        <v>o</v>
      </c>
      <c r="T131" s="516" t="str">
        <f>VLOOKUP($I131,'U5L Int request'!$J$6:$AI$9945,13,FALSE)</f>
        <v>o</v>
      </c>
      <c r="U131" s="516" t="str">
        <f>VLOOKUP($I131,'U5L Int request'!$J$6:$AI$9945,14,FALSE)</f>
        <v>o</v>
      </c>
      <c r="V131" s="516" t="str">
        <f>VLOOKUP($I131,'U5L Int request'!$J$6:$AI$9945,15,FALSE)</f>
        <v>o</v>
      </c>
      <c r="W131" s="516" t="str">
        <f>VLOOKUP($I131,'U5L Int request'!$J$6:$AI$9945,16,FALSE)</f>
        <v>o</v>
      </c>
      <c r="X131" s="516" t="str">
        <f>VLOOKUP($I131,'U5L Int request'!$J$6:$AI$9945,17,FALSE)</f>
        <v>o</v>
      </c>
      <c r="Y131" s="516" t="str">
        <f>VLOOKUP($I131,'U5L Int request'!$J$6:$AI$9945,18,FALSE)</f>
        <v>o</v>
      </c>
      <c r="Z131" s="516" t="str">
        <f>VLOOKUP($I131,'U5L Int request'!$J$6:$AI$9945,19,FALSE)</f>
        <v>o</v>
      </c>
      <c r="AA131" s="516" t="str">
        <f>VLOOKUP($I131,'U5L Int request'!$J$6:$AI$9945,20,FALSE)</f>
        <v>o</v>
      </c>
      <c r="AB131" s="516" t="str">
        <f>VLOOKUP($I131,'U5L Int request'!$J$6:$AI$9945,21,FALSE)</f>
        <v>o</v>
      </c>
      <c r="AC131" s="516" t="str">
        <f>VLOOKUP($I131,'U5L Int request'!$J$6:$AI$9945,22,FALSE)</f>
        <v>o</v>
      </c>
      <c r="AD131" s="563"/>
      <c r="AF131" s="30" t="str">
        <f>VLOOKUP(I131, 'U5L Int request'!$J$7:$J$428, 1, FALSE)</f>
        <v>INTTAUJ2I1</v>
      </c>
    </row>
    <row r="132" spans="2:32" ht="18" customHeight="1">
      <c r="B132" s="599">
        <v>58</v>
      </c>
      <c r="C132" s="592" t="s">
        <v>1167</v>
      </c>
      <c r="D132" s="592">
        <v>12</v>
      </c>
      <c r="E132" s="592">
        <v>2</v>
      </c>
      <c r="F132" s="525" t="str">
        <f t="shared" si="1"/>
        <v>EIC58</v>
      </c>
      <c r="G132" s="538" t="s">
        <v>178</v>
      </c>
      <c r="H132" s="589">
        <v>126</v>
      </c>
      <c r="I132" s="38" t="s">
        <v>391</v>
      </c>
      <c r="J132" s="38" t="s">
        <v>364</v>
      </c>
      <c r="K132" s="38" t="str">
        <f>VLOOKUP($I132,'U5L Int request'!$J$6:$AI$9945,3,FALSE)</f>
        <v>TAUJ2</v>
      </c>
      <c r="L132" s="38" t="str">
        <f>VLOOKUP(J132,'U5L Int request'!K:AI,3,FALSE)</f>
        <v>Edge</v>
      </c>
      <c r="M132" s="534" t="s">
        <v>306</v>
      </c>
      <c r="N132" s="686"/>
      <c r="O132" s="691"/>
      <c r="P132" s="542" t="s">
        <v>307</v>
      </c>
      <c r="Q132" s="302" t="str">
        <f>VLOOKUP($I132,'U5L Int request'!$J$6:$AI$9945,5,FALSE)</f>
        <v>iso_tauj2_INT_TAUJ_2</v>
      </c>
      <c r="R132" s="516" t="str">
        <f>VLOOKUP($I132,'U5L Int request'!$J$6:$AI$9945,11,FALSE)</f>
        <v>o</v>
      </c>
      <c r="S132" s="516" t="str">
        <f>VLOOKUP($I132,'U5L Int request'!$J$6:$AI$9945,12,FALSE)</f>
        <v>o</v>
      </c>
      <c r="T132" s="516" t="str">
        <f>VLOOKUP($I132,'U5L Int request'!$J$6:$AI$9945,13,FALSE)</f>
        <v>o</v>
      </c>
      <c r="U132" s="516" t="str">
        <f>VLOOKUP($I132,'U5L Int request'!$J$6:$AI$9945,14,FALSE)</f>
        <v>o</v>
      </c>
      <c r="V132" s="516" t="str">
        <f>VLOOKUP($I132,'U5L Int request'!$J$6:$AI$9945,15,FALSE)</f>
        <v>o</v>
      </c>
      <c r="W132" s="516" t="str">
        <f>VLOOKUP($I132,'U5L Int request'!$J$6:$AI$9945,16,FALSE)</f>
        <v>o</v>
      </c>
      <c r="X132" s="516" t="str">
        <f>VLOOKUP($I132,'U5L Int request'!$J$6:$AI$9945,17,FALSE)</f>
        <v>o</v>
      </c>
      <c r="Y132" s="516" t="str">
        <f>VLOOKUP($I132,'U5L Int request'!$J$6:$AI$9945,18,FALSE)</f>
        <v>o</v>
      </c>
      <c r="Z132" s="516" t="str">
        <f>VLOOKUP($I132,'U5L Int request'!$J$6:$AI$9945,19,FALSE)</f>
        <v>o</v>
      </c>
      <c r="AA132" s="516" t="str">
        <f>VLOOKUP($I132,'U5L Int request'!$J$6:$AI$9945,20,FALSE)</f>
        <v>o</v>
      </c>
      <c r="AB132" s="516" t="str">
        <f>VLOOKUP($I132,'U5L Int request'!$J$6:$AI$9945,21,FALSE)</f>
        <v>o</v>
      </c>
      <c r="AC132" s="516" t="str">
        <f>VLOOKUP($I132,'U5L Int request'!$J$6:$AI$9945,22,FALSE)</f>
        <v>o</v>
      </c>
      <c r="AD132" s="563"/>
      <c r="AF132" s="30" t="str">
        <f>VLOOKUP(I132, 'U5L Int request'!$J$7:$J$428, 1, FALSE)</f>
        <v>INTTAUJ2I2</v>
      </c>
    </row>
    <row r="133" spans="2:32" ht="18" customHeight="1">
      <c r="B133" s="600">
        <v>58</v>
      </c>
      <c r="C133" s="593" t="s">
        <v>1167</v>
      </c>
      <c r="D133" s="593">
        <v>12</v>
      </c>
      <c r="E133" s="593">
        <v>3</v>
      </c>
      <c r="F133" s="527" t="str">
        <f t="shared" si="1"/>
        <v>EIC58</v>
      </c>
      <c r="G133" s="539" t="s">
        <v>178</v>
      </c>
      <c r="H133" s="588">
        <v>127</v>
      </c>
      <c r="I133" s="40" t="s">
        <v>393</v>
      </c>
      <c r="J133" s="40" t="s">
        <v>368</v>
      </c>
      <c r="K133" s="40" t="str">
        <f>VLOOKUP($I133,'U5L Int request'!$J$6:$AI$9945,3,FALSE)</f>
        <v>TAUJ2</v>
      </c>
      <c r="L133" s="40" t="str">
        <f>VLOOKUP(J133,'U5L Int request'!K:AI,3,FALSE)</f>
        <v>Edge</v>
      </c>
      <c r="M133" s="539" t="s">
        <v>306</v>
      </c>
      <c r="N133" s="686"/>
      <c r="O133" s="691"/>
      <c r="P133" s="548" t="s">
        <v>307</v>
      </c>
      <c r="Q133" s="301" t="str">
        <f>VLOOKUP($I133,'U5L Int request'!$J$6:$AI$9945,5,FALSE)</f>
        <v>iso_tauj2_INT_TAUJ_3</v>
      </c>
      <c r="R133" s="516" t="str">
        <f>VLOOKUP($I133,'U5L Int request'!$J$6:$AI$9945,11,FALSE)</f>
        <v>o</v>
      </c>
      <c r="S133" s="516" t="str">
        <f>VLOOKUP($I133,'U5L Int request'!$J$6:$AI$9945,12,FALSE)</f>
        <v>o</v>
      </c>
      <c r="T133" s="516" t="str">
        <f>VLOOKUP($I133,'U5L Int request'!$J$6:$AI$9945,13,FALSE)</f>
        <v>o</v>
      </c>
      <c r="U133" s="516" t="str">
        <f>VLOOKUP($I133,'U5L Int request'!$J$6:$AI$9945,14,FALSE)</f>
        <v>o</v>
      </c>
      <c r="V133" s="516" t="str">
        <f>VLOOKUP($I133,'U5L Int request'!$J$6:$AI$9945,15,FALSE)</f>
        <v>o</v>
      </c>
      <c r="W133" s="516" t="str">
        <f>VLOOKUP($I133,'U5L Int request'!$J$6:$AI$9945,16,FALSE)</f>
        <v>o</v>
      </c>
      <c r="X133" s="516" t="str">
        <f>VLOOKUP($I133,'U5L Int request'!$J$6:$AI$9945,17,FALSE)</f>
        <v>o</v>
      </c>
      <c r="Y133" s="516" t="str">
        <f>VLOOKUP($I133,'U5L Int request'!$J$6:$AI$9945,18,FALSE)</f>
        <v>o</v>
      </c>
      <c r="Z133" s="516" t="str">
        <f>VLOOKUP($I133,'U5L Int request'!$J$6:$AI$9945,19,FALSE)</f>
        <v>o</v>
      </c>
      <c r="AA133" s="516" t="str">
        <f>VLOOKUP($I133,'U5L Int request'!$J$6:$AI$9945,20,FALSE)</f>
        <v>o</v>
      </c>
      <c r="AB133" s="516" t="str">
        <f>VLOOKUP($I133,'U5L Int request'!$J$6:$AI$9945,21,FALSE)</f>
        <v>o</v>
      </c>
      <c r="AC133" s="516" t="str">
        <f>VLOOKUP($I133,'U5L Int request'!$J$6:$AI$9945,22,FALSE)</f>
        <v>o</v>
      </c>
      <c r="AD133" s="563"/>
      <c r="AF133" s="30" t="str">
        <f>VLOOKUP(I133, 'U5L Int request'!$J$7:$J$428, 1, FALSE)</f>
        <v>INTTAUJ2I3</v>
      </c>
    </row>
    <row r="134" spans="2:32" ht="18" customHeight="1">
      <c r="B134" s="598">
        <v>59</v>
      </c>
      <c r="C134" s="591" t="s">
        <v>1167</v>
      </c>
      <c r="D134" s="591">
        <v>13</v>
      </c>
      <c r="E134" s="591">
        <v>0</v>
      </c>
      <c r="F134" s="523" t="str">
        <f t="shared" si="1"/>
        <v>EIC59</v>
      </c>
      <c r="G134" s="540" t="s">
        <v>308</v>
      </c>
      <c r="H134" s="587">
        <v>128</v>
      </c>
      <c r="I134" s="38" t="s">
        <v>396</v>
      </c>
      <c r="J134" s="38" t="s">
        <v>355</v>
      </c>
      <c r="K134" s="38" t="str">
        <f>VLOOKUP($I134,'U5L Int request'!$J$6:$AI$9945,3,FALSE)</f>
        <v>TAUJ3</v>
      </c>
      <c r="L134" s="38" t="str">
        <f>VLOOKUP(J134,'U5L Int request'!K:AI,3,FALSE)</f>
        <v>Edge</v>
      </c>
      <c r="M134" s="533" t="s">
        <v>311</v>
      </c>
      <c r="N134" s="686"/>
      <c r="O134" s="691"/>
      <c r="P134" s="545" t="s">
        <v>312</v>
      </c>
      <c r="Q134" s="302" t="str">
        <f>VLOOKUP($I134,'U5L Int request'!$J$6:$AI$9945,5,FALSE)</f>
        <v>iso_tauj3_INT_TAUJ_0</v>
      </c>
      <c r="R134" s="516" t="str">
        <f>VLOOKUP($I134,'U5L Int request'!$J$6:$AI$9945,11,FALSE)</f>
        <v>o</v>
      </c>
      <c r="S134" s="516" t="str">
        <f>VLOOKUP($I134,'U5L Int request'!$J$6:$AI$9945,12,FALSE)</f>
        <v>o</v>
      </c>
      <c r="T134" s="516" t="str">
        <f>VLOOKUP($I134,'U5L Int request'!$J$6:$AI$9945,13,FALSE)</f>
        <v>o</v>
      </c>
      <c r="U134" s="516" t="str">
        <f>VLOOKUP($I134,'U5L Int request'!$J$6:$AI$9945,14,FALSE)</f>
        <v>o</v>
      </c>
      <c r="V134" s="516" t="str">
        <f>VLOOKUP($I134,'U5L Int request'!$J$6:$AI$9945,15,FALSE)</f>
        <v>o</v>
      </c>
      <c r="W134" s="516" t="str">
        <f>VLOOKUP($I134,'U5L Int request'!$J$6:$AI$9945,16,FALSE)</f>
        <v>o</v>
      </c>
      <c r="X134" s="516" t="str">
        <f>VLOOKUP($I134,'U5L Int request'!$J$6:$AI$9945,17,FALSE)</f>
        <v>o</v>
      </c>
      <c r="Y134" s="516" t="str">
        <f>VLOOKUP($I134,'U5L Int request'!$J$6:$AI$9945,18,FALSE)</f>
        <v>o</v>
      </c>
      <c r="Z134" s="516" t="str">
        <f>VLOOKUP($I134,'U5L Int request'!$J$6:$AI$9945,19,FALSE)</f>
        <v>o</v>
      </c>
      <c r="AA134" s="516" t="str">
        <f>VLOOKUP($I134,'U5L Int request'!$J$6:$AI$9945,20,FALSE)</f>
        <v>o</v>
      </c>
      <c r="AB134" s="516" t="str">
        <f>VLOOKUP($I134,'U5L Int request'!$J$6:$AI$9945,21,FALSE)</f>
        <v>o</v>
      </c>
      <c r="AC134" s="516" t="str">
        <f>VLOOKUP($I134,'U5L Int request'!$J$6:$AI$9945,22,FALSE)</f>
        <v>o</v>
      </c>
      <c r="AD134" s="563"/>
      <c r="AF134" s="30" t="str">
        <f>VLOOKUP(I134, 'U5L Int request'!$J$7:$J$428, 1, FALSE)</f>
        <v>INTTAUJ3I0</v>
      </c>
    </row>
    <row r="135" spans="2:32" ht="18" customHeight="1">
      <c r="B135" s="599">
        <v>59</v>
      </c>
      <c r="C135" s="592" t="s">
        <v>1167</v>
      </c>
      <c r="D135" s="592">
        <v>13</v>
      </c>
      <c r="E135" s="592">
        <v>1</v>
      </c>
      <c r="F135" s="525" t="str">
        <f t="shared" si="1"/>
        <v>EIC59</v>
      </c>
      <c r="G135" s="538" t="s">
        <v>308</v>
      </c>
      <c r="H135" s="589">
        <v>129</v>
      </c>
      <c r="I135" s="40" t="s">
        <v>398</v>
      </c>
      <c r="J135" s="40" t="s">
        <v>359</v>
      </c>
      <c r="K135" s="40" t="str">
        <f>VLOOKUP($I135,'U5L Int request'!$J$6:$AI$9945,3,FALSE)</f>
        <v>TAUJ3</v>
      </c>
      <c r="L135" s="40" t="str">
        <f>VLOOKUP(J135,'U5L Int request'!K:AI,3,FALSE)</f>
        <v>Edge</v>
      </c>
      <c r="M135" s="538" t="s">
        <v>311</v>
      </c>
      <c r="N135" s="686"/>
      <c r="O135" s="691"/>
      <c r="P135" s="547" t="s">
        <v>312</v>
      </c>
      <c r="Q135" s="301" t="str">
        <f>VLOOKUP($I135,'U5L Int request'!$J$6:$AI$9945,5,FALSE)</f>
        <v>iso_tauj3_INT_TAUJ_1</v>
      </c>
      <c r="R135" s="516" t="str">
        <f>VLOOKUP($I135,'U5L Int request'!$J$6:$AI$9945,11,FALSE)</f>
        <v>o</v>
      </c>
      <c r="S135" s="516" t="str">
        <f>VLOOKUP($I135,'U5L Int request'!$J$6:$AI$9945,12,FALSE)</f>
        <v>o</v>
      </c>
      <c r="T135" s="516" t="str">
        <f>VLOOKUP($I135,'U5L Int request'!$J$6:$AI$9945,13,FALSE)</f>
        <v>o</v>
      </c>
      <c r="U135" s="516" t="str">
        <f>VLOOKUP($I135,'U5L Int request'!$J$6:$AI$9945,14,FALSE)</f>
        <v>o</v>
      </c>
      <c r="V135" s="516" t="str">
        <f>VLOOKUP($I135,'U5L Int request'!$J$6:$AI$9945,15,FALSE)</f>
        <v>o</v>
      </c>
      <c r="W135" s="516" t="str">
        <f>VLOOKUP($I135,'U5L Int request'!$J$6:$AI$9945,16,FALSE)</f>
        <v>o</v>
      </c>
      <c r="X135" s="516" t="str">
        <f>VLOOKUP($I135,'U5L Int request'!$J$6:$AI$9945,17,FALSE)</f>
        <v>o</v>
      </c>
      <c r="Y135" s="516" t="str">
        <f>VLOOKUP($I135,'U5L Int request'!$J$6:$AI$9945,18,FALSE)</f>
        <v>o</v>
      </c>
      <c r="Z135" s="516" t="str">
        <f>VLOOKUP($I135,'U5L Int request'!$J$6:$AI$9945,19,FALSE)</f>
        <v>o</v>
      </c>
      <c r="AA135" s="516" t="str">
        <f>VLOOKUP($I135,'U5L Int request'!$J$6:$AI$9945,20,FALSE)</f>
        <v>o</v>
      </c>
      <c r="AB135" s="516" t="str">
        <f>VLOOKUP($I135,'U5L Int request'!$J$6:$AI$9945,21,FALSE)</f>
        <v>o</v>
      </c>
      <c r="AC135" s="516" t="str">
        <f>VLOOKUP($I135,'U5L Int request'!$J$6:$AI$9945,22,FALSE)</f>
        <v>o</v>
      </c>
      <c r="AD135" s="563"/>
      <c r="AF135" s="30" t="str">
        <f>VLOOKUP(I135, 'U5L Int request'!$J$7:$J$428, 1, FALSE)</f>
        <v>INTTAUJ3I1</v>
      </c>
    </row>
    <row r="136" spans="2:32" ht="18" customHeight="1">
      <c r="B136" s="599">
        <v>59</v>
      </c>
      <c r="C136" s="592" t="s">
        <v>1167</v>
      </c>
      <c r="D136" s="592">
        <v>13</v>
      </c>
      <c r="E136" s="592">
        <v>2</v>
      </c>
      <c r="F136" s="525" t="str">
        <f t="shared" si="1"/>
        <v>EIC59</v>
      </c>
      <c r="G136" s="538" t="s">
        <v>308</v>
      </c>
      <c r="H136" s="589">
        <v>130</v>
      </c>
      <c r="I136" s="38" t="s">
        <v>401</v>
      </c>
      <c r="J136" s="38" t="s">
        <v>364</v>
      </c>
      <c r="K136" s="38" t="str">
        <f>VLOOKUP($I136,'U5L Int request'!$J$6:$AI$9945,3,FALSE)</f>
        <v>TAUJ3</v>
      </c>
      <c r="L136" s="38" t="str">
        <f>VLOOKUP(J136,'U5L Int request'!K:AI,3,FALSE)</f>
        <v>Edge</v>
      </c>
      <c r="M136" s="534" t="s">
        <v>311</v>
      </c>
      <c r="N136" s="686"/>
      <c r="O136" s="691"/>
      <c r="P136" s="542" t="s">
        <v>312</v>
      </c>
      <c r="Q136" s="302" t="str">
        <f>VLOOKUP($I136,'U5L Int request'!$J$6:$AI$9945,5,FALSE)</f>
        <v>iso_tauj3_INT_TAUJ_2</v>
      </c>
      <c r="R136" s="516" t="str">
        <f>VLOOKUP($I136,'U5L Int request'!$J$6:$AI$9945,11,FALSE)</f>
        <v>o</v>
      </c>
      <c r="S136" s="516" t="str">
        <f>VLOOKUP($I136,'U5L Int request'!$J$6:$AI$9945,12,FALSE)</f>
        <v>o</v>
      </c>
      <c r="T136" s="516" t="str">
        <f>VLOOKUP($I136,'U5L Int request'!$J$6:$AI$9945,13,FALSE)</f>
        <v>o</v>
      </c>
      <c r="U136" s="516" t="str">
        <f>VLOOKUP($I136,'U5L Int request'!$J$6:$AI$9945,14,FALSE)</f>
        <v>o</v>
      </c>
      <c r="V136" s="516" t="str">
        <f>VLOOKUP($I136,'U5L Int request'!$J$6:$AI$9945,15,FALSE)</f>
        <v>o</v>
      </c>
      <c r="W136" s="516" t="str">
        <f>VLOOKUP($I136,'U5L Int request'!$J$6:$AI$9945,16,FALSE)</f>
        <v>o</v>
      </c>
      <c r="X136" s="516" t="str">
        <f>VLOOKUP($I136,'U5L Int request'!$J$6:$AI$9945,17,FALSE)</f>
        <v>o</v>
      </c>
      <c r="Y136" s="516" t="str">
        <f>VLOOKUP($I136,'U5L Int request'!$J$6:$AI$9945,18,FALSE)</f>
        <v>o</v>
      </c>
      <c r="Z136" s="516" t="str">
        <f>VLOOKUP($I136,'U5L Int request'!$J$6:$AI$9945,19,FALSE)</f>
        <v>o</v>
      </c>
      <c r="AA136" s="516" t="str">
        <f>VLOOKUP($I136,'U5L Int request'!$J$6:$AI$9945,20,FALSE)</f>
        <v>o</v>
      </c>
      <c r="AB136" s="516" t="str">
        <f>VLOOKUP($I136,'U5L Int request'!$J$6:$AI$9945,21,FALSE)</f>
        <v>o</v>
      </c>
      <c r="AC136" s="516" t="str">
        <f>VLOOKUP($I136,'U5L Int request'!$J$6:$AI$9945,22,FALSE)</f>
        <v>o</v>
      </c>
      <c r="AD136" s="563"/>
      <c r="AF136" s="30" t="str">
        <f>VLOOKUP(I136, 'U5L Int request'!$J$7:$J$428, 1, FALSE)</f>
        <v>INTTAUJ3I2</v>
      </c>
    </row>
    <row r="137" spans="2:32" ht="18" customHeight="1">
      <c r="B137" s="600">
        <v>59</v>
      </c>
      <c r="C137" s="593" t="s">
        <v>1167</v>
      </c>
      <c r="D137" s="593">
        <v>13</v>
      </c>
      <c r="E137" s="593">
        <v>3</v>
      </c>
      <c r="F137" s="527" t="str">
        <f t="shared" si="1"/>
        <v>EIC59</v>
      </c>
      <c r="G137" s="539" t="s">
        <v>308</v>
      </c>
      <c r="H137" s="588">
        <v>131</v>
      </c>
      <c r="I137" s="40" t="s">
        <v>403</v>
      </c>
      <c r="J137" s="40" t="s">
        <v>368</v>
      </c>
      <c r="K137" s="40" t="str">
        <f>VLOOKUP($I137,'U5L Int request'!$J$6:$AI$9945,3,FALSE)</f>
        <v>TAUJ3</v>
      </c>
      <c r="L137" s="40" t="str">
        <f>VLOOKUP(J137,'U5L Int request'!K:AI,3,FALSE)</f>
        <v>Edge</v>
      </c>
      <c r="M137" s="539" t="s">
        <v>311</v>
      </c>
      <c r="N137" s="686"/>
      <c r="O137" s="691"/>
      <c r="P137" s="548" t="s">
        <v>312</v>
      </c>
      <c r="Q137" s="301" t="str">
        <f>VLOOKUP($I137,'U5L Int request'!$J$6:$AI$9945,5,FALSE)</f>
        <v>iso_tauj3_INT_TAUJ_3</v>
      </c>
      <c r="R137" s="516" t="str">
        <f>VLOOKUP($I137,'U5L Int request'!$J$6:$AI$9945,11,FALSE)</f>
        <v>o</v>
      </c>
      <c r="S137" s="516" t="str">
        <f>VLOOKUP($I137,'U5L Int request'!$J$6:$AI$9945,12,FALSE)</f>
        <v>o</v>
      </c>
      <c r="T137" s="516" t="str">
        <f>VLOOKUP($I137,'U5L Int request'!$J$6:$AI$9945,13,FALSE)</f>
        <v>o</v>
      </c>
      <c r="U137" s="516" t="str">
        <f>VLOOKUP($I137,'U5L Int request'!$J$6:$AI$9945,14,FALSE)</f>
        <v>o</v>
      </c>
      <c r="V137" s="516" t="str">
        <f>VLOOKUP($I137,'U5L Int request'!$J$6:$AI$9945,15,FALSE)</f>
        <v>o</v>
      </c>
      <c r="W137" s="516" t="str">
        <f>VLOOKUP($I137,'U5L Int request'!$J$6:$AI$9945,16,FALSE)</f>
        <v>o</v>
      </c>
      <c r="X137" s="516" t="str">
        <f>VLOOKUP($I137,'U5L Int request'!$J$6:$AI$9945,17,FALSE)</f>
        <v>o</v>
      </c>
      <c r="Y137" s="516" t="str">
        <f>VLOOKUP($I137,'U5L Int request'!$J$6:$AI$9945,18,FALSE)</f>
        <v>o</v>
      </c>
      <c r="Z137" s="516" t="str">
        <f>VLOOKUP($I137,'U5L Int request'!$J$6:$AI$9945,19,FALSE)</f>
        <v>o</v>
      </c>
      <c r="AA137" s="516" t="str">
        <f>VLOOKUP($I137,'U5L Int request'!$J$6:$AI$9945,20,FALSE)</f>
        <v>o</v>
      </c>
      <c r="AB137" s="516" t="str">
        <f>VLOOKUP($I137,'U5L Int request'!$J$6:$AI$9945,21,FALSE)</f>
        <v>o</v>
      </c>
      <c r="AC137" s="516" t="str">
        <f>VLOOKUP($I137,'U5L Int request'!$J$6:$AI$9945,22,FALSE)</f>
        <v>o</v>
      </c>
      <c r="AD137" s="563"/>
      <c r="AF137" s="30" t="str">
        <f>VLOOKUP(I137, 'U5L Int request'!$J$7:$J$428, 1, FALSE)</f>
        <v>INTTAUJ3I3</v>
      </c>
    </row>
    <row r="138" spans="2:32" ht="18" customHeight="1">
      <c r="B138" s="598">
        <v>60</v>
      </c>
      <c r="C138" s="591" t="s">
        <v>1167</v>
      </c>
      <c r="D138" s="591">
        <v>14</v>
      </c>
      <c r="E138" s="591">
        <v>0</v>
      </c>
      <c r="F138" s="523" t="str">
        <f t="shared" si="1"/>
        <v>EIC60</v>
      </c>
      <c r="G138" s="540" t="s">
        <v>182</v>
      </c>
      <c r="H138" s="587">
        <v>132</v>
      </c>
      <c r="I138" s="38" t="s">
        <v>406</v>
      </c>
      <c r="J138" s="38" t="s">
        <v>407</v>
      </c>
      <c r="K138" s="38" t="str">
        <f>VLOOKUP($I138,'U5L Int request'!$J$6:$AI$9945,3,FALSE)</f>
        <v>TAUD0</v>
      </c>
      <c r="L138" s="38" t="str">
        <f>VLOOKUP(J138,'U5L Int request'!K:AI,3,FALSE)</f>
        <v>Edge</v>
      </c>
      <c r="M138" s="533" t="s">
        <v>315</v>
      </c>
      <c r="N138" s="686"/>
      <c r="O138" s="691"/>
      <c r="P138" s="545" t="s">
        <v>316</v>
      </c>
      <c r="Q138" s="302" t="str">
        <f>VLOOKUP($I138,'U5L Int request'!$J$6:$AI$9945,5,FALSE)</f>
        <v>iso_taud0_TAUD_INT8</v>
      </c>
      <c r="R138" s="516" t="str">
        <f>VLOOKUP($I138,'U5L Int request'!$J$6:$AI$9945,11,FALSE)</f>
        <v>o</v>
      </c>
      <c r="S138" s="516" t="str">
        <f>VLOOKUP($I138,'U5L Int request'!$J$6:$AI$9945,12,FALSE)</f>
        <v>o</v>
      </c>
      <c r="T138" s="516" t="str">
        <f>VLOOKUP($I138,'U5L Int request'!$J$6:$AI$9945,13,FALSE)</f>
        <v>o</v>
      </c>
      <c r="U138" s="516" t="str">
        <f>VLOOKUP($I138,'U5L Int request'!$J$6:$AI$9945,14,FALSE)</f>
        <v>o</v>
      </c>
      <c r="V138" s="516" t="str">
        <f>VLOOKUP($I138,'U5L Int request'!$J$6:$AI$9945,15,FALSE)</f>
        <v>o</v>
      </c>
      <c r="W138" s="516" t="str">
        <f>VLOOKUP($I138,'U5L Int request'!$J$6:$AI$9945,16,FALSE)</f>
        <v>o</v>
      </c>
      <c r="X138" s="516" t="str">
        <f>VLOOKUP($I138,'U5L Int request'!$J$6:$AI$9945,17,FALSE)</f>
        <v>o</v>
      </c>
      <c r="Y138" s="516" t="str">
        <f>VLOOKUP($I138,'U5L Int request'!$J$6:$AI$9945,18,FALSE)</f>
        <v>o</v>
      </c>
      <c r="Z138" s="516" t="str">
        <f>VLOOKUP($I138,'U5L Int request'!$J$6:$AI$9945,19,FALSE)</f>
        <v>o</v>
      </c>
      <c r="AA138" s="516" t="str">
        <f>VLOOKUP($I138,'U5L Int request'!$J$6:$AI$9945,20,FALSE)</f>
        <v>o</v>
      </c>
      <c r="AB138" s="516" t="str">
        <f>VLOOKUP($I138,'U5L Int request'!$J$6:$AI$9945,21,FALSE)</f>
        <v>o</v>
      </c>
      <c r="AC138" s="516" t="str">
        <f>VLOOKUP($I138,'U5L Int request'!$J$6:$AI$9945,22,FALSE)</f>
        <v>o</v>
      </c>
      <c r="AD138" s="563"/>
      <c r="AF138" s="30" t="str">
        <f>VLOOKUP(I138, 'U5L Int request'!$J$7:$J$428, 1, FALSE)</f>
        <v>INTTAUD0I1</v>
      </c>
    </row>
    <row r="139" spans="2:32" ht="18" customHeight="1">
      <c r="B139" s="599">
        <v>60</v>
      </c>
      <c r="C139" s="592" t="s">
        <v>1167</v>
      </c>
      <c r="D139" s="592">
        <v>14</v>
      </c>
      <c r="E139" s="592">
        <v>1</v>
      </c>
      <c r="F139" s="525" t="str">
        <f t="shared" si="1"/>
        <v>EIC60</v>
      </c>
      <c r="G139" s="538" t="s">
        <v>182</v>
      </c>
      <c r="H139" s="589">
        <v>133</v>
      </c>
      <c r="I139" s="40" t="s">
        <v>409</v>
      </c>
      <c r="J139" s="40" t="s">
        <v>410</v>
      </c>
      <c r="K139" s="40" t="str">
        <f>VLOOKUP($I139,'U5L Int request'!$J$6:$AI$9945,3,FALSE)</f>
        <v>TAUD0</v>
      </c>
      <c r="L139" s="40" t="str">
        <f>VLOOKUP(J139,'U5L Int request'!K:AI,3,FALSE)</f>
        <v>Edge</v>
      </c>
      <c r="M139" s="538" t="s">
        <v>315</v>
      </c>
      <c r="N139" s="686"/>
      <c r="O139" s="691"/>
      <c r="P139" s="547" t="s">
        <v>316</v>
      </c>
      <c r="Q139" s="301" t="str">
        <f>VLOOKUP($I139,'U5L Int request'!$J$6:$AI$9945,5,FALSE)</f>
        <v>iso_taud0_TAUD_INT9</v>
      </c>
      <c r="R139" s="516" t="str">
        <f>VLOOKUP($I139,'U5L Int request'!$J$6:$AI$9945,11,FALSE)</f>
        <v>o</v>
      </c>
      <c r="S139" s="516" t="str">
        <f>VLOOKUP($I139,'U5L Int request'!$J$6:$AI$9945,12,FALSE)</f>
        <v>o</v>
      </c>
      <c r="T139" s="516" t="str">
        <f>VLOOKUP($I139,'U5L Int request'!$J$6:$AI$9945,13,FALSE)</f>
        <v>o</v>
      </c>
      <c r="U139" s="516" t="str">
        <f>VLOOKUP($I139,'U5L Int request'!$J$6:$AI$9945,14,FALSE)</f>
        <v>o</v>
      </c>
      <c r="V139" s="516" t="str">
        <f>VLOOKUP($I139,'U5L Int request'!$J$6:$AI$9945,15,FALSE)</f>
        <v>o</v>
      </c>
      <c r="W139" s="516" t="str">
        <f>VLOOKUP($I139,'U5L Int request'!$J$6:$AI$9945,16,FALSE)</f>
        <v>o</v>
      </c>
      <c r="X139" s="516" t="str">
        <f>VLOOKUP($I139,'U5L Int request'!$J$6:$AI$9945,17,FALSE)</f>
        <v>o</v>
      </c>
      <c r="Y139" s="516" t="str">
        <f>VLOOKUP($I139,'U5L Int request'!$J$6:$AI$9945,18,FALSE)</f>
        <v>o</v>
      </c>
      <c r="Z139" s="516" t="str">
        <f>VLOOKUP($I139,'U5L Int request'!$J$6:$AI$9945,19,FALSE)</f>
        <v>o</v>
      </c>
      <c r="AA139" s="516" t="str">
        <f>VLOOKUP($I139,'U5L Int request'!$J$6:$AI$9945,20,FALSE)</f>
        <v>o</v>
      </c>
      <c r="AB139" s="516" t="str">
        <f>VLOOKUP($I139,'U5L Int request'!$J$6:$AI$9945,21,FALSE)</f>
        <v>o</v>
      </c>
      <c r="AC139" s="516" t="str">
        <f>VLOOKUP($I139,'U5L Int request'!$J$6:$AI$9945,22,FALSE)</f>
        <v>o</v>
      </c>
      <c r="AD139" s="563"/>
      <c r="AF139" s="30" t="str">
        <f>VLOOKUP(I139, 'U5L Int request'!$J$7:$J$428, 1, FALSE)</f>
        <v>INTTAUD0I3</v>
      </c>
    </row>
    <row r="140" spans="2:32" ht="18" customHeight="1">
      <c r="B140" s="599">
        <v>60</v>
      </c>
      <c r="C140" s="592" t="s">
        <v>1167</v>
      </c>
      <c r="D140" s="592">
        <v>14</v>
      </c>
      <c r="E140" s="592">
        <v>2</v>
      </c>
      <c r="F140" s="525" t="str">
        <f t="shared" si="1"/>
        <v>EIC60</v>
      </c>
      <c r="G140" s="538" t="s">
        <v>182</v>
      </c>
      <c r="H140" s="589">
        <v>134</v>
      </c>
      <c r="I140" s="38" t="s">
        <v>412</v>
      </c>
      <c r="J140" s="38" t="s">
        <v>413</v>
      </c>
      <c r="K140" s="38" t="str">
        <f>VLOOKUP($I140,'U5L Int request'!$J$6:$AI$9945,3,FALSE)</f>
        <v>TAUD0</v>
      </c>
      <c r="L140" s="38" t="str">
        <f>VLOOKUP(J140,'U5L Int request'!K:AI,3,FALSE)</f>
        <v>Edge</v>
      </c>
      <c r="M140" s="534" t="s">
        <v>315</v>
      </c>
      <c r="N140" s="686"/>
      <c r="O140" s="691"/>
      <c r="P140" s="542" t="s">
        <v>316</v>
      </c>
      <c r="Q140" s="302" t="str">
        <f>VLOOKUP($I140,'U5L Int request'!$J$6:$AI$9945,5,FALSE)</f>
        <v>iso_taud0_TAUD_INT10</v>
      </c>
      <c r="R140" s="516" t="str">
        <f>VLOOKUP($I140,'U5L Int request'!$J$6:$AI$9945,11,FALSE)</f>
        <v>o</v>
      </c>
      <c r="S140" s="516" t="str">
        <f>VLOOKUP($I140,'U5L Int request'!$J$6:$AI$9945,12,FALSE)</f>
        <v>o</v>
      </c>
      <c r="T140" s="516" t="str">
        <f>VLOOKUP($I140,'U5L Int request'!$J$6:$AI$9945,13,FALSE)</f>
        <v>o</v>
      </c>
      <c r="U140" s="516" t="str">
        <f>VLOOKUP($I140,'U5L Int request'!$J$6:$AI$9945,14,FALSE)</f>
        <v>o</v>
      </c>
      <c r="V140" s="516" t="str">
        <f>VLOOKUP($I140,'U5L Int request'!$J$6:$AI$9945,15,FALSE)</f>
        <v>o</v>
      </c>
      <c r="W140" s="516" t="str">
        <f>VLOOKUP($I140,'U5L Int request'!$J$6:$AI$9945,16,FALSE)</f>
        <v>o</v>
      </c>
      <c r="X140" s="516" t="str">
        <f>VLOOKUP($I140,'U5L Int request'!$J$6:$AI$9945,17,FALSE)</f>
        <v>o</v>
      </c>
      <c r="Y140" s="516" t="str">
        <f>VLOOKUP($I140,'U5L Int request'!$J$6:$AI$9945,18,FALSE)</f>
        <v>o</v>
      </c>
      <c r="Z140" s="516" t="str">
        <f>VLOOKUP($I140,'U5L Int request'!$J$6:$AI$9945,19,FALSE)</f>
        <v>o</v>
      </c>
      <c r="AA140" s="516" t="str">
        <f>VLOOKUP($I140,'U5L Int request'!$J$6:$AI$9945,20,FALSE)</f>
        <v>o</v>
      </c>
      <c r="AB140" s="516" t="str">
        <f>VLOOKUP($I140,'U5L Int request'!$J$6:$AI$9945,21,FALSE)</f>
        <v>o</v>
      </c>
      <c r="AC140" s="516" t="str">
        <f>VLOOKUP($I140,'U5L Int request'!$J$6:$AI$9945,22,FALSE)</f>
        <v>o</v>
      </c>
      <c r="AD140" s="563"/>
      <c r="AF140" s="30" t="str">
        <f>VLOOKUP(I140, 'U5L Int request'!$J$7:$J$428, 1, FALSE)</f>
        <v>INTTAUD0I5</v>
      </c>
    </row>
    <row r="141" spans="2:32" ht="18" customHeight="1">
      <c r="B141" s="599">
        <v>60</v>
      </c>
      <c r="C141" s="592" t="s">
        <v>1167</v>
      </c>
      <c r="D141" s="592">
        <v>14</v>
      </c>
      <c r="E141" s="592">
        <v>3</v>
      </c>
      <c r="F141" s="525" t="str">
        <f t="shared" si="1"/>
        <v>EIC60</v>
      </c>
      <c r="G141" s="538" t="s">
        <v>182</v>
      </c>
      <c r="H141" s="589">
        <v>135</v>
      </c>
      <c r="I141" s="40" t="s">
        <v>415</v>
      </c>
      <c r="J141" s="40" t="s">
        <v>416</v>
      </c>
      <c r="K141" s="40" t="str">
        <f>VLOOKUP($I141,'U5L Int request'!$J$6:$AI$9945,3,FALSE)</f>
        <v>TAUD0</v>
      </c>
      <c r="L141" s="40" t="str">
        <f>VLOOKUP(J141,'U5L Int request'!K:AI,3,FALSE)</f>
        <v>Edge</v>
      </c>
      <c r="M141" s="538" t="s">
        <v>315</v>
      </c>
      <c r="N141" s="686"/>
      <c r="O141" s="691"/>
      <c r="P141" s="547" t="s">
        <v>316</v>
      </c>
      <c r="Q141" s="301" t="str">
        <f>VLOOKUP($I141,'U5L Int request'!$J$6:$AI$9945,5,FALSE)</f>
        <v>iso_taud0_TAUD_INT11</v>
      </c>
      <c r="R141" s="516" t="str">
        <f>VLOOKUP($I141,'U5L Int request'!$J$6:$AI$9945,11,FALSE)</f>
        <v>o</v>
      </c>
      <c r="S141" s="516" t="str">
        <f>VLOOKUP($I141,'U5L Int request'!$J$6:$AI$9945,12,FALSE)</f>
        <v>o</v>
      </c>
      <c r="T141" s="516" t="str">
        <f>VLOOKUP($I141,'U5L Int request'!$J$6:$AI$9945,13,FALSE)</f>
        <v>o</v>
      </c>
      <c r="U141" s="516" t="str">
        <f>VLOOKUP($I141,'U5L Int request'!$J$6:$AI$9945,14,FALSE)</f>
        <v>o</v>
      </c>
      <c r="V141" s="516" t="str">
        <f>VLOOKUP($I141,'U5L Int request'!$J$6:$AI$9945,15,FALSE)</f>
        <v>o</v>
      </c>
      <c r="W141" s="516" t="str">
        <f>VLOOKUP($I141,'U5L Int request'!$J$6:$AI$9945,16,FALSE)</f>
        <v>o</v>
      </c>
      <c r="X141" s="516" t="str">
        <f>VLOOKUP($I141,'U5L Int request'!$J$6:$AI$9945,17,FALSE)</f>
        <v>o</v>
      </c>
      <c r="Y141" s="516" t="str">
        <f>VLOOKUP($I141,'U5L Int request'!$J$6:$AI$9945,18,FALSE)</f>
        <v>o</v>
      </c>
      <c r="Z141" s="516" t="str">
        <f>VLOOKUP($I141,'U5L Int request'!$J$6:$AI$9945,19,FALSE)</f>
        <v>o</v>
      </c>
      <c r="AA141" s="516" t="str">
        <f>VLOOKUP($I141,'U5L Int request'!$J$6:$AI$9945,20,FALSE)</f>
        <v>o</v>
      </c>
      <c r="AB141" s="516" t="str">
        <f>VLOOKUP($I141,'U5L Int request'!$J$6:$AI$9945,21,FALSE)</f>
        <v>o</v>
      </c>
      <c r="AC141" s="516" t="str">
        <f>VLOOKUP($I141,'U5L Int request'!$J$6:$AI$9945,22,FALSE)</f>
        <v>o</v>
      </c>
      <c r="AD141" s="563"/>
      <c r="AF141" s="30" t="str">
        <f>VLOOKUP(I141, 'U5L Int request'!$J$7:$J$428, 1, FALSE)</f>
        <v>INTTAUD0I7</v>
      </c>
    </row>
    <row r="142" spans="2:32" ht="18" customHeight="1">
      <c r="B142" s="599">
        <v>60</v>
      </c>
      <c r="C142" s="592" t="s">
        <v>1167</v>
      </c>
      <c r="D142" s="592">
        <v>14</v>
      </c>
      <c r="E142" s="592">
        <v>4</v>
      </c>
      <c r="F142" s="525" t="str">
        <f t="shared" si="1"/>
        <v>EIC60</v>
      </c>
      <c r="G142" s="538" t="s">
        <v>182</v>
      </c>
      <c r="H142" s="589">
        <v>136</v>
      </c>
      <c r="I142" s="38" t="s">
        <v>418</v>
      </c>
      <c r="J142" s="38" t="s">
        <v>419</v>
      </c>
      <c r="K142" s="38" t="str">
        <f>VLOOKUP($I142,'U5L Int request'!$J$6:$AI$9945,3,FALSE)</f>
        <v>TAUD0</v>
      </c>
      <c r="L142" s="38" t="str">
        <f>VLOOKUP(J142,'U5L Int request'!K:AI,3,FALSE)</f>
        <v>Edge</v>
      </c>
      <c r="M142" s="534" t="s">
        <v>315</v>
      </c>
      <c r="N142" s="686"/>
      <c r="O142" s="691"/>
      <c r="P142" s="542" t="s">
        <v>316</v>
      </c>
      <c r="Q142" s="302" t="str">
        <f>VLOOKUP($I142,'U5L Int request'!$J$6:$AI$9945,5,FALSE)</f>
        <v>iso_taud0_TAUD_INT12</v>
      </c>
      <c r="R142" s="516" t="str">
        <f>VLOOKUP($I142,'U5L Int request'!$J$6:$AI$9945,11,FALSE)</f>
        <v>o</v>
      </c>
      <c r="S142" s="516" t="str">
        <f>VLOOKUP($I142,'U5L Int request'!$J$6:$AI$9945,12,FALSE)</f>
        <v>o</v>
      </c>
      <c r="T142" s="516" t="str">
        <f>VLOOKUP($I142,'U5L Int request'!$J$6:$AI$9945,13,FALSE)</f>
        <v>o</v>
      </c>
      <c r="U142" s="516" t="str">
        <f>VLOOKUP($I142,'U5L Int request'!$J$6:$AI$9945,14,FALSE)</f>
        <v>o</v>
      </c>
      <c r="V142" s="516" t="str">
        <f>VLOOKUP($I142,'U5L Int request'!$J$6:$AI$9945,15,FALSE)</f>
        <v>o</v>
      </c>
      <c r="W142" s="516" t="str">
        <f>VLOOKUP($I142,'U5L Int request'!$J$6:$AI$9945,16,FALSE)</f>
        <v>o</v>
      </c>
      <c r="X142" s="516" t="str">
        <f>VLOOKUP($I142,'U5L Int request'!$J$6:$AI$9945,17,FALSE)</f>
        <v>o</v>
      </c>
      <c r="Y142" s="516" t="str">
        <f>VLOOKUP($I142,'U5L Int request'!$J$6:$AI$9945,18,FALSE)</f>
        <v>o</v>
      </c>
      <c r="Z142" s="516" t="str">
        <f>VLOOKUP($I142,'U5L Int request'!$J$6:$AI$9945,19,FALSE)</f>
        <v>o</v>
      </c>
      <c r="AA142" s="516" t="str">
        <f>VLOOKUP($I142,'U5L Int request'!$J$6:$AI$9945,20,FALSE)</f>
        <v>o</v>
      </c>
      <c r="AB142" s="516" t="str">
        <f>VLOOKUP($I142,'U5L Int request'!$J$6:$AI$9945,21,FALSE)</f>
        <v>o</v>
      </c>
      <c r="AC142" s="516" t="str">
        <f>VLOOKUP($I142,'U5L Int request'!$J$6:$AI$9945,22,FALSE)</f>
        <v>o</v>
      </c>
      <c r="AD142" s="563"/>
      <c r="AF142" s="30" t="str">
        <f>VLOOKUP(I142, 'U5L Int request'!$J$7:$J$428, 1, FALSE)</f>
        <v>INTTAUD0I9</v>
      </c>
    </row>
    <row r="143" spans="2:32" ht="18" customHeight="1">
      <c r="B143" s="599">
        <v>60</v>
      </c>
      <c r="C143" s="592" t="s">
        <v>1167</v>
      </c>
      <c r="D143" s="592">
        <v>14</v>
      </c>
      <c r="E143" s="592">
        <v>5</v>
      </c>
      <c r="F143" s="525" t="str">
        <f t="shared" si="1"/>
        <v>EIC60</v>
      </c>
      <c r="G143" s="538" t="s">
        <v>182</v>
      </c>
      <c r="H143" s="589">
        <v>137</v>
      </c>
      <c r="I143" s="40" t="s">
        <v>421</v>
      </c>
      <c r="J143" s="40" t="s">
        <v>422</v>
      </c>
      <c r="K143" s="40" t="str">
        <f>VLOOKUP($I143,'U5L Int request'!$J$6:$AI$9945,3,FALSE)</f>
        <v>TAUD0</v>
      </c>
      <c r="L143" s="40" t="str">
        <f>VLOOKUP(J143,'U5L Int request'!K:AI,3,FALSE)</f>
        <v>Edge</v>
      </c>
      <c r="M143" s="538" t="s">
        <v>315</v>
      </c>
      <c r="N143" s="686"/>
      <c r="O143" s="691"/>
      <c r="P143" s="547" t="s">
        <v>316</v>
      </c>
      <c r="Q143" s="301" t="str">
        <f>VLOOKUP($I143,'U5L Int request'!$J$6:$AI$9945,5,FALSE)</f>
        <v>iso_taud0_TAUD_INT13</v>
      </c>
      <c r="R143" s="516" t="str">
        <f>VLOOKUP($I143,'U5L Int request'!$J$6:$AI$9945,11,FALSE)</f>
        <v>o</v>
      </c>
      <c r="S143" s="516" t="str">
        <f>VLOOKUP($I143,'U5L Int request'!$J$6:$AI$9945,12,FALSE)</f>
        <v>o</v>
      </c>
      <c r="T143" s="516" t="str">
        <f>VLOOKUP($I143,'U5L Int request'!$J$6:$AI$9945,13,FALSE)</f>
        <v>o</v>
      </c>
      <c r="U143" s="516" t="str">
        <f>VLOOKUP($I143,'U5L Int request'!$J$6:$AI$9945,14,FALSE)</f>
        <v>o</v>
      </c>
      <c r="V143" s="516" t="str">
        <f>VLOOKUP($I143,'U5L Int request'!$J$6:$AI$9945,15,FALSE)</f>
        <v>o</v>
      </c>
      <c r="W143" s="516" t="str">
        <f>VLOOKUP($I143,'U5L Int request'!$J$6:$AI$9945,16,FALSE)</f>
        <v>o</v>
      </c>
      <c r="X143" s="516" t="str">
        <f>VLOOKUP($I143,'U5L Int request'!$J$6:$AI$9945,17,FALSE)</f>
        <v>o</v>
      </c>
      <c r="Y143" s="516" t="str">
        <f>VLOOKUP($I143,'U5L Int request'!$J$6:$AI$9945,18,FALSE)</f>
        <v>o</v>
      </c>
      <c r="Z143" s="516" t="str">
        <f>VLOOKUP($I143,'U5L Int request'!$J$6:$AI$9945,19,FALSE)</f>
        <v>o</v>
      </c>
      <c r="AA143" s="516" t="str">
        <f>VLOOKUP($I143,'U5L Int request'!$J$6:$AI$9945,20,FALSE)</f>
        <v>o</v>
      </c>
      <c r="AB143" s="516" t="str">
        <f>VLOOKUP($I143,'U5L Int request'!$J$6:$AI$9945,21,FALSE)</f>
        <v>o</v>
      </c>
      <c r="AC143" s="516" t="str">
        <f>VLOOKUP($I143,'U5L Int request'!$J$6:$AI$9945,22,FALSE)</f>
        <v>o</v>
      </c>
      <c r="AD143" s="563"/>
      <c r="AF143" s="30" t="str">
        <f>VLOOKUP(I143, 'U5L Int request'!$J$7:$J$428, 1, FALSE)</f>
        <v>INTTAUD0I11</v>
      </c>
    </row>
    <row r="144" spans="2:32" ht="18" customHeight="1">
      <c r="B144" s="599">
        <v>60</v>
      </c>
      <c r="C144" s="592" t="s">
        <v>1167</v>
      </c>
      <c r="D144" s="592">
        <v>14</v>
      </c>
      <c r="E144" s="592">
        <v>6</v>
      </c>
      <c r="F144" s="525" t="str">
        <f t="shared" si="1"/>
        <v>EIC60</v>
      </c>
      <c r="G144" s="538" t="s">
        <v>182</v>
      </c>
      <c r="H144" s="589">
        <v>138</v>
      </c>
      <c r="I144" s="38" t="s">
        <v>424</v>
      </c>
      <c r="J144" s="38" t="s">
        <v>425</v>
      </c>
      <c r="K144" s="38" t="str">
        <f>VLOOKUP($I144,'U5L Int request'!$J$6:$AI$9945,3,FALSE)</f>
        <v>TAUD0</v>
      </c>
      <c r="L144" s="38" t="str">
        <f>VLOOKUP(J144,'U5L Int request'!K:AI,3,FALSE)</f>
        <v>Edge</v>
      </c>
      <c r="M144" s="534" t="s">
        <v>315</v>
      </c>
      <c r="N144" s="686"/>
      <c r="O144" s="691"/>
      <c r="P144" s="542" t="s">
        <v>316</v>
      </c>
      <c r="Q144" s="302" t="str">
        <f>VLOOKUP($I144,'U5L Int request'!$J$6:$AI$9945,5,FALSE)</f>
        <v>iso_taud0_TAUD_INT14</v>
      </c>
      <c r="R144" s="516" t="str">
        <f>VLOOKUP($I144,'U5L Int request'!$J$6:$AI$9945,11,FALSE)</f>
        <v>o</v>
      </c>
      <c r="S144" s="516" t="str">
        <f>VLOOKUP($I144,'U5L Int request'!$J$6:$AI$9945,12,FALSE)</f>
        <v>o</v>
      </c>
      <c r="T144" s="516" t="str">
        <f>VLOOKUP($I144,'U5L Int request'!$J$6:$AI$9945,13,FALSE)</f>
        <v>o</v>
      </c>
      <c r="U144" s="516" t="str">
        <f>VLOOKUP($I144,'U5L Int request'!$J$6:$AI$9945,14,FALSE)</f>
        <v>o</v>
      </c>
      <c r="V144" s="516" t="str">
        <f>VLOOKUP($I144,'U5L Int request'!$J$6:$AI$9945,15,FALSE)</f>
        <v>o</v>
      </c>
      <c r="W144" s="516" t="str">
        <f>VLOOKUP($I144,'U5L Int request'!$J$6:$AI$9945,16,FALSE)</f>
        <v>o</v>
      </c>
      <c r="X144" s="516" t="str">
        <f>VLOOKUP($I144,'U5L Int request'!$J$6:$AI$9945,17,FALSE)</f>
        <v>o</v>
      </c>
      <c r="Y144" s="516" t="str">
        <f>VLOOKUP($I144,'U5L Int request'!$J$6:$AI$9945,18,FALSE)</f>
        <v>o</v>
      </c>
      <c r="Z144" s="516" t="str">
        <f>VLOOKUP($I144,'U5L Int request'!$J$6:$AI$9945,19,FALSE)</f>
        <v>o</v>
      </c>
      <c r="AA144" s="516" t="str">
        <f>VLOOKUP($I144,'U5L Int request'!$J$6:$AI$9945,20,FALSE)</f>
        <v>o</v>
      </c>
      <c r="AB144" s="516" t="str">
        <f>VLOOKUP($I144,'U5L Int request'!$J$6:$AI$9945,21,FALSE)</f>
        <v>o</v>
      </c>
      <c r="AC144" s="516" t="str">
        <f>VLOOKUP($I144,'U5L Int request'!$J$6:$AI$9945,22,FALSE)</f>
        <v>o</v>
      </c>
      <c r="AD144" s="563"/>
      <c r="AF144" s="30" t="str">
        <f>VLOOKUP(I144, 'U5L Int request'!$J$7:$J$428, 1, FALSE)</f>
        <v>INTTAUD0I13</v>
      </c>
    </row>
    <row r="145" spans="2:32" ht="18" customHeight="1">
      <c r="B145" s="600">
        <v>60</v>
      </c>
      <c r="C145" s="593" t="s">
        <v>1167</v>
      </c>
      <c r="D145" s="593">
        <v>14</v>
      </c>
      <c r="E145" s="593">
        <v>7</v>
      </c>
      <c r="F145" s="527" t="str">
        <f t="shared" si="1"/>
        <v>EIC60</v>
      </c>
      <c r="G145" s="539" t="s">
        <v>182</v>
      </c>
      <c r="H145" s="588">
        <v>139</v>
      </c>
      <c r="I145" s="40" t="s">
        <v>427</v>
      </c>
      <c r="J145" s="40" t="s">
        <v>428</v>
      </c>
      <c r="K145" s="40" t="str">
        <f>VLOOKUP($I145,'U5L Int request'!$J$6:$AI$9945,3,FALSE)</f>
        <v>TAUD0</v>
      </c>
      <c r="L145" s="40" t="str">
        <f>VLOOKUP(J145,'U5L Int request'!K:AI,3,FALSE)</f>
        <v>Edge</v>
      </c>
      <c r="M145" s="539" t="s">
        <v>315</v>
      </c>
      <c r="N145" s="686"/>
      <c r="O145" s="691"/>
      <c r="P145" s="548" t="s">
        <v>316</v>
      </c>
      <c r="Q145" s="301" t="str">
        <f>VLOOKUP($I145,'U5L Int request'!$J$6:$AI$9945,5,FALSE)</f>
        <v>iso_taud0_TAUD_INT15</v>
      </c>
      <c r="R145" s="516" t="str">
        <f>VLOOKUP($I145,'U5L Int request'!$J$6:$AI$9945,11,FALSE)</f>
        <v>o</v>
      </c>
      <c r="S145" s="516" t="str">
        <f>VLOOKUP($I145,'U5L Int request'!$J$6:$AI$9945,12,FALSE)</f>
        <v>o</v>
      </c>
      <c r="T145" s="516" t="str">
        <f>VLOOKUP($I145,'U5L Int request'!$J$6:$AI$9945,13,FALSE)</f>
        <v>o</v>
      </c>
      <c r="U145" s="516" t="str">
        <f>VLOOKUP($I145,'U5L Int request'!$J$6:$AI$9945,14,FALSE)</f>
        <v>o</v>
      </c>
      <c r="V145" s="516" t="str">
        <f>VLOOKUP($I145,'U5L Int request'!$J$6:$AI$9945,15,FALSE)</f>
        <v>o</v>
      </c>
      <c r="W145" s="516" t="str">
        <f>VLOOKUP($I145,'U5L Int request'!$J$6:$AI$9945,16,FALSE)</f>
        <v>o</v>
      </c>
      <c r="X145" s="516" t="str">
        <f>VLOOKUP($I145,'U5L Int request'!$J$6:$AI$9945,17,FALSE)</f>
        <v>o</v>
      </c>
      <c r="Y145" s="516" t="str">
        <f>VLOOKUP($I145,'U5L Int request'!$J$6:$AI$9945,18,FALSE)</f>
        <v>o</v>
      </c>
      <c r="Z145" s="516" t="str">
        <f>VLOOKUP($I145,'U5L Int request'!$J$6:$AI$9945,19,FALSE)</f>
        <v>o</v>
      </c>
      <c r="AA145" s="516" t="str">
        <f>VLOOKUP($I145,'U5L Int request'!$J$6:$AI$9945,20,FALSE)</f>
        <v>o</v>
      </c>
      <c r="AB145" s="516" t="str">
        <f>VLOOKUP($I145,'U5L Int request'!$J$6:$AI$9945,21,FALSE)</f>
        <v>o</v>
      </c>
      <c r="AC145" s="516" t="str">
        <f>VLOOKUP($I145,'U5L Int request'!$J$6:$AI$9945,22,FALSE)</f>
        <v>o</v>
      </c>
      <c r="AD145" s="563"/>
      <c r="AF145" s="30" t="str">
        <f>VLOOKUP(I145, 'U5L Int request'!$J$7:$J$428, 1, FALSE)</f>
        <v>INTTAUD0I15</v>
      </c>
    </row>
    <row r="146" spans="2:32" ht="18" customHeight="1">
      <c r="B146" s="598">
        <v>61</v>
      </c>
      <c r="C146" s="591" t="s">
        <v>1167</v>
      </c>
      <c r="D146" s="591">
        <v>15</v>
      </c>
      <c r="E146" s="591">
        <v>0</v>
      </c>
      <c r="F146" s="523" t="str">
        <f t="shared" si="1"/>
        <v>EIC61</v>
      </c>
      <c r="G146" s="540" t="s">
        <v>317</v>
      </c>
      <c r="H146" s="587">
        <v>140</v>
      </c>
      <c r="I146" s="38" t="s">
        <v>430</v>
      </c>
      <c r="J146" s="38" t="s">
        <v>431</v>
      </c>
      <c r="K146" s="38" t="str">
        <f>VLOOKUP($I146,'U5L Int request'!$J$6:$AI$9945,3,FALSE)</f>
        <v>TAUD1</v>
      </c>
      <c r="L146" s="38" t="str">
        <f>VLOOKUP(J146,'U5L Int request'!K:AI,3,FALSE)</f>
        <v>Edge</v>
      </c>
      <c r="M146" s="533" t="s">
        <v>320</v>
      </c>
      <c r="N146" s="686"/>
      <c r="O146" s="691"/>
      <c r="P146" s="545" t="s">
        <v>321</v>
      </c>
      <c r="Q146" s="302" t="str">
        <f>VLOOKUP($I146,'U5L Int request'!$J$6:$AI$9945,5,FALSE)</f>
        <v>iso_taud1_TAUD_INT0</v>
      </c>
      <c r="R146" s="516" t="str">
        <f>VLOOKUP($I146,'U5L Int request'!$J$6:$AI$9945,11,FALSE)</f>
        <v>o</v>
      </c>
      <c r="S146" s="516" t="str">
        <f>VLOOKUP($I146,'U5L Int request'!$J$6:$AI$9945,12,FALSE)</f>
        <v>o</v>
      </c>
      <c r="T146" s="516" t="str">
        <f>VLOOKUP($I146,'U5L Int request'!$J$6:$AI$9945,13,FALSE)</f>
        <v>o</v>
      </c>
      <c r="U146" s="516" t="str">
        <f>VLOOKUP($I146,'U5L Int request'!$J$6:$AI$9945,14,FALSE)</f>
        <v>o</v>
      </c>
      <c r="V146" s="516" t="str">
        <f>VLOOKUP($I146,'U5L Int request'!$J$6:$AI$9945,15,FALSE)</f>
        <v>o</v>
      </c>
      <c r="W146" s="516" t="str">
        <f>VLOOKUP($I146,'U5L Int request'!$J$6:$AI$9945,16,FALSE)</f>
        <v>o</v>
      </c>
      <c r="X146" s="516" t="str">
        <f>VLOOKUP($I146,'U5L Int request'!$J$6:$AI$9945,17,FALSE)</f>
        <v>o</v>
      </c>
      <c r="Y146" s="516" t="str">
        <f>VLOOKUP($I146,'U5L Int request'!$J$6:$AI$9945,18,FALSE)</f>
        <v>o</v>
      </c>
      <c r="Z146" s="516" t="str">
        <f>VLOOKUP($I146,'U5L Int request'!$J$6:$AI$9945,19,FALSE)</f>
        <v>o</v>
      </c>
      <c r="AA146" s="516" t="str">
        <f>VLOOKUP($I146,'U5L Int request'!$J$6:$AI$9945,20,FALSE)</f>
        <v>o</v>
      </c>
      <c r="AB146" s="516" t="str">
        <f>VLOOKUP($I146,'U5L Int request'!$J$6:$AI$9945,21,FALSE)</f>
        <v>o</v>
      </c>
      <c r="AC146" s="516" t="str">
        <f>VLOOKUP($I146,'U5L Int request'!$J$6:$AI$9945,22,FALSE)</f>
        <v>o</v>
      </c>
      <c r="AD146" s="563"/>
      <c r="AF146" s="30" t="str">
        <f>VLOOKUP(I146, 'U5L Int request'!$J$7:$J$428, 1, FALSE)</f>
        <v>INTTAUD1I0</v>
      </c>
    </row>
    <row r="147" spans="2:32" ht="18" customHeight="1">
      <c r="B147" s="599">
        <v>61</v>
      </c>
      <c r="C147" s="592" t="s">
        <v>1167</v>
      </c>
      <c r="D147" s="592">
        <v>15</v>
      </c>
      <c r="E147" s="592">
        <v>1</v>
      </c>
      <c r="F147" s="525" t="str">
        <f t="shared" si="1"/>
        <v>EIC61</v>
      </c>
      <c r="G147" s="538" t="s">
        <v>317</v>
      </c>
      <c r="H147" s="589">
        <v>141</v>
      </c>
      <c r="I147" s="38" t="s">
        <v>436</v>
      </c>
      <c r="J147" s="38" t="s">
        <v>437</v>
      </c>
      <c r="K147" s="38" t="str">
        <f>VLOOKUP($I147,'U5L Int request'!$J$6:$AI$9945,3,FALSE)</f>
        <v>TAUD1</v>
      </c>
      <c r="L147" s="38" t="str">
        <f>VLOOKUP(J147,'U5L Int request'!K:AI,3,FALSE)</f>
        <v>Edge</v>
      </c>
      <c r="M147" s="534" t="s">
        <v>320</v>
      </c>
      <c r="N147" s="686"/>
      <c r="O147" s="691"/>
      <c r="P147" s="542" t="s">
        <v>321</v>
      </c>
      <c r="Q147" s="302" t="str">
        <f>VLOOKUP($I147,'U5L Int request'!$J$6:$AI$9945,5,FALSE)</f>
        <v>iso_taud1_TAUD_INT2</v>
      </c>
      <c r="R147" s="516" t="str">
        <f>VLOOKUP($I147,'U5L Int request'!$J$6:$AI$9945,11,FALSE)</f>
        <v>o</v>
      </c>
      <c r="S147" s="516" t="str">
        <f>VLOOKUP($I147,'U5L Int request'!$J$6:$AI$9945,12,FALSE)</f>
        <v>o</v>
      </c>
      <c r="T147" s="516" t="str">
        <f>VLOOKUP($I147,'U5L Int request'!$J$6:$AI$9945,13,FALSE)</f>
        <v>o</v>
      </c>
      <c r="U147" s="516" t="str">
        <f>VLOOKUP($I147,'U5L Int request'!$J$6:$AI$9945,14,FALSE)</f>
        <v>o</v>
      </c>
      <c r="V147" s="516" t="str">
        <f>VLOOKUP($I147,'U5L Int request'!$J$6:$AI$9945,15,FALSE)</f>
        <v>o</v>
      </c>
      <c r="W147" s="516" t="str">
        <f>VLOOKUP($I147,'U5L Int request'!$J$6:$AI$9945,16,FALSE)</f>
        <v>o</v>
      </c>
      <c r="X147" s="516" t="str">
        <f>VLOOKUP($I147,'U5L Int request'!$J$6:$AI$9945,17,FALSE)</f>
        <v>o</v>
      </c>
      <c r="Y147" s="516" t="str">
        <f>VLOOKUP($I147,'U5L Int request'!$J$6:$AI$9945,18,FALSE)</f>
        <v>o</v>
      </c>
      <c r="Z147" s="516" t="str">
        <f>VLOOKUP($I147,'U5L Int request'!$J$6:$AI$9945,19,FALSE)</f>
        <v>o</v>
      </c>
      <c r="AA147" s="516" t="str">
        <f>VLOOKUP($I147,'U5L Int request'!$J$6:$AI$9945,20,FALSE)</f>
        <v>o</v>
      </c>
      <c r="AB147" s="516" t="str">
        <f>VLOOKUP($I147,'U5L Int request'!$J$6:$AI$9945,21,FALSE)</f>
        <v>o</v>
      </c>
      <c r="AC147" s="516" t="str">
        <f>VLOOKUP($I147,'U5L Int request'!$J$6:$AI$9945,22,FALSE)</f>
        <v>o</v>
      </c>
      <c r="AD147" s="563"/>
      <c r="AF147" s="30" t="str">
        <f>VLOOKUP(I147, 'U5L Int request'!$J$7:$J$428, 1, FALSE)</f>
        <v>INTTAUD1I2</v>
      </c>
    </row>
    <row r="148" spans="2:32" ht="18" customHeight="1">
      <c r="B148" s="599">
        <v>61</v>
      </c>
      <c r="C148" s="592" t="s">
        <v>1167</v>
      </c>
      <c r="D148" s="592">
        <v>15</v>
      </c>
      <c r="E148" s="592">
        <v>2</v>
      </c>
      <c r="F148" s="525" t="str">
        <f t="shared" si="1"/>
        <v>EIC61</v>
      </c>
      <c r="G148" s="538" t="s">
        <v>317</v>
      </c>
      <c r="H148" s="589">
        <v>142</v>
      </c>
      <c r="I148" s="38" t="s">
        <v>442</v>
      </c>
      <c r="J148" s="38" t="s">
        <v>443</v>
      </c>
      <c r="K148" s="38" t="str">
        <f>VLOOKUP($I148,'U5L Int request'!$J$6:$AI$9945,3,FALSE)</f>
        <v>TAUD1</v>
      </c>
      <c r="L148" s="38" t="str">
        <f>VLOOKUP(J148,'U5L Int request'!K:AI,3,FALSE)</f>
        <v>Edge</v>
      </c>
      <c r="M148" s="534" t="s">
        <v>320</v>
      </c>
      <c r="N148" s="686"/>
      <c r="O148" s="691"/>
      <c r="P148" s="542" t="s">
        <v>321</v>
      </c>
      <c r="Q148" s="302" t="str">
        <f>VLOOKUP($I148,'U5L Int request'!$J$6:$AI$9945,5,FALSE)</f>
        <v>iso_taud1_TAUD_INT4</v>
      </c>
      <c r="R148" s="516" t="str">
        <f>VLOOKUP($I148,'U5L Int request'!$J$6:$AI$9945,11,FALSE)</f>
        <v>o</v>
      </c>
      <c r="S148" s="516" t="str">
        <f>VLOOKUP($I148,'U5L Int request'!$J$6:$AI$9945,12,FALSE)</f>
        <v>o</v>
      </c>
      <c r="T148" s="516" t="str">
        <f>VLOOKUP($I148,'U5L Int request'!$J$6:$AI$9945,13,FALSE)</f>
        <v>o</v>
      </c>
      <c r="U148" s="516" t="str">
        <f>VLOOKUP($I148,'U5L Int request'!$J$6:$AI$9945,14,FALSE)</f>
        <v>o</v>
      </c>
      <c r="V148" s="516" t="str">
        <f>VLOOKUP($I148,'U5L Int request'!$J$6:$AI$9945,15,FALSE)</f>
        <v>o</v>
      </c>
      <c r="W148" s="516" t="str">
        <f>VLOOKUP($I148,'U5L Int request'!$J$6:$AI$9945,16,FALSE)</f>
        <v>o</v>
      </c>
      <c r="X148" s="516" t="str">
        <f>VLOOKUP($I148,'U5L Int request'!$J$6:$AI$9945,17,FALSE)</f>
        <v>o</v>
      </c>
      <c r="Y148" s="516" t="str">
        <f>VLOOKUP($I148,'U5L Int request'!$J$6:$AI$9945,18,FALSE)</f>
        <v>o</v>
      </c>
      <c r="Z148" s="516" t="str">
        <f>VLOOKUP($I148,'U5L Int request'!$J$6:$AI$9945,19,FALSE)</f>
        <v>o</v>
      </c>
      <c r="AA148" s="516" t="str">
        <f>VLOOKUP($I148,'U5L Int request'!$J$6:$AI$9945,20,FALSE)</f>
        <v>o</v>
      </c>
      <c r="AB148" s="516" t="str">
        <f>VLOOKUP($I148,'U5L Int request'!$J$6:$AI$9945,21,FALSE)</f>
        <v>o</v>
      </c>
      <c r="AC148" s="516" t="str">
        <f>VLOOKUP($I148,'U5L Int request'!$J$6:$AI$9945,22,FALSE)</f>
        <v>o</v>
      </c>
      <c r="AD148" s="563"/>
      <c r="AF148" s="30" t="str">
        <f>VLOOKUP(I148, 'U5L Int request'!$J$7:$J$428, 1, FALSE)</f>
        <v>INTTAUD1I4</v>
      </c>
    </row>
    <row r="149" spans="2:32" ht="18" customHeight="1">
      <c r="B149" s="599">
        <v>61</v>
      </c>
      <c r="C149" s="592" t="s">
        <v>1167</v>
      </c>
      <c r="D149" s="592">
        <v>15</v>
      </c>
      <c r="E149" s="592">
        <v>3</v>
      </c>
      <c r="F149" s="525" t="str">
        <f t="shared" si="1"/>
        <v>EIC61</v>
      </c>
      <c r="G149" s="538" t="s">
        <v>317</v>
      </c>
      <c r="H149" s="589">
        <v>143</v>
      </c>
      <c r="I149" s="38" t="s">
        <v>448</v>
      </c>
      <c r="J149" s="38" t="s">
        <v>449</v>
      </c>
      <c r="K149" s="38" t="str">
        <f>VLOOKUP($I149,'U5L Int request'!$J$6:$AI$9945,3,FALSE)</f>
        <v>TAUD1</v>
      </c>
      <c r="L149" s="38" t="str">
        <f>VLOOKUP(J149,'U5L Int request'!K:AI,3,FALSE)</f>
        <v>Edge</v>
      </c>
      <c r="M149" s="534" t="s">
        <v>320</v>
      </c>
      <c r="N149" s="686"/>
      <c r="O149" s="691"/>
      <c r="P149" s="542" t="s">
        <v>321</v>
      </c>
      <c r="Q149" s="302" t="str">
        <f>VLOOKUP($I149,'U5L Int request'!$J$6:$AI$9945,5,FALSE)</f>
        <v>iso_taud1_TAUD_INT6</v>
      </c>
      <c r="R149" s="516" t="str">
        <f>VLOOKUP($I149,'U5L Int request'!$J$6:$AI$9945,11,FALSE)</f>
        <v>o</v>
      </c>
      <c r="S149" s="516" t="str">
        <f>VLOOKUP($I149,'U5L Int request'!$J$6:$AI$9945,12,FALSE)</f>
        <v>o</v>
      </c>
      <c r="T149" s="516" t="str">
        <f>VLOOKUP($I149,'U5L Int request'!$J$6:$AI$9945,13,FALSE)</f>
        <v>o</v>
      </c>
      <c r="U149" s="516" t="str">
        <f>VLOOKUP($I149,'U5L Int request'!$J$6:$AI$9945,14,FALSE)</f>
        <v>o</v>
      </c>
      <c r="V149" s="516" t="str">
        <f>VLOOKUP($I149,'U5L Int request'!$J$6:$AI$9945,15,FALSE)</f>
        <v>o</v>
      </c>
      <c r="W149" s="516" t="str">
        <f>VLOOKUP($I149,'U5L Int request'!$J$6:$AI$9945,16,FALSE)</f>
        <v>o</v>
      </c>
      <c r="X149" s="516" t="str">
        <f>VLOOKUP($I149,'U5L Int request'!$J$6:$AI$9945,17,FALSE)</f>
        <v>o</v>
      </c>
      <c r="Y149" s="516" t="str">
        <f>VLOOKUP($I149,'U5L Int request'!$J$6:$AI$9945,18,FALSE)</f>
        <v>o</v>
      </c>
      <c r="Z149" s="516" t="str">
        <f>VLOOKUP($I149,'U5L Int request'!$J$6:$AI$9945,19,FALSE)</f>
        <v>o</v>
      </c>
      <c r="AA149" s="516" t="str">
        <f>VLOOKUP($I149,'U5L Int request'!$J$6:$AI$9945,20,FALSE)</f>
        <v>o</v>
      </c>
      <c r="AB149" s="516" t="str">
        <f>VLOOKUP($I149,'U5L Int request'!$J$6:$AI$9945,21,FALSE)</f>
        <v>o</v>
      </c>
      <c r="AC149" s="516" t="str">
        <f>VLOOKUP($I149,'U5L Int request'!$J$6:$AI$9945,22,FALSE)</f>
        <v>o</v>
      </c>
      <c r="AD149" s="563"/>
      <c r="AF149" s="30" t="str">
        <f>VLOOKUP(I149, 'U5L Int request'!$J$7:$J$428, 1, FALSE)</f>
        <v>INTTAUD1I6</v>
      </c>
    </row>
    <row r="150" spans="2:32" ht="18" customHeight="1">
      <c r="B150" s="599">
        <v>61</v>
      </c>
      <c r="C150" s="592" t="s">
        <v>1167</v>
      </c>
      <c r="D150" s="592">
        <v>15</v>
      </c>
      <c r="E150" s="592">
        <v>4</v>
      </c>
      <c r="F150" s="525" t="str">
        <f t="shared" si="1"/>
        <v>EIC61</v>
      </c>
      <c r="G150" s="538" t="s">
        <v>317</v>
      </c>
      <c r="H150" s="589">
        <v>144</v>
      </c>
      <c r="I150" s="38" t="s">
        <v>454</v>
      </c>
      <c r="J150" s="38" t="s">
        <v>455</v>
      </c>
      <c r="K150" s="38" t="str">
        <f>VLOOKUP($I150,'U5L Int request'!$J$6:$AI$9945,3,FALSE)</f>
        <v>TAUD1</v>
      </c>
      <c r="L150" s="38" t="str">
        <f>VLOOKUP(J150,'U5L Int request'!K:AI,3,FALSE)</f>
        <v>Edge</v>
      </c>
      <c r="M150" s="534" t="s">
        <v>320</v>
      </c>
      <c r="N150" s="686"/>
      <c r="O150" s="691"/>
      <c r="P150" s="542" t="s">
        <v>321</v>
      </c>
      <c r="Q150" s="302" t="str">
        <f>VLOOKUP($I150,'U5L Int request'!$J$6:$AI$9945,5,FALSE)</f>
        <v>iso_taud1_TAUD_INT8</v>
      </c>
      <c r="R150" s="516" t="str">
        <f>VLOOKUP($I150,'U5L Int request'!$J$6:$AI$9945,11,FALSE)</f>
        <v>o</v>
      </c>
      <c r="S150" s="516" t="str">
        <f>VLOOKUP($I150,'U5L Int request'!$J$6:$AI$9945,12,FALSE)</f>
        <v>o</v>
      </c>
      <c r="T150" s="516" t="str">
        <f>VLOOKUP($I150,'U5L Int request'!$J$6:$AI$9945,13,FALSE)</f>
        <v>o</v>
      </c>
      <c r="U150" s="516" t="str">
        <f>VLOOKUP($I150,'U5L Int request'!$J$6:$AI$9945,14,FALSE)</f>
        <v>o</v>
      </c>
      <c r="V150" s="516" t="str">
        <f>VLOOKUP($I150,'U5L Int request'!$J$6:$AI$9945,15,FALSE)</f>
        <v>o</v>
      </c>
      <c r="W150" s="516" t="str">
        <f>VLOOKUP($I150,'U5L Int request'!$J$6:$AI$9945,16,FALSE)</f>
        <v>o</v>
      </c>
      <c r="X150" s="516" t="str">
        <f>VLOOKUP($I150,'U5L Int request'!$J$6:$AI$9945,17,FALSE)</f>
        <v>o</v>
      </c>
      <c r="Y150" s="516" t="str">
        <f>VLOOKUP($I150,'U5L Int request'!$J$6:$AI$9945,18,FALSE)</f>
        <v>o</v>
      </c>
      <c r="Z150" s="516" t="str">
        <f>VLOOKUP($I150,'U5L Int request'!$J$6:$AI$9945,19,FALSE)</f>
        <v>o</v>
      </c>
      <c r="AA150" s="516" t="str">
        <f>VLOOKUP($I150,'U5L Int request'!$J$6:$AI$9945,20,FALSE)</f>
        <v>o</v>
      </c>
      <c r="AB150" s="516" t="str">
        <f>VLOOKUP($I150,'U5L Int request'!$J$6:$AI$9945,21,FALSE)</f>
        <v>o</v>
      </c>
      <c r="AC150" s="516" t="str">
        <f>VLOOKUP($I150,'U5L Int request'!$J$6:$AI$9945,22,FALSE)</f>
        <v>o</v>
      </c>
      <c r="AD150" s="563"/>
      <c r="AF150" s="30" t="str">
        <f>VLOOKUP(I150, 'U5L Int request'!$J$7:$J$428, 1, FALSE)</f>
        <v>INTTAUD1I8</v>
      </c>
    </row>
    <row r="151" spans="2:32" ht="18" customHeight="1">
      <c r="B151" s="599">
        <v>61</v>
      </c>
      <c r="C151" s="592" t="s">
        <v>1167</v>
      </c>
      <c r="D151" s="592">
        <v>15</v>
      </c>
      <c r="E151" s="592">
        <v>5</v>
      </c>
      <c r="F151" s="525" t="str">
        <f t="shared" si="1"/>
        <v>EIC61</v>
      </c>
      <c r="G151" s="538" t="s">
        <v>317</v>
      </c>
      <c r="H151" s="589">
        <v>145</v>
      </c>
      <c r="I151" s="38" t="s">
        <v>460</v>
      </c>
      <c r="J151" s="38" t="s">
        <v>461</v>
      </c>
      <c r="K151" s="38" t="str">
        <f>VLOOKUP($I151,'U5L Int request'!$J$6:$AI$9945,3,FALSE)</f>
        <v>TAUD1</v>
      </c>
      <c r="L151" s="38" t="str">
        <f>VLOOKUP(J151,'U5L Int request'!K:AI,3,FALSE)</f>
        <v>Edge</v>
      </c>
      <c r="M151" s="534" t="s">
        <v>320</v>
      </c>
      <c r="N151" s="686"/>
      <c r="O151" s="691"/>
      <c r="P151" s="542" t="s">
        <v>321</v>
      </c>
      <c r="Q151" s="302" t="str">
        <f>VLOOKUP($I151,'U5L Int request'!$J$6:$AI$9945,5,FALSE)</f>
        <v>iso_taud1_TAUD_INT10</v>
      </c>
      <c r="R151" s="516" t="str">
        <f>VLOOKUP($I151,'U5L Int request'!$J$6:$AI$9945,11,FALSE)</f>
        <v>o</v>
      </c>
      <c r="S151" s="516" t="str">
        <f>VLOOKUP($I151,'U5L Int request'!$J$6:$AI$9945,12,FALSE)</f>
        <v>o</v>
      </c>
      <c r="T151" s="516" t="str">
        <f>VLOOKUP($I151,'U5L Int request'!$J$6:$AI$9945,13,FALSE)</f>
        <v>o</v>
      </c>
      <c r="U151" s="516" t="str">
        <f>VLOOKUP($I151,'U5L Int request'!$J$6:$AI$9945,14,FALSE)</f>
        <v>o</v>
      </c>
      <c r="V151" s="516" t="str">
        <f>VLOOKUP($I151,'U5L Int request'!$J$6:$AI$9945,15,FALSE)</f>
        <v>o</v>
      </c>
      <c r="W151" s="516" t="str">
        <f>VLOOKUP($I151,'U5L Int request'!$J$6:$AI$9945,16,FALSE)</f>
        <v>o</v>
      </c>
      <c r="X151" s="516" t="str">
        <f>VLOOKUP($I151,'U5L Int request'!$J$6:$AI$9945,17,FALSE)</f>
        <v>o</v>
      </c>
      <c r="Y151" s="516" t="str">
        <f>VLOOKUP($I151,'U5L Int request'!$J$6:$AI$9945,18,FALSE)</f>
        <v>o</v>
      </c>
      <c r="Z151" s="516" t="str">
        <f>VLOOKUP($I151,'U5L Int request'!$J$6:$AI$9945,19,FALSE)</f>
        <v>o</v>
      </c>
      <c r="AA151" s="516" t="str">
        <f>VLOOKUP($I151,'U5L Int request'!$J$6:$AI$9945,20,FALSE)</f>
        <v>o</v>
      </c>
      <c r="AB151" s="516" t="str">
        <f>VLOOKUP($I151,'U5L Int request'!$J$6:$AI$9945,21,FALSE)</f>
        <v>o</v>
      </c>
      <c r="AC151" s="516" t="str">
        <f>VLOOKUP($I151,'U5L Int request'!$J$6:$AI$9945,22,FALSE)</f>
        <v>o</v>
      </c>
      <c r="AD151" s="563"/>
      <c r="AF151" s="30" t="str">
        <f>VLOOKUP(I151, 'U5L Int request'!$J$7:$J$428, 1, FALSE)</f>
        <v>INTTAUD1I10</v>
      </c>
    </row>
    <row r="152" spans="2:32" ht="18" customHeight="1">
      <c r="B152" s="599">
        <v>61</v>
      </c>
      <c r="C152" s="592" t="s">
        <v>1167</v>
      </c>
      <c r="D152" s="592">
        <v>15</v>
      </c>
      <c r="E152" s="592">
        <v>6</v>
      </c>
      <c r="F152" s="525" t="str">
        <f t="shared" si="1"/>
        <v>EIC61</v>
      </c>
      <c r="G152" s="538" t="s">
        <v>317</v>
      </c>
      <c r="H152" s="589">
        <v>146</v>
      </c>
      <c r="I152" s="38" t="s">
        <v>466</v>
      </c>
      <c r="J152" s="38" t="s">
        <v>467</v>
      </c>
      <c r="K152" s="38" t="str">
        <f>VLOOKUP($I152,'U5L Int request'!$J$6:$AI$9945,3,FALSE)</f>
        <v>TAUD1</v>
      </c>
      <c r="L152" s="38" t="str">
        <f>VLOOKUP(J152,'U5L Int request'!K:AI,3,FALSE)</f>
        <v>Edge</v>
      </c>
      <c r="M152" s="534" t="s">
        <v>320</v>
      </c>
      <c r="N152" s="686"/>
      <c r="O152" s="691"/>
      <c r="P152" s="542" t="s">
        <v>321</v>
      </c>
      <c r="Q152" s="302" t="str">
        <f>VLOOKUP($I152,'U5L Int request'!$J$6:$AI$9945,5,FALSE)</f>
        <v>iso_taud1_TAUD_INT12</v>
      </c>
      <c r="R152" s="516" t="str">
        <f>VLOOKUP($I152,'U5L Int request'!$J$6:$AI$9945,11,FALSE)</f>
        <v>o</v>
      </c>
      <c r="S152" s="516" t="str">
        <f>VLOOKUP($I152,'U5L Int request'!$J$6:$AI$9945,12,FALSE)</f>
        <v>o</v>
      </c>
      <c r="T152" s="516" t="str">
        <f>VLOOKUP($I152,'U5L Int request'!$J$6:$AI$9945,13,FALSE)</f>
        <v>o</v>
      </c>
      <c r="U152" s="516" t="str">
        <f>VLOOKUP($I152,'U5L Int request'!$J$6:$AI$9945,14,FALSE)</f>
        <v>o</v>
      </c>
      <c r="V152" s="516" t="str">
        <f>VLOOKUP($I152,'U5L Int request'!$J$6:$AI$9945,15,FALSE)</f>
        <v>o</v>
      </c>
      <c r="W152" s="516" t="str">
        <f>VLOOKUP($I152,'U5L Int request'!$J$6:$AI$9945,16,FALSE)</f>
        <v>o</v>
      </c>
      <c r="X152" s="516" t="str">
        <f>VLOOKUP($I152,'U5L Int request'!$J$6:$AI$9945,17,FALSE)</f>
        <v>o</v>
      </c>
      <c r="Y152" s="516" t="str">
        <f>VLOOKUP($I152,'U5L Int request'!$J$6:$AI$9945,18,FALSE)</f>
        <v>o</v>
      </c>
      <c r="Z152" s="516" t="str">
        <f>VLOOKUP($I152,'U5L Int request'!$J$6:$AI$9945,19,FALSE)</f>
        <v>o</v>
      </c>
      <c r="AA152" s="516" t="str">
        <f>VLOOKUP($I152,'U5L Int request'!$J$6:$AI$9945,20,FALSE)</f>
        <v>o</v>
      </c>
      <c r="AB152" s="516" t="str">
        <f>VLOOKUP($I152,'U5L Int request'!$J$6:$AI$9945,21,FALSE)</f>
        <v>o</v>
      </c>
      <c r="AC152" s="516" t="str">
        <f>VLOOKUP($I152,'U5L Int request'!$J$6:$AI$9945,22,FALSE)</f>
        <v>o</v>
      </c>
      <c r="AD152" s="563"/>
      <c r="AF152" s="30" t="str">
        <f>VLOOKUP(I152, 'U5L Int request'!$J$7:$J$428, 1, FALSE)</f>
        <v>INTTAUD1I12</v>
      </c>
    </row>
    <row r="153" spans="2:32" ht="18" customHeight="1">
      <c r="B153" s="600">
        <v>61</v>
      </c>
      <c r="C153" s="593" t="s">
        <v>1167</v>
      </c>
      <c r="D153" s="593">
        <v>15</v>
      </c>
      <c r="E153" s="593">
        <v>7</v>
      </c>
      <c r="F153" s="527" t="str">
        <f t="shared" ref="F153:F216" si="2" xml:space="preserve"> "EIC"&amp;B153</f>
        <v>EIC61</v>
      </c>
      <c r="G153" s="539" t="s">
        <v>317</v>
      </c>
      <c r="H153" s="588">
        <v>147</v>
      </c>
      <c r="I153" s="38" t="s">
        <v>472</v>
      </c>
      <c r="J153" s="38" t="s">
        <v>473</v>
      </c>
      <c r="K153" s="38" t="str">
        <f>VLOOKUP($I153,'U5L Int request'!$J$6:$AI$9945,3,FALSE)</f>
        <v>TAUD1</v>
      </c>
      <c r="L153" s="38" t="str">
        <f>VLOOKUP(J153,'U5L Int request'!K:AI,3,FALSE)</f>
        <v>Edge</v>
      </c>
      <c r="M153" s="535" t="s">
        <v>320</v>
      </c>
      <c r="N153" s="686"/>
      <c r="O153" s="691"/>
      <c r="P153" s="544" t="s">
        <v>321</v>
      </c>
      <c r="Q153" s="302" t="str">
        <f>VLOOKUP($I153,'U5L Int request'!$J$6:$AI$9945,5,FALSE)</f>
        <v>iso_taud1_TAUD_INT14</v>
      </c>
      <c r="R153" s="516" t="str">
        <f>VLOOKUP($I153,'U5L Int request'!$J$6:$AI$9945,11,FALSE)</f>
        <v>o</v>
      </c>
      <c r="S153" s="516" t="str">
        <f>VLOOKUP($I153,'U5L Int request'!$J$6:$AI$9945,12,FALSE)</f>
        <v>o</v>
      </c>
      <c r="T153" s="516" t="str">
        <f>VLOOKUP($I153,'U5L Int request'!$J$6:$AI$9945,13,FALSE)</f>
        <v>o</v>
      </c>
      <c r="U153" s="516" t="str">
        <f>VLOOKUP($I153,'U5L Int request'!$J$6:$AI$9945,14,FALSE)</f>
        <v>o</v>
      </c>
      <c r="V153" s="516" t="str">
        <f>VLOOKUP($I153,'U5L Int request'!$J$6:$AI$9945,15,FALSE)</f>
        <v>o</v>
      </c>
      <c r="W153" s="516" t="str">
        <f>VLOOKUP($I153,'U5L Int request'!$J$6:$AI$9945,16,FALSE)</f>
        <v>o</v>
      </c>
      <c r="X153" s="516" t="str">
        <f>VLOOKUP($I153,'U5L Int request'!$J$6:$AI$9945,17,FALSE)</f>
        <v>o</v>
      </c>
      <c r="Y153" s="516" t="str">
        <f>VLOOKUP($I153,'U5L Int request'!$J$6:$AI$9945,18,FALSE)</f>
        <v>o</v>
      </c>
      <c r="Z153" s="516" t="str">
        <f>VLOOKUP($I153,'U5L Int request'!$J$6:$AI$9945,19,FALSE)</f>
        <v>o</v>
      </c>
      <c r="AA153" s="516" t="str">
        <f>VLOOKUP($I153,'U5L Int request'!$J$6:$AI$9945,20,FALSE)</f>
        <v>o</v>
      </c>
      <c r="AB153" s="516" t="str">
        <f>VLOOKUP($I153,'U5L Int request'!$J$6:$AI$9945,21,FALSE)</f>
        <v>o</v>
      </c>
      <c r="AC153" s="516" t="str">
        <f>VLOOKUP($I153,'U5L Int request'!$J$6:$AI$9945,22,FALSE)</f>
        <v>o</v>
      </c>
      <c r="AD153" s="563"/>
      <c r="AF153" s="30" t="str">
        <f>VLOOKUP(I153, 'U5L Int request'!$J$7:$J$428, 1, FALSE)</f>
        <v>INTTAUD1I14</v>
      </c>
    </row>
    <row r="154" spans="2:32" ht="18" customHeight="1">
      <c r="B154" s="598">
        <v>62</v>
      </c>
      <c r="C154" s="591" t="s">
        <v>1167</v>
      </c>
      <c r="D154" s="591">
        <v>16</v>
      </c>
      <c r="E154" s="591">
        <v>0</v>
      </c>
      <c r="F154" s="523" t="str">
        <f t="shared" si="2"/>
        <v>EIC62</v>
      </c>
      <c r="G154" s="540" t="s">
        <v>187</v>
      </c>
      <c r="H154" s="587">
        <v>148</v>
      </c>
      <c r="I154" s="40" t="s">
        <v>433</v>
      </c>
      <c r="J154" s="40" t="s">
        <v>434</v>
      </c>
      <c r="K154" s="40" t="str">
        <f>VLOOKUP($I154,'U5L Int request'!$J$6:$AI$9945,3,FALSE)</f>
        <v>TAUD1</v>
      </c>
      <c r="L154" s="40" t="str">
        <f>VLOOKUP(J154,'U5L Int request'!K:AI,3,FALSE)</f>
        <v>Edge</v>
      </c>
      <c r="M154" s="540" t="s">
        <v>324</v>
      </c>
      <c r="N154" s="686"/>
      <c r="O154" s="691"/>
      <c r="P154" s="546" t="s">
        <v>325</v>
      </c>
      <c r="Q154" s="301" t="str">
        <f>VLOOKUP($I154,'U5L Int request'!$J$6:$AI$9945,5,FALSE)</f>
        <v>iso_taud1_TAUD_INT1</v>
      </c>
      <c r="R154" s="516" t="str">
        <f>VLOOKUP($I154,'U5L Int request'!$J$6:$AI$9945,11,FALSE)</f>
        <v>o</v>
      </c>
      <c r="S154" s="516" t="str">
        <f>VLOOKUP($I154,'U5L Int request'!$J$6:$AI$9945,12,FALSE)</f>
        <v>o</v>
      </c>
      <c r="T154" s="516" t="str">
        <f>VLOOKUP($I154,'U5L Int request'!$J$6:$AI$9945,13,FALSE)</f>
        <v>o</v>
      </c>
      <c r="U154" s="516" t="str">
        <f>VLOOKUP($I154,'U5L Int request'!$J$6:$AI$9945,14,FALSE)</f>
        <v>o</v>
      </c>
      <c r="V154" s="516" t="str">
        <f>VLOOKUP($I154,'U5L Int request'!$J$6:$AI$9945,15,FALSE)</f>
        <v>o</v>
      </c>
      <c r="W154" s="516" t="str">
        <f>VLOOKUP($I154,'U5L Int request'!$J$6:$AI$9945,16,FALSE)</f>
        <v>o</v>
      </c>
      <c r="X154" s="516" t="str">
        <f>VLOOKUP($I154,'U5L Int request'!$J$6:$AI$9945,17,FALSE)</f>
        <v>o</v>
      </c>
      <c r="Y154" s="516" t="str">
        <f>VLOOKUP($I154,'U5L Int request'!$J$6:$AI$9945,18,FALSE)</f>
        <v>o</v>
      </c>
      <c r="Z154" s="516" t="str">
        <f>VLOOKUP($I154,'U5L Int request'!$J$6:$AI$9945,19,FALSE)</f>
        <v>o</v>
      </c>
      <c r="AA154" s="516" t="str">
        <f>VLOOKUP($I154,'U5L Int request'!$J$6:$AI$9945,20,FALSE)</f>
        <v>o</v>
      </c>
      <c r="AB154" s="516" t="str">
        <f>VLOOKUP($I154,'U5L Int request'!$J$6:$AI$9945,21,FALSE)</f>
        <v>o</v>
      </c>
      <c r="AC154" s="516" t="str">
        <f>VLOOKUP($I154,'U5L Int request'!$J$6:$AI$9945,22,FALSE)</f>
        <v>o</v>
      </c>
      <c r="AD154" s="563"/>
      <c r="AF154" s="30" t="str">
        <f>VLOOKUP(I154, 'U5L Int request'!$J$7:$J$428, 1, FALSE)</f>
        <v>INTTAUD1I1</v>
      </c>
    </row>
    <row r="155" spans="2:32" ht="18" customHeight="1">
      <c r="B155" s="599">
        <v>62</v>
      </c>
      <c r="C155" s="592" t="s">
        <v>1167</v>
      </c>
      <c r="D155" s="592">
        <v>16</v>
      </c>
      <c r="E155" s="592">
        <v>1</v>
      </c>
      <c r="F155" s="525" t="str">
        <f t="shared" si="2"/>
        <v>EIC62</v>
      </c>
      <c r="G155" s="538" t="s">
        <v>187</v>
      </c>
      <c r="H155" s="589">
        <v>149</v>
      </c>
      <c r="I155" s="40" t="s">
        <v>439</v>
      </c>
      <c r="J155" s="40" t="s">
        <v>440</v>
      </c>
      <c r="K155" s="40" t="str">
        <f>VLOOKUP($I155,'U5L Int request'!$J$6:$AI$9945,3,FALSE)</f>
        <v>TAUD1</v>
      </c>
      <c r="L155" s="40" t="str">
        <f>VLOOKUP(J155,'U5L Int request'!K:AI,3,FALSE)</f>
        <v>Edge</v>
      </c>
      <c r="M155" s="538" t="s">
        <v>324</v>
      </c>
      <c r="N155" s="686"/>
      <c r="O155" s="691"/>
      <c r="P155" s="547" t="s">
        <v>325</v>
      </c>
      <c r="Q155" s="301" t="str">
        <f>VLOOKUP($I155,'U5L Int request'!$J$6:$AI$9945,5,FALSE)</f>
        <v>iso_taud1_TAUD_INT3</v>
      </c>
      <c r="R155" s="516" t="str">
        <f>VLOOKUP($I155,'U5L Int request'!$J$6:$AI$9945,11,FALSE)</f>
        <v>o</v>
      </c>
      <c r="S155" s="516" t="str">
        <f>VLOOKUP($I155,'U5L Int request'!$J$6:$AI$9945,12,FALSE)</f>
        <v>o</v>
      </c>
      <c r="T155" s="516" t="str">
        <f>VLOOKUP($I155,'U5L Int request'!$J$6:$AI$9945,13,FALSE)</f>
        <v>o</v>
      </c>
      <c r="U155" s="516" t="str">
        <f>VLOOKUP($I155,'U5L Int request'!$J$6:$AI$9945,14,FALSE)</f>
        <v>o</v>
      </c>
      <c r="V155" s="516" t="str">
        <f>VLOOKUP($I155,'U5L Int request'!$J$6:$AI$9945,15,FALSE)</f>
        <v>o</v>
      </c>
      <c r="W155" s="516" t="str">
        <f>VLOOKUP($I155,'U5L Int request'!$J$6:$AI$9945,16,FALSE)</f>
        <v>o</v>
      </c>
      <c r="X155" s="516" t="str">
        <f>VLOOKUP($I155,'U5L Int request'!$J$6:$AI$9945,17,FALSE)</f>
        <v>o</v>
      </c>
      <c r="Y155" s="516" t="str">
        <f>VLOOKUP($I155,'U5L Int request'!$J$6:$AI$9945,18,FALSE)</f>
        <v>o</v>
      </c>
      <c r="Z155" s="516" t="str">
        <f>VLOOKUP($I155,'U5L Int request'!$J$6:$AI$9945,19,FALSE)</f>
        <v>o</v>
      </c>
      <c r="AA155" s="516" t="str">
        <f>VLOOKUP($I155,'U5L Int request'!$J$6:$AI$9945,20,FALSE)</f>
        <v>o</v>
      </c>
      <c r="AB155" s="516" t="str">
        <f>VLOOKUP($I155,'U5L Int request'!$J$6:$AI$9945,21,FALSE)</f>
        <v>o</v>
      </c>
      <c r="AC155" s="516" t="str">
        <f>VLOOKUP($I155,'U5L Int request'!$J$6:$AI$9945,22,FALSE)</f>
        <v>o</v>
      </c>
      <c r="AD155" s="563"/>
      <c r="AF155" s="30" t="str">
        <f>VLOOKUP(I155, 'U5L Int request'!$J$7:$J$428, 1, FALSE)</f>
        <v>INTTAUD1I3</v>
      </c>
    </row>
    <row r="156" spans="2:32" ht="18" customHeight="1">
      <c r="B156" s="599">
        <v>62</v>
      </c>
      <c r="C156" s="592" t="s">
        <v>1167</v>
      </c>
      <c r="D156" s="592">
        <v>16</v>
      </c>
      <c r="E156" s="592">
        <v>2</v>
      </c>
      <c r="F156" s="525" t="str">
        <f t="shared" si="2"/>
        <v>EIC62</v>
      </c>
      <c r="G156" s="538" t="s">
        <v>187</v>
      </c>
      <c r="H156" s="589">
        <v>150</v>
      </c>
      <c r="I156" s="40" t="s">
        <v>445</v>
      </c>
      <c r="J156" s="40" t="s">
        <v>446</v>
      </c>
      <c r="K156" s="40" t="str">
        <f>VLOOKUP($I156,'U5L Int request'!$J$6:$AI$9945,3,FALSE)</f>
        <v>TAUD1</v>
      </c>
      <c r="L156" s="40" t="str">
        <f>VLOOKUP(J156,'U5L Int request'!K:AI,3,FALSE)</f>
        <v>Edge</v>
      </c>
      <c r="M156" s="538" t="s">
        <v>324</v>
      </c>
      <c r="N156" s="686"/>
      <c r="O156" s="691"/>
      <c r="P156" s="547" t="s">
        <v>325</v>
      </c>
      <c r="Q156" s="301" t="str">
        <f>VLOOKUP($I156,'U5L Int request'!$J$6:$AI$9945,5,FALSE)</f>
        <v>iso_taud1_TAUD_INT5</v>
      </c>
      <c r="R156" s="516" t="str">
        <f>VLOOKUP($I156,'U5L Int request'!$J$6:$AI$9945,11,FALSE)</f>
        <v>o</v>
      </c>
      <c r="S156" s="516" t="str">
        <f>VLOOKUP($I156,'U5L Int request'!$J$6:$AI$9945,12,FALSE)</f>
        <v>o</v>
      </c>
      <c r="T156" s="516" t="str">
        <f>VLOOKUP($I156,'U5L Int request'!$J$6:$AI$9945,13,FALSE)</f>
        <v>o</v>
      </c>
      <c r="U156" s="516" t="str">
        <f>VLOOKUP($I156,'U5L Int request'!$J$6:$AI$9945,14,FALSE)</f>
        <v>o</v>
      </c>
      <c r="V156" s="516" t="str">
        <f>VLOOKUP($I156,'U5L Int request'!$J$6:$AI$9945,15,FALSE)</f>
        <v>o</v>
      </c>
      <c r="W156" s="516" t="str">
        <f>VLOOKUP($I156,'U5L Int request'!$J$6:$AI$9945,16,FALSE)</f>
        <v>o</v>
      </c>
      <c r="X156" s="516" t="str">
        <f>VLOOKUP($I156,'U5L Int request'!$J$6:$AI$9945,17,FALSE)</f>
        <v>o</v>
      </c>
      <c r="Y156" s="516" t="str">
        <f>VLOOKUP($I156,'U5L Int request'!$J$6:$AI$9945,18,FALSE)</f>
        <v>o</v>
      </c>
      <c r="Z156" s="516" t="str">
        <f>VLOOKUP($I156,'U5L Int request'!$J$6:$AI$9945,19,FALSE)</f>
        <v>o</v>
      </c>
      <c r="AA156" s="516" t="str">
        <f>VLOOKUP($I156,'U5L Int request'!$J$6:$AI$9945,20,FALSE)</f>
        <v>o</v>
      </c>
      <c r="AB156" s="516" t="str">
        <f>VLOOKUP($I156,'U5L Int request'!$J$6:$AI$9945,21,FALSE)</f>
        <v>o</v>
      </c>
      <c r="AC156" s="516" t="str">
        <f>VLOOKUP($I156,'U5L Int request'!$J$6:$AI$9945,22,FALSE)</f>
        <v>o</v>
      </c>
      <c r="AD156" s="563"/>
      <c r="AF156" s="30" t="str">
        <f>VLOOKUP(I156, 'U5L Int request'!$J$7:$J$428, 1, FALSE)</f>
        <v>INTTAUD1I5</v>
      </c>
    </row>
    <row r="157" spans="2:32" ht="18" customHeight="1">
      <c r="B157" s="599">
        <v>62</v>
      </c>
      <c r="C157" s="592" t="s">
        <v>1167</v>
      </c>
      <c r="D157" s="592">
        <v>16</v>
      </c>
      <c r="E157" s="592">
        <v>3</v>
      </c>
      <c r="F157" s="525" t="str">
        <f t="shared" si="2"/>
        <v>EIC62</v>
      </c>
      <c r="G157" s="538" t="s">
        <v>187</v>
      </c>
      <c r="H157" s="589">
        <v>151</v>
      </c>
      <c r="I157" s="40" t="s">
        <v>451</v>
      </c>
      <c r="J157" s="40" t="s">
        <v>452</v>
      </c>
      <c r="K157" s="40" t="str">
        <f>VLOOKUP($I157,'U5L Int request'!$J$6:$AI$9945,3,FALSE)</f>
        <v>TAUD1</v>
      </c>
      <c r="L157" s="40" t="str">
        <f>VLOOKUP(J157,'U5L Int request'!K:AI,3,FALSE)</f>
        <v>Edge</v>
      </c>
      <c r="M157" s="538" t="s">
        <v>324</v>
      </c>
      <c r="N157" s="686"/>
      <c r="O157" s="691"/>
      <c r="P157" s="547" t="s">
        <v>325</v>
      </c>
      <c r="Q157" s="301" t="str">
        <f>VLOOKUP($I157,'U5L Int request'!$J$6:$AI$9945,5,FALSE)</f>
        <v>iso_taud1_TAUD_INT7</v>
      </c>
      <c r="R157" s="516" t="str">
        <f>VLOOKUP($I157,'U5L Int request'!$J$6:$AI$9945,11,FALSE)</f>
        <v>o</v>
      </c>
      <c r="S157" s="516" t="str">
        <f>VLOOKUP($I157,'U5L Int request'!$J$6:$AI$9945,12,FALSE)</f>
        <v>o</v>
      </c>
      <c r="T157" s="516" t="str">
        <f>VLOOKUP($I157,'U5L Int request'!$J$6:$AI$9945,13,FALSE)</f>
        <v>o</v>
      </c>
      <c r="U157" s="516" t="str">
        <f>VLOOKUP($I157,'U5L Int request'!$J$6:$AI$9945,14,FALSE)</f>
        <v>o</v>
      </c>
      <c r="V157" s="516" t="str">
        <f>VLOOKUP($I157,'U5L Int request'!$J$6:$AI$9945,15,FALSE)</f>
        <v>o</v>
      </c>
      <c r="W157" s="516" t="str">
        <f>VLOOKUP($I157,'U5L Int request'!$J$6:$AI$9945,16,FALSE)</f>
        <v>o</v>
      </c>
      <c r="X157" s="516" t="str">
        <f>VLOOKUP($I157,'U5L Int request'!$J$6:$AI$9945,17,FALSE)</f>
        <v>o</v>
      </c>
      <c r="Y157" s="516" t="str">
        <f>VLOOKUP($I157,'U5L Int request'!$J$6:$AI$9945,18,FALSE)</f>
        <v>o</v>
      </c>
      <c r="Z157" s="516" t="str">
        <f>VLOOKUP($I157,'U5L Int request'!$J$6:$AI$9945,19,FALSE)</f>
        <v>o</v>
      </c>
      <c r="AA157" s="516" t="str">
        <f>VLOOKUP($I157,'U5L Int request'!$J$6:$AI$9945,20,FALSE)</f>
        <v>o</v>
      </c>
      <c r="AB157" s="516" t="str">
        <f>VLOOKUP($I157,'U5L Int request'!$J$6:$AI$9945,21,FALSE)</f>
        <v>o</v>
      </c>
      <c r="AC157" s="516" t="str">
        <f>VLOOKUP($I157,'U5L Int request'!$J$6:$AI$9945,22,FALSE)</f>
        <v>o</v>
      </c>
      <c r="AD157" s="563"/>
      <c r="AF157" s="30" t="str">
        <f>VLOOKUP(I157, 'U5L Int request'!$J$7:$J$428, 1, FALSE)</f>
        <v>INTTAUD1I7</v>
      </c>
    </row>
    <row r="158" spans="2:32" ht="18" customHeight="1">
      <c r="B158" s="599">
        <v>62</v>
      </c>
      <c r="C158" s="592" t="s">
        <v>1167</v>
      </c>
      <c r="D158" s="592">
        <v>16</v>
      </c>
      <c r="E158" s="592">
        <v>4</v>
      </c>
      <c r="F158" s="525" t="str">
        <f t="shared" si="2"/>
        <v>EIC62</v>
      </c>
      <c r="G158" s="538" t="s">
        <v>187</v>
      </c>
      <c r="H158" s="589">
        <v>152</v>
      </c>
      <c r="I158" s="40" t="s">
        <v>457</v>
      </c>
      <c r="J158" s="40" t="s">
        <v>458</v>
      </c>
      <c r="K158" s="40" t="str">
        <f>VLOOKUP($I158,'U5L Int request'!$J$6:$AI$9945,3,FALSE)</f>
        <v>TAUD1</v>
      </c>
      <c r="L158" s="40" t="str">
        <f>VLOOKUP(J158,'U5L Int request'!K:AI,3,FALSE)</f>
        <v>Edge</v>
      </c>
      <c r="M158" s="538" t="s">
        <v>324</v>
      </c>
      <c r="N158" s="686"/>
      <c r="O158" s="691"/>
      <c r="P158" s="547" t="s">
        <v>325</v>
      </c>
      <c r="Q158" s="301" t="str">
        <f>VLOOKUP($I158,'U5L Int request'!$J$6:$AI$9945,5,FALSE)</f>
        <v>iso_taud1_TAUD_INT9</v>
      </c>
      <c r="R158" s="516" t="str">
        <f>VLOOKUP($I158,'U5L Int request'!$J$6:$AI$9945,11,FALSE)</f>
        <v>o</v>
      </c>
      <c r="S158" s="516" t="str">
        <f>VLOOKUP($I158,'U5L Int request'!$J$6:$AI$9945,12,FALSE)</f>
        <v>o</v>
      </c>
      <c r="T158" s="516" t="str">
        <f>VLOOKUP($I158,'U5L Int request'!$J$6:$AI$9945,13,FALSE)</f>
        <v>o</v>
      </c>
      <c r="U158" s="516" t="str">
        <f>VLOOKUP($I158,'U5L Int request'!$J$6:$AI$9945,14,FALSE)</f>
        <v>o</v>
      </c>
      <c r="V158" s="516" t="str">
        <f>VLOOKUP($I158,'U5L Int request'!$J$6:$AI$9945,15,FALSE)</f>
        <v>o</v>
      </c>
      <c r="W158" s="516" t="str">
        <f>VLOOKUP($I158,'U5L Int request'!$J$6:$AI$9945,16,FALSE)</f>
        <v>o</v>
      </c>
      <c r="X158" s="516" t="str">
        <f>VLOOKUP($I158,'U5L Int request'!$J$6:$AI$9945,17,FALSE)</f>
        <v>o</v>
      </c>
      <c r="Y158" s="516" t="str">
        <f>VLOOKUP($I158,'U5L Int request'!$J$6:$AI$9945,18,FALSE)</f>
        <v>o</v>
      </c>
      <c r="Z158" s="516" t="str">
        <f>VLOOKUP($I158,'U5L Int request'!$J$6:$AI$9945,19,FALSE)</f>
        <v>o</v>
      </c>
      <c r="AA158" s="516" t="str">
        <f>VLOOKUP($I158,'U5L Int request'!$J$6:$AI$9945,20,FALSE)</f>
        <v>o</v>
      </c>
      <c r="AB158" s="516" t="str">
        <f>VLOOKUP($I158,'U5L Int request'!$J$6:$AI$9945,21,FALSE)</f>
        <v>o</v>
      </c>
      <c r="AC158" s="516" t="str">
        <f>VLOOKUP($I158,'U5L Int request'!$J$6:$AI$9945,22,FALSE)</f>
        <v>o</v>
      </c>
      <c r="AD158" s="563"/>
      <c r="AF158" s="30" t="str">
        <f>VLOOKUP(I158, 'U5L Int request'!$J$7:$J$428, 1, FALSE)</f>
        <v>INTTAUD1I9</v>
      </c>
    </row>
    <row r="159" spans="2:32" ht="18" customHeight="1">
      <c r="B159" s="599">
        <v>62</v>
      </c>
      <c r="C159" s="592" t="s">
        <v>1167</v>
      </c>
      <c r="D159" s="592">
        <v>16</v>
      </c>
      <c r="E159" s="592">
        <v>5</v>
      </c>
      <c r="F159" s="525" t="str">
        <f t="shared" si="2"/>
        <v>EIC62</v>
      </c>
      <c r="G159" s="538" t="s">
        <v>187</v>
      </c>
      <c r="H159" s="589">
        <v>153</v>
      </c>
      <c r="I159" s="40" t="s">
        <v>463</v>
      </c>
      <c r="J159" s="40" t="s">
        <v>464</v>
      </c>
      <c r="K159" s="40" t="str">
        <f>VLOOKUP($I159,'U5L Int request'!$J$6:$AI$9945,3,FALSE)</f>
        <v>TAUD1</v>
      </c>
      <c r="L159" s="40" t="str">
        <f>VLOOKUP(J159,'U5L Int request'!K:AI,3,FALSE)</f>
        <v>Edge</v>
      </c>
      <c r="M159" s="538" t="s">
        <v>324</v>
      </c>
      <c r="N159" s="686"/>
      <c r="O159" s="691"/>
      <c r="P159" s="547" t="s">
        <v>325</v>
      </c>
      <c r="Q159" s="301" t="str">
        <f>VLOOKUP($I159,'U5L Int request'!$J$6:$AI$9945,5,FALSE)</f>
        <v>iso_taud1_TAUD_INT11</v>
      </c>
      <c r="R159" s="516" t="str">
        <f>VLOOKUP($I159,'U5L Int request'!$J$6:$AI$9945,11,FALSE)</f>
        <v>o</v>
      </c>
      <c r="S159" s="516" t="str">
        <f>VLOOKUP($I159,'U5L Int request'!$J$6:$AI$9945,12,FALSE)</f>
        <v>o</v>
      </c>
      <c r="T159" s="516" t="str">
        <f>VLOOKUP($I159,'U5L Int request'!$J$6:$AI$9945,13,FALSE)</f>
        <v>o</v>
      </c>
      <c r="U159" s="516" t="str">
        <f>VLOOKUP($I159,'U5L Int request'!$J$6:$AI$9945,14,FALSE)</f>
        <v>o</v>
      </c>
      <c r="V159" s="516" t="str">
        <f>VLOOKUP($I159,'U5L Int request'!$J$6:$AI$9945,15,FALSE)</f>
        <v>o</v>
      </c>
      <c r="W159" s="516" t="str">
        <f>VLOOKUP($I159,'U5L Int request'!$J$6:$AI$9945,16,FALSE)</f>
        <v>o</v>
      </c>
      <c r="X159" s="516" t="str">
        <f>VLOOKUP($I159,'U5L Int request'!$J$6:$AI$9945,17,FALSE)</f>
        <v>o</v>
      </c>
      <c r="Y159" s="516" t="str">
        <f>VLOOKUP($I159,'U5L Int request'!$J$6:$AI$9945,18,FALSE)</f>
        <v>o</v>
      </c>
      <c r="Z159" s="516" t="str">
        <f>VLOOKUP($I159,'U5L Int request'!$J$6:$AI$9945,19,FALSE)</f>
        <v>o</v>
      </c>
      <c r="AA159" s="516" t="str">
        <f>VLOOKUP($I159,'U5L Int request'!$J$6:$AI$9945,20,FALSE)</f>
        <v>o</v>
      </c>
      <c r="AB159" s="516" t="str">
        <f>VLOOKUP($I159,'U5L Int request'!$J$6:$AI$9945,21,FALSE)</f>
        <v>o</v>
      </c>
      <c r="AC159" s="516" t="str">
        <f>VLOOKUP($I159,'U5L Int request'!$J$6:$AI$9945,22,FALSE)</f>
        <v>o</v>
      </c>
      <c r="AD159" s="563"/>
      <c r="AF159" s="30" t="str">
        <f>VLOOKUP(I159, 'U5L Int request'!$J$7:$J$428, 1, FALSE)</f>
        <v>INTTAUD1I11</v>
      </c>
    </row>
    <row r="160" spans="2:32" ht="18" customHeight="1">
      <c r="B160" s="599">
        <v>62</v>
      </c>
      <c r="C160" s="592" t="s">
        <v>1167</v>
      </c>
      <c r="D160" s="592">
        <v>16</v>
      </c>
      <c r="E160" s="592">
        <v>6</v>
      </c>
      <c r="F160" s="525" t="str">
        <f t="shared" si="2"/>
        <v>EIC62</v>
      </c>
      <c r="G160" s="538" t="s">
        <v>187</v>
      </c>
      <c r="H160" s="589">
        <v>154</v>
      </c>
      <c r="I160" s="40" t="s">
        <v>469</v>
      </c>
      <c r="J160" s="40" t="s">
        <v>470</v>
      </c>
      <c r="K160" s="40" t="str">
        <f>VLOOKUP($I160,'U5L Int request'!$J$6:$AI$9945,3,FALSE)</f>
        <v>TAUD1</v>
      </c>
      <c r="L160" s="40" t="str">
        <f>VLOOKUP(J160,'U5L Int request'!K:AI,3,FALSE)</f>
        <v>Edge</v>
      </c>
      <c r="M160" s="538" t="s">
        <v>324</v>
      </c>
      <c r="N160" s="686"/>
      <c r="O160" s="691"/>
      <c r="P160" s="547" t="s">
        <v>325</v>
      </c>
      <c r="Q160" s="301" t="str">
        <f>VLOOKUP($I160,'U5L Int request'!$J$6:$AI$9945,5,FALSE)</f>
        <v>iso_taud1_TAUD_INT13</v>
      </c>
      <c r="R160" s="516" t="str">
        <f>VLOOKUP($I160,'U5L Int request'!$J$6:$AI$9945,11,FALSE)</f>
        <v>o</v>
      </c>
      <c r="S160" s="516" t="str">
        <f>VLOOKUP($I160,'U5L Int request'!$J$6:$AI$9945,12,FALSE)</f>
        <v>o</v>
      </c>
      <c r="T160" s="516" t="str">
        <f>VLOOKUP($I160,'U5L Int request'!$J$6:$AI$9945,13,FALSE)</f>
        <v>o</v>
      </c>
      <c r="U160" s="516" t="str">
        <f>VLOOKUP($I160,'U5L Int request'!$J$6:$AI$9945,14,FALSE)</f>
        <v>o</v>
      </c>
      <c r="V160" s="516" t="str">
        <f>VLOOKUP($I160,'U5L Int request'!$J$6:$AI$9945,15,FALSE)</f>
        <v>o</v>
      </c>
      <c r="W160" s="516" t="str">
        <f>VLOOKUP($I160,'U5L Int request'!$J$6:$AI$9945,16,FALSE)</f>
        <v>o</v>
      </c>
      <c r="X160" s="516" t="str">
        <f>VLOOKUP($I160,'U5L Int request'!$J$6:$AI$9945,17,FALSE)</f>
        <v>o</v>
      </c>
      <c r="Y160" s="516" t="str">
        <f>VLOOKUP($I160,'U5L Int request'!$J$6:$AI$9945,18,FALSE)</f>
        <v>o</v>
      </c>
      <c r="Z160" s="516" t="str">
        <f>VLOOKUP($I160,'U5L Int request'!$J$6:$AI$9945,19,FALSE)</f>
        <v>o</v>
      </c>
      <c r="AA160" s="516" t="str">
        <f>VLOOKUP($I160,'U5L Int request'!$J$6:$AI$9945,20,FALSE)</f>
        <v>o</v>
      </c>
      <c r="AB160" s="516" t="str">
        <f>VLOOKUP($I160,'U5L Int request'!$J$6:$AI$9945,21,FALSE)</f>
        <v>o</v>
      </c>
      <c r="AC160" s="516" t="str">
        <f>VLOOKUP($I160,'U5L Int request'!$J$6:$AI$9945,22,FALSE)</f>
        <v>o</v>
      </c>
      <c r="AD160" s="563"/>
      <c r="AF160" s="30" t="str">
        <f>VLOOKUP(I160, 'U5L Int request'!$J$7:$J$428, 1, FALSE)</f>
        <v>INTTAUD1I13</v>
      </c>
    </row>
    <row r="161" spans="2:32" ht="18" customHeight="1">
      <c r="B161" s="600">
        <v>62</v>
      </c>
      <c r="C161" s="593" t="s">
        <v>1167</v>
      </c>
      <c r="D161" s="593">
        <v>16</v>
      </c>
      <c r="E161" s="593">
        <v>7</v>
      </c>
      <c r="F161" s="527" t="str">
        <f t="shared" si="2"/>
        <v>EIC62</v>
      </c>
      <c r="G161" s="539" t="s">
        <v>187</v>
      </c>
      <c r="H161" s="588">
        <v>155</v>
      </c>
      <c r="I161" s="40" t="s">
        <v>475</v>
      </c>
      <c r="J161" s="40" t="s">
        <v>476</v>
      </c>
      <c r="K161" s="40" t="str">
        <f>VLOOKUP($I161,'U5L Int request'!$J$6:$AI$9945,3,FALSE)</f>
        <v>TAUD1</v>
      </c>
      <c r="L161" s="40" t="str">
        <f>VLOOKUP(J161,'U5L Int request'!K:AI,3,FALSE)</f>
        <v>Edge</v>
      </c>
      <c r="M161" s="539" t="s">
        <v>324</v>
      </c>
      <c r="N161" s="686"/>
      <c r="O161" s="691"/>
      <c r="P161" s="548" t="s">
        <v>325</v>
      </c>
      <c r="Q161" s="301" t="str">
        <f>VLOOKUP($I161,'U5L Int request'!$J$6:$AI$9945,5,FALSE)</f>
        <v>iso_taud1_TAUD_INT15</v>
      </c>
      <c r="R161" s="516" t="str">
        <f>VLOOKUP($I161,'U5L Int request'!$J$6:$AI$9945,11,FALSE)</f>
        <v>o</v>
      </c>
      <c r="S161" s="516" t="str">
        <f>VLOOKUP($I161,'U5L Int request'!$J$6:$AI$9945,12,FALSE)</f>
        <v>o</v>
      </c>
      <c r="T161" s="516" t="str">
        <f>VLOOKUP($I161,'U5L Int request'!$J$6:$AI$9945,13,FALSE)</f>
        <v>o</v>
      </c>
      <c r="U161" s="516" t="str">
        <f>VLOOKUP($I161,'U5L Int request'!$J$6:$AI$9945,14,FALSE)</f>
        <v>o</v>
      </c>
      <c r="V161" s="516" t="str">
        <f>VLOOKUP($I161,'U5L Int request'!$J$6:$AI$9945,15,FALSE)</f>
        <v>o</v>
      </c>
      <c r="W161" s="516" t="str">
        <f>VLOOKUP($I161,'U5L Int request'!$J$6:$AI$9945,16,FALSE)</f>
        <v>o</v>
      </c>
      <c r="X161" s="516" t="str">
        <f>VLOOKUP($I161,'U5L Int request'!$J$6:$AI$9945,17,FALSE)</f>
        <v>o</v>
      </c>
      <c r="Y161" s="516" t="str">
        <f>VLOOKUP($I161,'U5L Int request'!$J$6:$AI$9945,18,FALSE)</f>
        <v>o</v>
      </c>
      <c r="Z161" s="516" t="str">
        <f>VLOOKUP($I161,'U5L Int request'!$J$6:$AI$9945,19,FALSE)</f>
        <v>o</v>
      </c>
      <c r="AA161" s="516" t="str">
        <f>VLOOKUP($I161,'U5L Int request'!$J$6:$AI$9945,20,FALSE)</f>
        <v>o</v>
      </c>
      <c r="AB161" s="516" t="str">
        <f>VLOOKUP($I161,'U5L Int request'!$J$6:$AI$9945,21,FALSE)</f>
        <v>o</v>
      </c>
      <c r="AC161" s="516" t="str">
        <f>VLOOKUP($I161,'U5L Int request'!$J$6:$AI$9945,22,FALSE)</f>
        <v>o</v>
      </c>
      <c r="AD161" s="563"/>
      <c r="AF161" s="30" t="str">
        <f>VLOOKUP(I161, 'U5L Int request'!$J$7:$J$428, 1, FALSE)</f>
        <v>INTTAUD1I15</v>
      </c>
    </row>
    <row r="162" spans="2:32" ht="18" customHeight="1">
      <c r="B162" s="598">
        <v>63</v>
      </c>
      <c r="C162" s="591" t="s">
        <v>1167</v>
      </c>
      <c r="D162" s="591">
        <v>17</v>
      </c>
      <c r="E162" s="591">
        <v>0</v>
      </c>
      <c r="F162" s="523" t="str">
        <f t="shared" si="2"/>
        <v>EIC63</v>
      </c>
      <c r="G162" s="540" t="s">
        <v>326</v>
      </c>
      <c r="H162" s="587">
        <v>156</v>
      </c>
      <c r="I162" s="38" t="s">
        <v>478</v>
      </c>
      <c r="J162" s="38" t="s">
        <v>479</v>
      </c>
      <c r="K162" s="38" t="str">
        <f>VLOOKUP($I162,'U5L Int request'!$J$6:$AI$9945,3,FALSE)</f>
        <v>RLIN3</v>
      </c>
      <c r="L162" s="38" t="str">
        <f>VLOOKUP(J162,'U5L Int request'!K:AI,3,FALSE)</f>
        <v>Edge</v>
      </c>
      <c r="M162" s="533" t="s">
        <v>329</v>
      </c>
      <c r="N162" s="686"/>
      <c r="O162" s="691"/>
      <c r="P162" s="545" t="s">
        <v>330</v>
      </c>
      <c r="Q162" s="302" t="str">
        <f>VLOOKUP($I162,'U5L Int request'!$J$6:$AI$9945,5,FALSE)</f>
        <v>iso_rlin3_0_lin3_int_m</v>
      </c>
      <c r="R162" s="516" t="str">
        <f>VLOOKUP($I162,'U5L Int request'!$J$6:$AI$9945,11,FALSE)</f>
        <v>o</v>
      </c>
      <c r="S162" s="516" t="str">
        <f>VLOOKUP($I162,'U5L Int request'!$J$6:$AI$9945,12,FALSE)</f>
        <v>o</v>
      </c>
      <c r="T162" s="516" t="str">
        <f>VLOOKUP($I162,'U5L Int request'!$J$6:$AI$9945,13,FALSE)</f>
        <v>o</v>
      </c>
      <c r="U162" s="516" t="str">
        <f>VLOOKUP($I162,'U5L Int request'!$J$6:$AI$9945,14,FALSE)</f>
        <v>o</v>
      </c>
      <c r="V162" s="516" t="str">
        <f>VLOOKUP($I162,'U5L Int request'!$J$6:$AI$9945,15,FALSE)</f>
        <v>o</v>
      </c>
      <c r="W162" s="516" t="str">
        <f>VLOOKUP($I162,'U5L Int request'!$J$6:$AI$9945,16,FALSE)</f>
        <v>o</v>
      </c>
      <c r="X162" s="516" t="str">
        <f>VLOOKUP($I162,'U5L Int request'!$J$6:$AI$9945,17,FALSE)</f>
        <v>o</v>
      </c>
      <c r="Y162" s="516" t="str">
        <f>VLOOKUP($I162,'U5L Int request'!$J$6:$AI$9945,18,FALSE)</f>
        <v>o</v>
      </c>
      <c r="Z162" s="516" t="str">
        <f>VLOOKUP($I162,'U5L Int request'!$J$6:$AI$9945,19,FALSE)</f>
        <v>o</v>
      </c>
      <c r="AA162" s="516" t="str">
        <f>VLOOKUP($I162,'U5L Int request'!$J$6:$AI$9945,20,FALSE)</f>
        <v>o</v>
      </c>
      <c r="AB162" s="516" t="str">
        <f>VLOOKUP($I162,'U5L Int request'!$J$6:$AI$9945,21,FALSE)</f>
        <v>o</v>
      </c>
      <c r="AC162" s="516" t="str">
        <f>VLOOKUP($I162,'U5L Int request'!$J$6:$AI$9945,22,FALSE)</f>
        <v>o</v>
      </c>
      <c r="AD162" s="563"/>
      <c r="AF162" s="30" t="str">
        <f>VLOOKUP(I162, 'U5L Int request'!$J$7:$J$428, 1, FALSE)</f>
        <v>INTRLIN30</v>
      </c>
    </row>
    <row r="163" spans="2:32" ht="18" customHeight="1">
      <c r="B163" s="599">
        <v>63</v>
      </c>
      <c r="C163" s="592" t="s">
        <v>1167</v>
      </c>
      <c r="D163" s="592">
        <v>17</v>
      </c>
      <c r="E163" s="592">
        <v>1</v>
      </c>
      <c r="F163" s="525" t="str">
        <f t="shared" si="2"/>
        <v>EIC63</v>
      </c>
      <c r="G163" s="538" t="s">
        <v>326</v>
      </c>
      <c r="H163" s="589">
        <v>157</v>
      </c>
      <c r="I163" s="40" t="s">
        <v>490</v>
      </c>
      <c r="J163" s="40" t="s">
        <v>491</v>
      </c>
      <c r="K163" s="40" t="str">
        <f>VLOOKUP($I163,'U5L Int request'!$J$6:$AI$9945,3,FALSE)</f>
        <v>RLIN3</v>
      </c>
      <c r="L163" s="40" t="str">
        <f>VLOOKUP(J163,'U5L Int request'!K:AI,3,FALSE)</f>
        <v>Edge</v>
      </c>
      <c r="M163" s="538" t="s">
        <v>329</v>
      </c>
      <c r="N163" s="686"/>
      <c r="O163" s="691"/>
      <c r="P163" s="547" t="s">
        <v>330</v>
      </c>
      <c r="Q163" s="301" t="str">
        <f>VLOOKUP($I163,'U5L Int request'!$J$6:$AI$9945,5,FALSE)</f>
        <v>iso_rlin3_1_lin3_int_m</v>
      </c>
      <c r="R163" s="516" t="str">
        <f>VLOOKUP($I163,'U5L Int request'!$J$6:$AI$9945,11,FALSE)</f>
        <v>o</v>
      </c>
      <c r="S163" s="516" t="str">
        <f>VLOOKUP($I163,'U5L Int request'!$J$6:$AI$9945,12,FALSE)</f>
        <v>o</v>
      </c>
      <c r="T163" s="516" t="str">
        <f>VLOOKUP($I163,'U5L Int request'!$J$6:$AI$9945,13,FALSE)</f>
        <v>o</v>
      </c>
      <c r="U163" s="516" t="str">
        <f>VLOOKUP($I163,'U5L Int request'!$J$6:$AI$9945,14,FALSE)</f>
        <v>o</v>
      </c>
      <c r="V163" s="516" t="str">
        <f>VLOOKUP($I163,'U5L Int request'!$J$6:$AI$9945,15,FALSE)</f>
        <v>o</v>
      </c>
      <c r="W163" s="516" t="str">
        <f>VLOOKUP($I163,'U5L Int request'!$J$6:$AI$9945,16,FALSE)</f>
        <v>o</v>
      </c>
      <c r="X163" s="516" t="str">
        <f>VLOOKUP($I163,'U5L Int request'!$J$6:$AI$9945,17,FALSE)</f>
        <v>o</v>
      </c>
      <c r="Y163" s="516" t="str">
        <f>VLOOKUP($I163,'U5L Int request'!$J$6:$AI$9945,18,FALSE)</f>
        <v>o</v>
      </c>
      <c r="Z163" s="516" t="str">
        <f>VLOOKUP($I163,'U5L Int request'!$J$6:$AI$9945,19,FALSE)</f>
        <v>o</v>
      </c>
      <c r="AA163" s="516" t="str">
        <f>VLOOKUP($I163,'U5L Int request'!$J$6:$AI$9945,20,FALSE)</f>
        <v>o</v>
      </c>
      <c r="AB163" s="516" t="str">
        <f>VLOOKUP($I163,'U5L Int request'!$J$6:$AI$9945,21,FALSE)</f>
        <v>o</v>
      </c>
      <c r="AC163" s="516" t="str">
        <f>VLOOKUP($I163,'U5L Int request'!$J$6:$AI$9945,22,FALSE)</f>
        <v>o</v>
      </c>
      <c r="AD163" s="563"/>
      <c r="AF163" s="30" t="str">
        <f>VLOOKUP(I163, 'U5L Int request'!$J$7:$J$428, 1, FALSE)</f>
        <v>INTRLIN31</v>
      </c>
    </row>
    <row r="164" spans="2:32" ht="18" customHeight="1">
      <c r="B164" s="599">
        <v>63</v>
      </c>
      <c r="C164" s="592" t="s">
        <v>1167</v>
      </c>
      <c r="D164" s="592">
        <v>17</v>
      </c>
      <c r="E164" s="592">
        <v>2</v>
      </c>
      <c r="F164" s="525" t="str">
        <f t="shared" si="2"/>
        <v>EIC63</v>
      </c>
      <c r="G164" s="534" t="s">
        <v>326</v>
      </c>
      <c r="H164" s="589">
        <v>158</v>
      </c>
      <c r="I164" s="38" t="s">
        <v>501</v>
      </c>
      <c r="J164" s="38" t="s">
        <v>502</v>
      </c>
      <c r="K164" s="38" t="str">
        <f>VLOOKUP($I164,'U5L Int request'!$J$6:$AI$9945,3,FALSE)</f>
        <v>RLIN3</v>
      </c>
      <c r="L164" s="38" t="str">
        <f>VLOOKUP(J164,'U5L Int request'!K:AI,3,FALSE)</f>
        <v>Edge</v>
      </c>
      <c r="M164" s="534" t="s">
        <v>329</v>
      </c>
      <c r="N164" s="686"/>
      <c r="O164" s="691"/>
      <c r="P164" s="542" t="s">
        <v>330</v>
      </c>
      <c r="Q164" s="302" t="str">
        <f>VLOOKUP($I164,'U5L Int request'!$J$6:$AI$9945,5,FALSE)</f>
        <v>iso_rlin3_2_lin3_int_m</v>
      </c>
      <c r="R164" s="516" t="str">
        <f>VLOOKUP($I164,'U5L Int request'!$J$6:$AI$9945,11,FALSE)</f>
        <v>o</v>
      </c>
      <c r="S164" s="516" t="str">
        <f>VLOOKUP($I164,'U5L Int request'!$J$6:$AI$9945,12,FALSE)</f>
        <v>o</v>
      </c>
      <c r="T164" s="516" t="str">
        <f>VLOOKUP($I164,'U5L Int request'!$J$6:$AI$9945,13,FALSE)</f>
        <v>o</v>
      </c>
      <c r="U164" s="516" t="str">
        <f>VLOOKUP($I164,'U5L Int request'!$J$6:$AI$9945,14,FALSE)</f>
        <v>o</v>
      </c>
      <c r="V164" s="516" t="str">
        <f>VLOOKUP($I164,'U5L Int request'!$J$6:$AI$9945,15,FALSE)</f>
        <v>o</v>
      </c>
      <c r="W164" s="516" t="str">
        <f>VLOOKUP($I164,'U5L Int request'!$J$6:$AI$9945,16,FALSE)</f>
        <v>o</v>
      </c>
      <c r="X164" s="516" t="str">
        <f>VLOOKUP($I164,'U5L Int request'!$J$6:$AI$9945,17,FALSE)</f>
        <v>o</v>
      </c>
      <c r="Y164" s="516" t="str">
        <f>VLOOKUP($I164,'U5L Int request'!$J$6:$AI$9945,18,FALSE)</f>
        <v>o</v>
      </c>
      <c r="Z164" s="516" t="str">
        <f>VLOOKUP($I164,'U5L Int request'!$J$6:$AI$9945,19,FALSE)</f>
        <v>o</v>
      </c>
      <c r="AA164" s="516" t="str">
        <f>VLOOKUP($I164,'U5L Int request'!$J$6:$AI$9945,20,FALSE)</f>
        <v>o</v>
      </c>
      <c r="AB164" s="516" t="str">
        <f>VLOOKUP($I164,'U5L Int request'!$J$6:$AI$9945,21,FALSE)</f>
        <v>o</v>
      </c>
      <c r="AC164" s="516" t="str">
        <f>VLOOKUP($I164,'U5L Int request'!$J$6:$AI$9945,22,FALSE)</f>
        <v>o</v>
      </c>
      <c r="AD164" s="563"/>
      <c r="AF164" s="30" t="str">
        <f>VLOOKUP(I164, 'U5L Int request'!$J$7:$J$428, 1, FALSE)</f>
        <v>INTRLIN32</v>
      </c>
    </row>
    <row r="165" spans="2:32" ht="18" customHeight="1">
      <c r="B165" s="599">
        <v>63</v>
      </c>
      <c r="C165" s="592" t="s">
        <v>1167</v>
      </c>
      <c r="D165" s="592">
        <v>17</v>
      </c>
      <c r="E165" s="592">
        <v>3</v>
      </c>
      <c r="F165" s="525" t="str">
        <f t="shared" si="2"/>
        <v>EIC63</v>
      </c>
      <c r="G165" s="538" t="s">
        <v>326</v>
      </c>
      <c r="H165" s="589">
        <v>159</v>
      </c>
      <c r="I165" s="40" t="s">
        <v>512</v>
      </c>
      <c r="J165" s="40" t="s">
        <v>513</v>
      </c>
      <c r="K165" s="40" t="str">
        <f>VLOOKUP($I165,'U5L Int request'!$J$6:$AI$9945,3,FALSE)</f>
        <v>RLIN3</v>
      </c>
      <c r="L165" s="40" t="str">
        <f>VLOOKUP(J165,'U5L Int request'!K:AI,3,FALSE)</f>
        <v>Edge</v>
      </c>
      <c r="M165" s="538" t="s">
        <v>329</v>
      </c>
      <c r="N165" s="686"/>
      <c r="O165" s="691"/>
      <c r="P165" s="547" t="s">
        <v>330</v>
      </c>
      <c r="Q165" s="301" t="str">
        <f>VLOOKUP($I165,'U5L Int request'!$J$6:$AI$9945,5,FALSE)</f>
        <v>iso_rlin3_3_lin3_int_m</v>
      </c>
      <c r="R165" s="516" t="str">
        <f>VLOOKUP($I165,'U5L Int request'!$J$6:$AI$9945,11,FALSE)</f>
        <v>o</v>
      </c>
      <c r="S165" s="516" t="str">
        <f>VLOOKUP($I165,'U5L Int request'!$J$6:$AI$9945,12,FALSE)</f>
        <v>o</v>
      </c>
      <c r="T165" s="516" t="str">
        <f>VLOOKUP($I165,'U5L Int request'!$J$6:$AI$9945,13,FALSE)</f>
        <v>o</v>
      </c>
      <c r="U165" s="516" t="str">
        <f>VLOOKUP($I165,'U5L Int request'!$J$6:$AI$9945,14,FALSE)</f>
        <v>o</v>
      </c>
      <c r="V165" s="516" t="str">
        <f>VLOOKUP($I165,'U5L Int request'!$J$6:$AI$9945,15,FALSE)</f>
        <v>o</v>
      </c>
      <c r="W165" s="516" t="str">
        <f>VLOOKUP($I165,'U5L Int request'!$J$6:$AI$9945,16,FALSE)</f>
        <v>o</v>
      </c>
      <c r="X165" s="516" t="str">
        <f>VLOOKUP($I165,'U5L Int request'!$J$6:$AI$9945,17,FALSE)</f>
        <v>o</v>
      </c>
      <c r="Y165" s="516" t="str">
        <f>VLOOKUP($I165,'U5L Int request'!$J$6:$AI$9945,18,FALSE)</f>
        <v>o</v>
      </c>
      <c r="Z165" s="516" t="str">
        <f>VLOOKUP($I165,'U5L Int request'!$J$6:$AI$9945,19,FALSE)</f>
        <v>o</v>
      </c>
      <c r="AA165" s="516" t="str">
        <f>VLOOKUP($I165,'U5L Int request'!$J$6:$AI$9945,20,FALSE)</f>
        <v>o</v>
      </c>
      <c r="AB165" s="516" t="str">
        <f>VLOOKUP($I165,'U5L Int request'!$J$6:$AI$9945,21,FALSE)</f>
        <v>o</v>
      </c>
      <c r="AC165" s="516" t="str">
        <f>VLOOKUP($I165,'U5L Int request'!$J$6:$AI$9945,22,FALSE)</f>
        <v>o</v>
      </c>
      <c r="AD165" s="563"/>
      <c r="AF165" s="30" t="str">
        <f>VLOOKUP(I165, 'U5L Int request'!$J$7:$J$428, 1, FALSE)</f>
        <v>INTRLIN33</v>
      </c>
    </row>
    <row r="166" spans="2:32" ht="18" customHeight="1">
      <c r="B166" s="599">
        <v>63</v>
      </c>
      <c r="C166" s="592" t="s">
        <v>1167</v>
      </c>
      <c r="D166" s="592">
        <v>17</v>
      </c>
      <c r="E166" s="592">
        <v>4</v>
      </c>
      <c r="F166" s="525" t="str">
        <f t="shared" si="2"/>
        <v>EIC63</v>
      </c>
      <c r="G166" s="534" t="s">
        <v>326</v>
      </c>
      <c r="H166" s="589">
        <v>160</v>
      </c>
      <c r="I166" s="38" t="s">
        <v>521</v>
      </c>
      <c r="J166" s="38" t="s">
        <v>522</v>
      </c>
      <c r="K166" s="38" t="str">
        <f>VLOOKUP($I166,'U5L Int request'!$J$6:$AI$9945,3,FALSE)</f>
        <v>RLIN3</v>
      </c>
      <c r="L166" s="38" t="str">
        <f>VLOOKUP(J166,'U5L Int request'!K:AI,3,FALSE)</f>
        <v>Edge</v>
      </c>
      <c r="M166" s="534" t="s">
        <v>329</v>
      </c>
      <c r="N166" s="686"/>
      <c r="O166" s="691"/>
      <c r="P166" s="542" t="s">
        <v>330</v>
      </c>
      <c r="Q166" s="302" t="str">
        <f>VLOOKUP($I166,'U5L Int request'!$J$6:$AI$9945,5,FALSE)</f>
        <v>iso_rlin3_4_lin3_int_m</v>
      </c>
      <c r="R166" s="516" t="str">
        <f>VLOOKUP($I166,'U5L Int request'!$J$6:$AI$9945,11,FALSE)</f>
        <v>o</v>
      </c>
      <c r="S166" s="516" t="str">
        <f>VLOOKUP($I166,'U5L Int request'!$J$6:$AI$9945,12,FALSE)</f>
        <v>o</v>
      </c>
      <c r="T166" s="516" t="str">
        <f>VLOOKUP($I166,'U5L Int request'!$J$6:$AI$9945,13,FALSE)</f>
        <v>o</v>
      </c>
      <c r="U166" s="516" t="str">
        <f>VLOOKUP($I166,'U5L Int request'!$J$6:$AI$9945,14,FALSE)</f>
        <v>o</v>
      </c>
      <c r="V166" s="516" t="str">
        <f>VLOOKUP($I166,'U5L Int request'!$J$6:$AI$9945,15,FALSE)</f>
        <v>o</v>
      </c>
      <c r="W166" s="516" t="str">
        <f>VLOOKUP($I166,'U5L Int request'!$J$6:$AI$9945,16,FALSE)</f>
        <v>o</v>
      </c>
      <c r="X166" s="516" t="str">
        <f>VLOOKUP($I166,'U5L Int request'!$J$6:$AI$9945,17,FALSE)</f>
        <v>o</v>
      </c>
      <c r="Y166" s="516" t="str">
        <f>VLOOKUP($I166,'U5L Int request'!$J$6:$AI$9945,18,FALSE)</f>
        <v>o</v>
      </c>
      <c r="Z166" s="516" t="str">
        <f>VLOOKUP($I166,'U5L Int request'!$J$6:$AI$9945,19,FALSE)</f>
        <v>o</v>
      </c>
      <c r="AA166" s="516" t="str">
        <f>VLOOKUP($I166,'U5L Int request'!$J$6:$AI$9945,20,FALSE)</f>
        <v>o</v>
      </c>
      <c r="AB166" s="516" t="str">
        <f>VLOOKUP($I166,'U5L Int request'!$J$6:$AI$9945,21,FALSE)</f>
        <v>o</v>
      </c>
      <c r="AC166" s="516" t="str">
        <f>VLOOKUP($I166,'U5L Int request'!$J$6:$AI$9945,22,FALSE)</f>
        <v>-</v>
      </c>
      <c r="AD166" s="563"/>
      <c r="AF166" s="30" t="str">
        <f>VLOOKUP(I166, 'U5L Int request'!$J$7:$J$428, 1, FALSE)</f>
        <v>INTRLIN34</v>
      </c>
    </row>
    <row r="167" spans="2:32" ht="18" customHeight="1">
      <c r="B167" s="599">
        <v>63</v>
      </c>
      <c r="C167" s="592" t="s">
        <v>1167</v>
      </c>
      <c r="D167" s="592">
        <v>17</v>
      </c>
      <c r="E167" s="592">
        <v>5</v>
      </c>
      <c r="F167" s="525" t="str">
        <f t="shared" si="2"/>
        <v>EIC63</v>
      </c>
      <c r="G167" s="534" t="s">
        <v>326</v>
      </c>
      <c r="H167" s="589">
        <v>161</v>
      </c>
      <c r="I167" s="38" t="s">
        <v>533</v>
      </c>
      <c r="J167" s="38" t="s">
        <v>534</v>
      </c>
      <c r="K167" s="38" t="str">
        <f>VLOOKUP($I167,'U5L Int request'!$J$6:$AI$9945,3,FALSE)</f>
        <v>RLIN3</v>
      </c>
      <c r="L167" s="38" t="str">
        <f>VLOOKUP(J167,'U5L Int request'!K:AI,3,FALSE)</f>
        <v>Edge</v>
      </c>
      <c r="M167" s="534" t="s">
        <v>329</v>
      </c>
      <c r="N167" s="686"/>
      <c r="O167" s="691"/>
      <c r="P167" s="542" t="s">
        <v>330</v>
      </c>
      <c r="Q167" s="302" t="str">
        <f>VLOOKUP($I167,'U5L Int request'!$J$6:$AI$9945,5,FALSE)</f>
        <v>iso_rlin3_5_lin3_int_m</v>
      </c>
      <c r="R167" s="516" t="str">
        <f>VLOOKUP($I167,'U5L Int request'!$J$6:$AI$9945,11,FALSE)</f>
        <v>o</v>
      </c>
      <c r="S167" s="516" t="str">
        <f>VLOOKUP($I167,'U5L Int request'!$J$6:$AI$9945,12,FALSE)</f>
        <v>o</v>
      </c>
      <c r="T167" s="516" t="str">
        <f>VLOOKUP($I167,'U5L Int request'!$J$6:$AI$9945,13,FALSE)</f>
        <v>o</v>
      </c>
      <c r="U167" s="516" t="str">
        <f>VLOOKUP($I167,'U5L Int request'!$J$6:$AI$9945,14,FALSE)</f>
        <v>o</v>
      </c>
      <c r="V167" s="516" t="str">
        <f>VLOOKUP($I167,'U5L Int request'!$J$6:$AI$9945,15,FALSE)</f>
        <v>o</v>
      </c>
      <c r="W167" s="516" t="str">
        <f>VLOOKUP($I167,'U5L Int request'!$J$6:$AI$9945,16,FALSE)</f>
        <v>o</v>
      </c>
      <c r="X167" s="516" t="str">
        <f>VLOOKUP($I167,'U5L Int request'!$J$6:$AI$9945,17,FALSE)</f>
        <v>o</v>
      </c>
      <c r="Y167" s="516" t="str">
        <f>VLOOKUP($I167,'U5L Int request'!$J$6:$AI$9945,18,FALSE)</f>
        <v>o</v>
      </c>
      <c r="Z167" s="516" t="str">
        <f>VLOOKUP($I167,'U5L Int request'!$J$6:$AI$9945,19,FALSE)</f>
        <v>o</v>
      </c>
      <c r="AA167" s="516" t="str">
        <f>VLOOKUP($I167,'U5L Int request'!$J$6:$AI$9945,20,FALSE)</f>
        <v>o</v>
      </c>
      <c r="AB167" s="516" t="str">
        <f>VLOOKUP($I167,'U5L Int request'!$J$6:$AI$9945,21,FALSE)</f>
        <v>o</v>
      </c>
      <c r="AC167" s="516" t="str">
        <f>VLOOKUP($I167,'U5L Int request'!$J$6:$AI$9945,22,FALSE)</f>
        <v>-</v>
      </c>
      <c r="AD167" s="563"/>
      <c r="AF167" s="30" t="str">
        <f>VLOOKUP(I167, 'U5L Int request'!$J$7:$J$428, 1, FALSE)</f>
        <v>INTRLIN35</v>
      </c>
    </row>
    <row r="168" spans="2:32" ht="18" customHeight="1">
      <c r="B168" s="599">
        <v>63</v>
      </c>
      <c r="C168" s="592" t="s">
        <v>1167</v>
      </c>
      <c r="D168" s="592">
        <v>17</v>
      </c>
      <c r="E168" s="592">
        <v>6</v>
      </c>
      <c r="F168" s="525" t="str">
        <f t="shared" si="2"/>
        <v>EIC63</v>
      </c>
      <c r="G168" s="534" t="s">
        <v>326</v>
      </c>
      <c r="H168" s="589">
        <v>162</v>
      </c>
      <c r="I168" s="38" t="s">
        <v>545</v>
      </c>
      <c r="J168" s="38" t="s">
        <v>546</v>
      </c>
      <c r="K168" s="38" t="str">
        <f>VLOOKUP($I168,'U5L Int request'!$J$6:$AI$9945,3,FALSE)</f>
        <v>RLIN3</v>
      </c>
      <c r="L168" s="38" t="str">
        <f>VLOOKUP(J168,'U5L Int request'!K:AI,3,FALSE)</f>
        <v>Edge</v>
      </c>
      <c r="M168" s="534" t="s">
        <v>329</v>
      </c>
      <c r="N168" s="686"/>
      <c r="O168" s="691"/>
      <c r="P168" s="542" t="s">
        <v>330</v>
      </c>
      <c r="Q168" s="302" t="str">
        <f>VLOOKUP($I168,'U5L Int request'!$J$6:$AI$9945,5,FALSE)</f>
        <v>iso_rlin3_6_lin3_int_m</v>
      </c>
      <c r="R168" s="516" t="str">
        <f>VLOOKUP($I168,'U5L Int request'!$J$6:$AI$9945,11,FALSE)</f>
        <v>o</v>
      </c>
      <c r="S168" s="516" t="str">
        <f>VLOOKUP($I168,'U5L Int request'!$J$6:$AI$9945,12,FALSE)</f>
        <v>o</v>
      </c>
      <c r="T168" s="516" t="str">
        <f>VLOOKUP($I168,'U5L Int request'!$J$6:$AI$9945,13,FALSE)</f>
        <v>o</v>
      </c>
      <c r="U168" s="516" t="str">
        <f>VLOOKUP($I168,'U5L Int request'!$J$6:$AI$9945,14,FALSE)</f>
        <v>o</v>
      </c>
      <c r="V168" s="516" t="str">
        <f>VLOOKUP($I168,'U5L Int request'!$J$6:$AI$9945,15,FALSE)</f>
        <v>o</v>
      </c>
      <c r="W168" s="516" t="str">
        <f>VLOOKUP($I168,'U5L Int request'!$J$6:$AI$9945,16,FALSE)</f>
        <v>o</v>
      </c>
      <c r="X168" s="516" t="str">
        <f>VLOOKUP($I168,'U5L Int request'!$J$6:$AI$9945,17,FALSE)</f>
        <v>o</v>
      </c>
      <c r="Y168" s="516" t="str">
        <f>VLOOKUP($I168,'U5L Int request'!$J$6:$AI$9945,18,FALSE)</f>
        <v>o</v>
      </c>
      <c r="Z168" s="516" t="str">
        <f>VLOOKUP($I168,'U5L Int request'!$J$6:$AI$9945,19,FALSE)</f>
        <v>-</v>
      </c>
      <c r="AA168" s="516" t="str">
        <f>VLOOKUP($I168,'U5L Int request'!$J$6:$AI$9945,20,FALSE)</f>
        <v>o</v>
      </c>
      <c r="AB168" s="516" t="str">
        <f>VLOOKUP($I168,'U5L Int request'!$J$6:$AI$9945,21,FALSE)</f>
        <v>-</v>
      </c>
      <c r="AC168" s="516" t="str">
        <f>VLOOKUP($I168,'U5L Int request'!$J$6:$AI$9945,22,FALSE)</f>
        <v>-</v>
      </c>
      <c r="AD168" s="563"/>
      <c r="AF168" s="30" t="str">
        <f>VLOOKUP(I168, 'U5L Int request'!$J$7:$J$428, 1, FALSE)</f>
        <v>INTRLIN36</v>
      </c>
    </row>
    <row r="169" spans="2:32" ht="18" customHeight="1">
      <c r="B169" s="600">
        <v>63</v>
      </c>
      <c r="C169" s="593" t="s">
        <v>1167</v>
      </c>
      <c r="D169" s="593">
        <v>17</v>
      </c>
      <c r="E169" s="593">
        <v>7</v>
      </c>
      <c r="F169" s="527" t="str">
        <f t="shared" si="2"/>
        <v>EIC63</v>
      </c>
      <c r="G169" s="539" t="s">
        <v>326</v>
      </c>
      <c r="H169" s="588">
        <v>163</v>
      </c>
      <c r="I169" s="40" t="s">
        <v>776</v>
      </c>
      <c r="J169" s="40" t="s">
        <v>777</v>
      </c>
      <c r="K169" s="40" t="str">
        <f>VLOOKUP($I169,'U5L Int request'!$J$6:$AI$9945,3,FALSE)</f>
        <v>RLIN3</v>
      </c>
      <c r="L169" s="40" t="s">
        <v>755</v>
      </c>
      <c r="M169" s="539" t="s">
        <v>329</v>
      </c>
      <c r="N169" s="686"/>
      <c r="O169" s="691"/>
      <c r="P169" s="548" t="s">
        <v>330</v>
      </c>
      <c r="Q169" s="301" t="str">
        <f>VLOOKUP($I169,'U5L Int request'!$J$6:$AI$9945,5,FALSE)</f>
        <v>iso_rlin3_7_lin3_int_m</v>
      </c>
      <c r="R169" s="516" t="str">
        <f>VLOOKUP($I169,'U5L Int request'!$J$6:$AI$9945,11,FALSE)</f>
        <v>o</v>
      </c>
      <c r="S169" s="516" t="str">
        <f>VLOOKUP($I169,'U5L Int request'!$J$6:$AI$9945,12,FALSE)</f>
        <v>o</v>
      </c>
      <c r="T169" s="516" t="str">
        <f>VLOOKUP($I169,'U5L Int request'!$J$6:$AI$9945,13,FALSE)</f>
        <v>o</v>
      </c>
      <c r="U169" s="516" t="str">
        <f>VLOOKUP($I169,'U5L Int request'!$J$6:$AI$9945,14,FALSE)</f>
        <v>o</v>
      </c>
      <c r="V169" s="516" t="str">
        <f>VLOOKUP($I169,'U5L Int request'!$J$6:$AI$9945,15,FALSE)</f>
        <v>o</v>
      </c>
      <c r="W169" s="516" t="str">
        <f>VLOOKUP($I169,'U5L Int request'!$J$6:$AI$9945,16,FALSE)</f>
        <v>o</v>
      </c>
      <c r="X169" s="516" t="str">
        <f>VLOOKUP($I169,'U5L Int request'!$J$6:$AI$9945,17,FALSE)</f>
        <v>o</v>
      </c>
      <c r="Y169" s="516" t="str">
        <f>VLOOKUP($I169,'U5L Int request'!$J$6:$AI$9945,18,FALSE)</f>
        <v>o</v>
      </c>
      <c r="Z169" s="516" t="str">
        <f>VLOOKUP($I169,'U5L Int request'!$J$6:$AI$9945,19,FALSE)</f>
        <v>-</v>
      </c>
      <c r="AA169" s="516" t="str">
        <f>VLOOKUP($I169,'U5L Int request'!$J$6:$AI$9945,20,FALSE)</f>
        <v>o</v>
      </c>
      <c r="AB169" s="516" t="str">
        <f>VLOOKUP($I169,'U5L Int request'!$J$6:$AI$9945,21,FALSE)</f>
        <v>-</v>
      </c>
      <c r="AC169" s="516" t="str">
        <f>VLOOKUP($I169,'U5L Int request'!$J$6:$AI$9945,22,FALSE)</f>
        <v>-</v>
      </c>
      <c r="AD169" s="563"/>
      <c r="AF169" s="30" t="str">
        <f>VLOOKUP(I169, 'U5L Int request'!$J$7:$J$428, 1, FALSE)</f>
        <v>INTRLIN37</v>
      </c>
    </row>
    <row r="170" spans="2:32" ht="18" customHeight="1">
      <c r="B170" s="598">
        <v>64</v>
      </c>
      <c r="C170" s="591" t="s">
        <v>1167</v>
      </c>
      <c r="D170" s="591">
        <v>18</v>
      </c>
      <c r="E170" s="591">
        <v>0</v>
      </c>
      <c r="F170" s="523" t="str">
        <f t="shared" si="2"/>
        <v>EIC64</v>
      </c>
      <c r="G170" s="540" t="s">
        <v>191</v>
      </c>
      <c r="H170" s="587">
        <v>164</v>
      </c>
      <c r="I170" s="40" t="s">
        <v>481</v>
      </c>
      <c r="J170" s="40" t="s">
        <v>482</v>
      </c>
      <c r="K170" s="40" t="str">
        <f>VLOOKUP($I170,'U5L Int request'!$J$6:$AI$9945,3,FALSE)</f>
        <v>RLIN3</v>
      </c>
      <c r="L170" s="40" t="str">
        <f>VLOOKUP(J170,'U5L Int request'!K:AI,3,FALSE)</f>
        <v>Edge</v>
      </c>
      <c r="M170" s="540" t="s">
        <v>333</v>
      </c>
      <c r="N170" s="686"/>
      <c r="O170" s="691"/>
      <c r="P170" s="546" t="s">
        <v>334</v>
      </c>
      <c r="Q170" s="301" t="str">
        <f>VLOOKUP($I170,'U5L Int request'!$J$6:$AI$9945,5,FALSE)</f>
        <v>iso_rlin3_0_lin3_int_t</v>
      </c>
      <c r="R170" s="516" t="str">
        <f>VLOOKUP($I170,'U5L Int request'!$J$6:$AI$9945,11,FALSE)</f>
        <v>o</v>
      </c>
      <c r="S170" s="516" t="str">
        <f>VLOOKUP($I170,'U5L Int request'!$J$6:$AI$9945,12,FALSE)</f>
        <v>o</v>
      </c>
      <c r="T170" s="516" t="str">
        <f>VLOOKUP($I170,'U5L Int request'!$J$6:$AI$9945,13,FALSE)</f>
        <v>o</v>
      </c>
      <c r="U170" s="516" t="str">
        <f>VLOOKUP($I170,'U5L Int request'!$J$6:$AI$9945,14,FALSE)</f>
        <v>o</v>
      </c>
      <c r="V170" s="516" t="str">
        <f>VLOOKUP($I170,'U5L Int request'!$J$6:$AI$9945,15,FALSE)</f>
        <v>o</v>
      </c>
      <c r="W170" s="516" t="str">
        <f>VLOOKUP($I170,'U5L Int request'!$J$6:$AI$9945,16,FALSE)</f>
        <v>o</v>
      </c>
      <c r="X170" s="516" t="str">
        <f>VLOOKUP($I170,'U5L Int request'!$J$6:$AI$9945,17,FALSE)</f>
        <v>o</v>
      </c>
      <c r="Y170" s="516" t="str">
        <f>VLOOKUP($I170,'U5L Int request'!$J$6:$AI$9945,18,FALSE)</f>
        <v>o</v>
      </c>
      <c r="Z170" s="516" t="str">
        <f>VLOOKUP($I170,'U5L Int request'!$J$6:$AI$9945,19,FALSE)</f>
        <v>o</v>
      </c>
      <c r="AA170" s="516" t="str">
        <f>VLOOKUP($I170,'U5L Int request'!$J$6:$AI$9945,20,FALSE)</f>
        <v>o</v>
      </c>
      <c r="AB170" s="516" t="str">
        <f>VLOOKUP($I170,'U5L Int request'!$J$6:$AI$9945,21,FALSE)</f>
        <v>o</v>
      </c>
      <c r="AC170" s="516" t="str">
        <f>VLOOKUP($I170,'U5L Int request'!$J$6:$AI$9945,22,FALSE)</f>
        <v>o</v>
      </c>
      <c r="AD170" s="563"/>
      <c r="AF170" s="30" t="str">
        <f>VLOOKUP(I170, 'U5L Int request'!$J$7:$J$428, 1, FALSE)</f>
        <v>INTRLIN30UR0</v>
      </c>
    </row>
    <row r="171" spans="2:32" ht="18" customHeight="1">
      <c r="B171" s="599">
        <v>64</v>
      </c>
      <c r="C171" s="592" t="s">
        <v>1167</v>
      </c>
      <c r="D171" s="592">
        <v>18</v>
      </c>
      <c r="E171" s="592">
        <v>1</v>
      </c>
      <c r="F171" s="525" t="str">
        <f t="shared" si="2"/>
        <v>EIC64</v>
      </c>
      <c r="G171" s="538" t="s">
        <v>191</v>
      </c>
      <c r="H171" s="589">
        <v>165</v>
      </c>
      <c r="I171" s="38" t="s">
        <v>493</v>
      </c>
      <c r="J171" s="38" t="s">
        <v>494</v>
      </c>
      <c r="K171" s="38" t="str">
        <f>VLOOKUP($I171,'U5L Int request'!$J$6:$AI$9945,3,FALSE)</f>
        <v>RLIN3</v>
      </c>
      <c r="L171" s="38" t="str">
        <f>VLOOKUP(J171,'U5L Int request'!K:AI,3,FALSE)</f>
        <v>Edge</v>
      </c>
      <c r="M171" s="534" t="s">
        <v>333</v>
      </c>
      <c r="N171" s="686"/>
      <c r="O171" s="691"/>
      <c r="P171" s="542" t="s">
        <v>334</v>
      </c>
      <c r="Q171" s="302" t="str">
        <f>VLOOKUP($I171,'U5L Int request'!$J$6:$AI$9945,5,FALSE)</f>
        <v>iso_rlin3_1_lin3_int_t</v>
      </c>
      <c r="R171" s="516" t="str">
        <f>VLOOKUP($I171,'U5L Int request'!$J$6:$AI$9945,11,FALSE)</f>
        <v>o</v>
      </c>
      <c r="S171" s="516" t="str">
        <f>VLOOKUP($I171,'U5L Int request'!$J$6:$AI$9945,12,FALSE)</f>
        <v>o</v>
      </c>
      <c r="T171" s="516" t="str">
        <f>VLOOKUP($I171,'U5L Int request'!$J$6:$AI$9945,13,FALSE)</f>
        <v>o</v>
      </c>
      <c r="U171" s="516" t="str">
        <f>VLOOKUP($I171,'U5L Int request'!$J$6:$AI$9945,14,FALSE)</f>
        <v>o</v>
      </c>
      <c r="V171" s="516" t="str">
        <f>VLOOKUP($I171,'U5L Int request'!$J$6:$AI$9945,15,FALSE)</f>
        <v>o</v>
      </c>
      <c r="W171" s="516" t="str">
        <f>VLOOKUP($I171,'U5L Int request'!$J$6:$AI$9945,16,FALSE)</f>
        <v>o</v>
      </c>
      <c r="X171" s="516" t="str">
        <f>VLOOKUP($I171,'U5L Int request'!$J$6:$AI$9945,17,FALSE)</f>
        <v>o</v>
      </c>
      <c r="Y171" s="516" t="str">
        <f>VLOOKUP($I171,'U5L Int request'!$J$6:$AI$9945,18,FALSE)</f>
        <v>o</v>
      </c>
      <c r="Z171" s="516" t="str">
        <f>VLOOKUP($I171,'U5L Int request'!$J$6:$AI$9945,19,FALSE)</f>
        <v>o</v>
      </c>
      <c r="AA171" s="516" t="str">
        <f>VLOOKUP($I171,'U5L Int request'!$J$6:$AI$9945,20,FALSE)</f>
        <v>o</v>
      </c>
      <c r="AB171" s="516" t="str">
        <f>VLOOKUP($I171,'U5L Int request'!$J$6:$AI$9945,21,FALSE)</f>
        <v>o</v>
      </c>
      <c r="AC171" s="516" t="str">
        <f>VLOOKUP($I171,'U5L Int request'!$J$6:$AI$9945,22,FALSE)</f>
        <v>o</v>
      </c>
      <c r="AD171" s="563"/>
      <c r="AF171" s="30" t="str">
        <f>VLOOKUP(I171, 'U5L Int request'!$J$7:$J$428, 1, FALSE)</f>
        <v>INTRLIN31UR0</v>
      </c>
    </row>
    <row r="172" spans="2:32" ht="18" customHeight="1">
      <c r="B172" s="599">
        <v>64</v>
      </c>
      <c r="C172" s="592" t="s">
        <v>1167</v>
      </c>
      <c r="D172" s="592">
        <v>18</v>
      </c>
      <c r="E172" s="592">
        <v>2</v>
      </c>
      <c r="F172" s="525" t="str">
        <f t="shared" si="2"/>
        <v>EIC64</v>
      </c>
      <c r="G172" s="534" t="s">
        <v>191</v>
      </c>
      <c r="H172" s="589">
        <v>166</v>
      </c>
      <c r="I172" s="40" t="s">
        <v>503</v>
      </c>
      <c r="J172" s="40" t="s">
        <v>504</v>
      </c>
      <c r="K172" s="40" t="str">
        <f>VLOOKUP($I172,'U5L Int request'!$J$6:$AI$9945,3,FALSE)</f>
        <v>RLIN3</v>
      </c>
      <c r="L172" s="40" t="str">
        <f>VLOOKUP(J172,'U5L Int request'!K:AI,3,FALSE)</f>
        <v>Edge</v>
      </c>
      <c r="M172" s="538" t="s">
        <v>333</v>
      </c>
      <c r="N172" s="686"/>
      <c r="O172" s="691"/>
      <c r="P172" s="547" t="s">
        <v>334</v>
      </c>
      <c r="Q172" s="301" t="str">
        <f>VLOOKUP($I172,'U5L Int request'!$J$6:$AI$9945,5,FALSE)</f>
        <v>iso_rlin3_2_lin3_int_t</v>
      </c>
      <c r="R172" s="516" t="str">
        <f>VLOOKUP($I172,'U5L Int request'!$J$6:$AI$9945,11,FALSE)</f>
        <v>o</v>
      </c>
      <c r="S172" s="516" t="str">
        <f>VLOOKUP($I172,'U5L Int request'!$J$6:$AI$9945,12,FALSE)</f>
        <v>o</v>
      </c>
      <c r="T172" s="516" t="str">
        <f>VLOOKUP($I172,'U5L Int request'!$J$6:$AI$9945,13,FALSE)</f>
        <v>o</v>
      </c>
      <c r="U172" s="516" t="str">
        <f>VLOOKUP($I172,'U5L Int request'!$J$6:$AI$9945,14,FALSE)</f>
        <v>o</v>
      </c>
      <c r="V172" s="516" t="str">
        <f>VLOOKUP($I172,'U5L Int request'!$J$6:$AI$9945,15,FALSE)</f>
        <v>o</v>
      </c>
      <c r="W172" s="516" t="str">
        <f>VLOOKUP($I172,'U5L Int request'!$J$6:$AI$9945,16,FALSE)</f>
        <v>o</v>
      </c>
      <c r="X172" s="516" t="str">
        <f>VLOOKUP($I172,'U5L Int request'!$J$6:$AI$9945,17,FALSE)</f>
        <v>o</v>
      </c>
      <c r="Y172" s="516" t="str">
        <f>VLOOKUP($I172,'U5L Int request'!$J$6:$AI$9945,18,FALSE)</f>
        <v>o</v>
      </c>
      <c r="Z172" s="516" t="str">
        <f>VLOOKUP($I172,'U5L Int request'!$J$6:$AI$9945,19,FALSE)</f>
        <v>o</v>
      </c>
      <c r="AA172" s="516" t="str">
        <f>VLOOKUP($I172,'U5L Int request'!$J$6:$AI$9945,20,FALSE)</f>
        <v>o</v>
      </c>
      <c r="AB172" s="516" t="str">
        <f>VLOOKUP($I172,'U5L Int request'!$J$6:$AI$9945,21,FALSE)</f>
        <v>o</v>
      </c>
      <c r="AC172" s="516" t="str">
        <f>VLOOKUP($I172,'U5L Int request'!$J$6:$AI$9945,22,FALSE)</f>
        <v>o</v>
      </c>
      <c r="AD172" s="563"/>
      <c r="AF172" s="30" t="str">
        <f>VLOOKUP(I172, 'U5L Int request'!$J$7:$J$428, 1, FALSE)</f>
        <v>INTRLIN32UR0</v>
      </c>
    </row>
    <row r="173" spans="2:32" ht="18" customHeight="1">
      <c r="B173" s="599">
        <v>64</v>
      </c>
      <c r="C173" s="592" t="s">
        <v>1167</v>
      </c>
      <c r="D173" s="592">
        <v>18</v>
      </c>
      <c r="E173" s="592">
        <v>3</v>
      </c>
      <c r="F173" s="525" t="str">
        <f t="shared" si="2"/>
        <v>EIC64</v>
      </c>
      <c r="G173" s="538" t="s">
        <v>191</v>
      </c>
      <c r="H173" s="589">
        <v>167</v>
      </c>
      <c r="I173" s="38" t="s">
        <v>514</v>
      </c>
      <c r="J173" s="38" t="s">
        <v>515</v>
      </c>
      <c r="K173" s="38" t="str">
        <f>VLOOKUP($I173,'U5L Int request'!$J$6:$AI$9945,3,FALSE)</f>
        <v>RLIN3</v>
      </c>
      <c r="L173" s="38" t="str">
        <f>VLOOKUP(J173,'U5L Int request'!K:AI,3,FALSE)</f>
        <v>Edge</v>
      </c>
      <c r="M173" s="534" t="s">
        <v>333</v>
      </c>
      <c r="N173" s="686"/>
      <c r="O173" s="691"/>
      <c r="P173" s="542" t="s">
        <v>334</v>
      </c>
      <c r="Q173" s="302" t="str">
        <f>VLOOKUP($I173,'U5L Int request'!$J$6:$AI$9945,5,FALSE)</f>
        <v>iso_rlin3_3_lin3_int_t</v>
      </c>
      <c r="R173" s="516" t="str">
        <f>VLOOKUP($I173,'U5L Int request'!$J$6:$AI$9945,11,FALSE)</f>
        <v>o</v>
      </c>
      <c r="S173" s="516" t="str">
        <f>VLOOKUP($I173,'U5L Int request'!$J$6:$AI$9945,12,FALSE)</f>
        <v>o</v>
      </c>
      <c r="T173" s="516" t="str">
        <f>VLOOKUP($I173,'U5L Int request'!$J$6:$AI$9945,13,FALSE)</f>
        <v>o</v>
      </c>
      <c r="U173" s="516" t="str">
        <f>VLOOKUP($I173,'U5L Int request'!$J$6:$AI$9945,14,FALSE)</f>
        <v>o</v>
      </c>
      <c r="V173" s="516" t="str">
        <f>VLOOKUP($I173,'U5L Int request'!$J$6:$AI$9945,15,FALSE)</f>
        <v>o</v>
      </c>
      <c r="W173" s="516" t="str">
        <f>VLOOKUP($I173,'U5L Int request'!$J$6:$AI$9945,16,FALSE)</f>
        <v>o</v>
      </c>
      <c r="X173" s="516" t="str">
        <f>VLOOKUP($I173,'U5L Int request'!$J$6:$AI$9945,17,FALSE)</f>
        <v>o</v>
      </c>
      <c r="Y173" s="516" t="str">
        <f>VLOOKUP($I173,'U5L Int request'!$J$6:$AI$9945,18,FALSE)</f>
        <v>o</v>
      </c>
      <c r="Z173" s="516" t="str">
        <f>VLOOKUP($I173,'U5L Int request'!$J$6:$AI$9945,19,FALSE)</f>
        <v>o</v>
      </c>
      <c r="AA173" s="516" t="str">
        <f>VLOOKUP($I173,'U5L Int request'!$J$6:$AI$9945,20,FALSE)</f>
        <v>o</v>
      </c>
      <c r="AB173" s="516" t="str">
        <f>VLOOKUP($I173,'U5L Int request'!$J$6:$AI$9945,21,FALSE)</f>
        <v>o</v>
      </c>
      <c r="AC173" s="516" t="str">
        <f>VLOOKUP($I173,'U5L Int request'!$J$6:$AI$9945,22,FALSE)</f>
        <v>o</v>
      </c>
      <c r="AD173" s="563"/>
      <c r="AF173" s="30" t="str">
        <f>VLOOKUP(I173, 'U5L Int request'!$J$7:$J$428, 1, FALSE)</f>
        <v>INTRLIN33UR0</v>
      </c>
    </row>
    <row r="174" spans="2:32" ht="18" customHeight="1">
      <c r="B174" s="599">
        <v>64</v>
      </c>
      <c r="C174" s="592" t="s">
        <v>1167</v>
      </c>
      <c r="D174" s="592">
        <v>18</v>
      </c>
      <c r="E174" s="592">
        <v>4</v>
      </c>
      <c r="F174" s="525" t="str">
        <f t="shared" si="2"/>
        <v>EIC64</v>
      </c>
      <c r="G174" s="534" t="s">
        <v>191</v>
      </c>
      <c r="H174" s="589">
        <v>168</v>
      </c>
      <c r="I174" s="40" t="s">
        <v>524</v>
      </c>
      <c r="J174" s="40" t="s">
        <v>525</v>
      </c>
      <c r="K174" s="40" t="str">
        <f>VLOOKUP($I174,'U5L Int request'!$J$6:$AI$9945,3,FALSE)</f>
        <v>RLIN3</v>
      </c>
      <c r="L174" s="40" t="str">
        <f>VLOOKUP(J174,'U5L Int request'!K:AI,3,FALSE)</f>
        <v>Edge</v>
      </c>
      <c r="M174" s="538" t="s">
        <v>333</v>
      </c>
      <c r="N174" s="686"/>
      <c r="O174" s="691"/>
      <c r="P174" s="547" t="s">
        <v>334</v>
      </c>
      <c r="Q174" s="301" t="str">
        <f>VLOOKUP($I174,'U5L Int request'!$J$6:$AI$9945,5,FALSE)</f>
        <v>iso_rlin3_4_lin3_int_t</v>
      </c>
      <c r="R174" s="516" t="str">
        <f>VLOOKUP($I174,'U5L Int request'!$J$6:$AI$9945,11,FALSE)</f>
        <v>o</v>
      </c>
      <c r="S174" s="516" t="str">
        <f>VLOOKUP($I174,'U5L Int request'!$J$6:$AI$9945,12,FALSE)</f>
        <v>o</v>
      </c>
      <c r="T174" s="516" t="str">
        <f>VLOOKUP($I174,'U5L Int request'!$J$6:$AI$9945,13,FALSE)</f>
        <v>o</v>
      </c>
      <c r="U174" s="516" t="str">
        <f>VLOOKUP($I174,'U5L Int request'!$J$6:$AI$9945,14,FALSE)</f>
        <v>o</v>
      </c>
      <c r="V174" s="516" t="str">
        <f>VLOOKUP($I174,'U5L Int request'!$J$6:$AI$9945,15,FALSE)</f>
        <v>o</v>
      </c>
      <c r="W174" s="516" t="str">
        <f>VLOOKUP($I174,'U5L Int request'!$J$6:$AI$9945,16,FALSE)</f>
        <v>o</v>
      </c>
      <c r="X174" s="516" t="str">
        <f>VLOOKUP($I174,'U5L Int request'!$J$6:$AI$9945,17,FALSE)</f>
        <v>o</v>
      </c>
      <c r="Y174" s="516" t="str">
        <f>VLOOKUP($I174,'U5L Int request'!$J$6:$AI$9945,18,FALSE)</f>
        <v>o</v>
      </c>
      <c r="Z174" s="516" t="str">
        <f>VLOOKUP($I174,'U5L Int request'!$J$6:$AI$9945,19,FALSE)</f>
        <v>o</v>
      </c>
      <c r="AA174" s="516" t="str">
        <f>VLOOKUP($I174,'U5L Int request'!$J$6:$AI$9945,20,FALSE)</f>
        <v>o</v>
      </c>
      <c r="AB174" s="516" t="str">
        <f>VLOOKUP($I174,'U5L Int request'!$J$6:$AI$9945,21,FALSE)</f>
        <v>o</v>
      </c>
      <c r="AC174" s="516" t="str">
        <f>VLOOKUP($I174,'U5L Int request'!$J$6:$AI$9945,22,FALSE)</f>
        <v>-</v>
      </c>
      <c r="AD174" s="563"/>
      <c r="AF174" s="30" t="str">
        <f>VLOOKUP(I174, 'U5L Int request'!$J$7:$J$428, 1, FALSE)</f>
        <v>INTRLIN34UR0</v>
      </c>
    </row>
    <row r="175" spans="2:32" ht="18" customHeight="1">
      <c r="B175" s="599">
        <v>64</v>
      </c>
      <c r="C175" s="592" t="s">
        <v>1167</v>
      </c>
      <c r="D175" s="592">
        <v>18</v>
      </c>
      <c r="E175" s="592">
        <v>5</v>
      </c>
      <c r="F175" s="525" t="str">
        <f t="shared" si="2"/>
        <v>EIC64</v>
      </c>
      <c r="G175" s="534" t="s">
        <v>191</v>
      </c>
      <c r="H175" s="589">
        <v>169</v>
      </c>
      <c r="I175" s="40" t="s">
        <v>536</v>
      </c>
      <c r="J175" s="40" t="s">
        <v>537</v>
      </c>
      <c r="K175" s="40" t="str">
        <f>VLOOKUP($I175,'U5L Int request'!$J$6:$AI$9945,3,FALSE)</f>
        <v>RLIN3</v>
      </c>
      <c r="L175" s="40" t="str">
        <f>VLOOKUP(J175,'U5L Int request'!K:AI,3,FALSE)</f>
        <v>Edge</v>
      </c>
      <c r="M175" s="538" t="s">
        <v>333</v>
      </c>
      <c r="N175" s="686"/>
      <c r="O175" s="691"/>
      <c r="P175" s="547" t="s">
        <v>334</v>
      </c>
      <c r="Q175" s="301" t="str">
        <f>VLOOKUP($I175,'U5L Int request'!$J$6:$AI$9945,5,FALSE)</f>
        <v>iso_rlin3_5_lin3_int_t</v>
      </c>
      <c r="R175" s="516" t="str">
        <f>VLOOKUP($I175,'U5L Int request'!$J$6:$AI$9945,11,FALSE)</f>
        <v>o</v>
      </c>
      <c r="S175" s="516" t="str">
        <f>VLOOKUP($I175,'U5L Int request'!$J$6:$AI$9945,12,FALSE)</f>
        <v>o</v>
      </c>
      <c r="T175" s="516" t="str">
        <f>VLOOKUP($I175,'U5L Int request'!$J$6:$AI$9945,13,FALSE)</f>
        <v>o</v>
      </c>
      <c r="U175" s="516" t="str">
        <f>VLOOKUP($I175,'U5L Int request'!$J$6:$AI$9945,14,FALSE)</f>
        <v>o</v>
      </c>
      <c r="V175" s="516" t="str">
        <f>VLOOKUP($I175,'U5L Int request'!$J$6:$AI$9945,15,FALSE)</f>
        <v>o</v>
      </c>
      <c r="W175" s="516" t="str">
        <f>VLOOKUP($I175,'U5L Int request'!$J$6:$AI$9945,16,FALSE)</f>
        <v>o</v>
      </c>
      <c r="X175" s="516" t="str">
        <f>VLOOKUP($I175,'U5L Int request'!$J$6:$AI$9945,17,FALSE)</f>
        <v>o</v>
      </c>
      <c r="Y175" s="516" t="str">
        <f>VLOOKUP($I175,'U5L Int request'!$J$6:$AI$9945,18,FALSE)</f>
        <v>o</v>
      </c>
      <c r="Z175" s="516" t="str">
        <f>VLOOKUP($I175,'U5L Int request'!$J$6:$AI$9945,19,FALSE)</f>
        <v>o</v>
      </c>
      <c r="AA175" s="516" t="str">
        <f>VLOOKUP($I175,'U5L Int request'!$J$6:$AI$9945,20,FALSE)</f>
        <v>o</v>
      </c>
      <c r="AB175" s="516" t="str">
        <f>VLOOKUP($I175,'U5L Int request'!$J$6:$AI$9945,21,FALSE)</f>
        <v>o</v>
      </c>
      <c r="AC175" s="516" t="str">
        <f>VLOOKUP($I175,'U5L Int request'!$J$6:$AI$9945,22,FALSE)</f>
        <v>-</v>
      </c>
      <c r="AD175" s="563"/>
      <c r="AF175" s="30" t="str">
        <f>VLOOKUP(I175, 'U5L Int request'!$J$7:$J$428, 1, FALSE)</f>
        <v>INTRLIN35UR0</v>
      </c>
    </row>
    <row r="176" spans="2:32" ht="18" customHeight="1">
      <c r="B176" s="599">
        <v>64</v>
      </c>
      <c r="C176" s="592" t="s">
        <v>1167</v>
      </c>
      <c r="D176" s="592">
        <v>18</v>
      </c>
      <c r="E176" s="592">
        <v>6</v>
      </c>
      <c r="F176" s="525" t="str">
        <f t="shared" si="2"/>
        <v>EIC64</v>
      </c>
      <c r="G176" s="534" t="s">
        <v>191</v>
      </c>
      <c r="H176" s="589">
        <v>170</v>
      </c>
      <c r="I176" s="40" t="s">
        <v>548</v>
      </c>
      <c r="J176" s="40" t="s">
        <v>549</v>
      </c>
      <c r="K176" s="40" t="str">
        <f>VLOOKUP($I176,'U5L Int request'!$J$6:$AI$9945,3,FALSE)</f>
        <v>RLIN3</v>
      </c>
      <c r="L176" s="40" t="str">
        <f>VLOOKUP(J176,'U5L Int request'!K:AI,3,FALSE)</f>
        <v>Edge</v>
      </c>
      <c r="M176" s="538" t="s">
        <v>333</v>
      </c>
      <c r="N176" s="686"/>
      <c r="O176" s="691"/>
      <c r="P176" s="547" t="s">
        <v>334</v>
      </c>
      <c r="Q176" s="301" t="str">
        <f>VLOOKUP($I176,'U5L Int request'!$J$6:$AI$9945,5,FALSE)</f>
        <v>iso_rlin3_6_lin3_int_t</v>
      </c>
      <c r="R176" s="516" t="str">
        <f>VLOOKUP($I176,'U5L Int request'!$J$6:$AI$9945,11,FALSE)</f>
        <v>o</v>
      </c>
      <c r="S176" s="516" t="str">
        <f>VLOOKUP($I176,'U5L Int request'!$J$6:$AI$9945,12,FALSE)</f>
        <v>o</v>
      </c>
      <c r="T176" s="516" t="str">
        <f>VLOOKUP($I176,'U5L Int request'!$J$6:$AI$9945,13,FALSE)</f>
        <v>o</v>
      </c>
      <c r="U176" s="516" t="str">
        <f>VLOOKUP($I176,'U5L Int request'!$J$6:$AI$9945,14,FALSE)</f>
        <v>o</v>
      </c>
      <c r="V176" s="516" t="str">
        <f>VLOOKUP($I176,'U5L Int request'!$J$6:$AI$9945,15,FALSE)</f>
        <v>o</v>
      </c>
      <c r="W176" s="516" t="str">
        <f>VLOOKUP($I176,'U5L Int request'!$J$6:$AI$9945,16,FALSE)</f>
        <v>o</v>
      </c>
      <c r="X176" s="516" t="str">
        <f>VLOOKUP($I176,'U5L Int request'!$J$6:$AI$9945,17,FALSE)</f>
        <v>o</v>
      </c>
      <c r="Y176" s="516" t="str">
        <f>VLOOKUP($I176,'U5L Int request'!$J$6:$AI$9945,18,FALSE)</f>
        <v>o</v>
      </c>
      <c r="Z176" s="516" t="str">
        <f>VLOOKUP($I176,'U5L Int request'!$J$6:$AI$9945,19,FALSE)</f>
        <v>-</v>
      </c>
      <c r="AA176" s="516" t="str">
        <f>VLOOKUP($I176,'U5L Int request'!$J$6:$AI$9945,20,FALSE)</f>
        <v>o</v>
      </c>
      <c r="AB176" s="516" t="str">
        <f>VLOOKUP($I176,'U5L Int request'!$J$6:$AI$9945,21,FALSE)</f>
        <v>-</v>
      </c>
      <c r="AC176" s="516" t="str">
        <f>VLOOKUP($I176,'U5L Int request'!$J$6:$AI$9945,22,FALSE)</f>
        <v>-</v>
      </c>
      <c r="AD176" s="563"/>
      <c r="AF176" s="30" t="str">
        <f>VLOOKUP(I176, 'U5L Int request'!$J$7:$J$428, 1, FALSE)</f>
        <v>INTRLIN36UR0</v>
      </c>
    </row>
    <row r="177" spans="2:32" ht="18" customHeight="1">
      <c r="B177" s="600">
        <v>64</v>
      </c>
      <c r="C177" s="593" t="s">
        <v>1167</v>
      </c>
      <c r="D177" s="593">
        <v>18</v>
      </c>
      <c r="E177" s="593">
        <v>7</v>
      </c>
      <c r="F177" s="527" t="str">
        <f t="shared" si="2"/>
        <v>EIC64</v>
      </c>
      <c r="G177" s="539" t="s">
        <v>191</v>
      </c>
      <c r="H177" s="588">
        <v>171</v>
      </c>
      <c r="I177" s="38" t="s">
        <v>778</v>
      </c>
      <c r="J177" s="38" t="s">
        <v>779</v>
      </c>
      <c r="K177" s="38" t="str">
        <f>VLOOKUP($I177,'U5L Int request'!$J$6:$AI$9945,3,FALSE)</f>
        <v>RLIN3</v>
      </c>
      <c r="L177" s="38" t="s">
        <v>755</v>
      </c>
      <c r="M177" s="535" t="s">
        <v>333</v>
      </c>
      <c r="N177" s="686"/>
      <c r="O177" s="691"/>
      <c r="P177" s="544" t="s">
        <v>334</v>
      </c>
      <c r="Q177" s="302" t="str">
        <f>VLOOKUP($I177,'U5L Int request'!$J$6:$AI$9945,5,FALSE)</f>
        <v>iso_rlin3_7_lin3_int_t</v>
      </c>
      <c r="R177" s="516" t="str">
        <f>VLOOKUP($I177,'U5L Int request'!$J$6:$AI$9945,11,FALSE)</f>
        <v>o</v>
      </c>
      <c r="S177" s="516" t="str">
        <f>VLOOKUP($I177,'U5L Int request'!$J$6:$AI$9945,12,FALSE)</f>
        <v>o</v>
      </c>
      <c r="T177" s="516" t="str">
        <f>VLOOKUP($I177,'U5L Int request'!$J$6:$AI$9945,13,FALSE)</f>
        <v>o</v>
      </c>
      <c r="U177" s="516" t="str">
        <f>VLOOKUP($I177,'U5L Int request'!$J$6:$AI$9945,14,FALSE)</f>
        <v>o</v>
      </c>
      <c r="V177" s="516" t="str">
        <f>VLOOKUP($I177,'U5L Int request'!$J$6:$AI$9945,15,FALSE)</f>
        <v>o</v>
      </c>
      <c r="W177" s="516" t="str">
        <f>VLOOKUP($I177,'U5L Int request'!$J$6:$AI$9945,16,FALSE)</f>
        <v>o</v>
      </c>
      <c r="X177" s="516" t="str">
        <f>VLOOKUP($I177,'U5L Int request'!$J$6:$AI$9945,17,FALSE)</f>
        <v>o</v>
      </c>
      <c r="Y177" s="516" t="str">
        <f>VLOOKUP($I177,'U5L Int request'!$J$6:$AI$9945,18,FALSE)</f>
        <v>o</v>
      </c>
      <c r="Z177" s="516" t="str">
        <f>VLOOKUP($I177,'U5L Int request'!$J$6:$AI$9945,19,FALSE)</f>
        <v>-</v>
      </c>
      <c r="AA177" s="516" t="str">
        <f>VLOOKUP($I177,'U5L Int request'!$J$6:$AI$9945,20,FALSE)</f>
        <v>o</v>
      </c>
      <c r="AB177" s="516" t="str">
        <f>VLOOKUP($I177,'U5L Int request'!$J$6:$AI$9945,21,FALSE)</f>
        <v>-</v>
      </c>
      <c r="AC177" s="516" t="str">
        <f>VLOOKUP($I177,'U5L Int request'!$J$6:$AI$9945,22,FALSE)</f>
        <v>-</v>
      </c>
      <c r="AD177" s="563"/>
      <c r="AF177" s="30" t="str">
        <f>VLOOKUP(I177, 'U5L Int request'!$J$7:$J$428, 1, FALSE)</f>
        <v>INTRLIN37UR0</v>
      </c>
    </row>
    <row r="178" spans="2:32" ht="18" customHeight="1">
      <c r="B178" s="598">
        <v>65</v>
      </c>
      <c r="C178" s="591" t="s">
        <v>1167</v>
      </c>
      <c r="D178" s="591">
        <v>19</v>
      </c>
      <c r="E178" s="591">
        <v>0</v>
      </c>
      <c r="F178" s="523" t="str">
        <f t="shared" si="2"/>
        <v>EIC65</v>
      </c>
      <c r="G178" s="540" t="s">
        <v>335</v>
      </c>
      <c r="H178" s="587">
        <v>172</v>
      </c>
      <c r="I178" s="38" t="s">
        <v>484</v>
      </c>
      <c r="J178" s="38" t="s">
        <v>485</v>
      </c>
      <c r="K178" s="38" t="str">
        <f>VLOOKUP($I178,'U5L Int request'!$J$6:$AI$9945,3,FALSE)</f>
        <v>RLIN3</v>
      </c>
      <c r="L178" s="38" t="str">
        <f>VLOOKUP(J178,'U5L Int request'!K:AI,3,FALSE)</f>
        <v>Edge</v>
      </c>
      <c r="M178" s="533" t="s">
        <v>338</v>
      </c>
      <c r="N178" s="686"/>
      <c r="O178" s="691"/>
      <c r="P178" s="545" t="s">
        <v>339</v>
      </c>
      <c r="Q178" s="302" t="str">
        <f>VLOOKUP($I178,'U5L Int request'!$J$6:$AI$9945,5,FALSE)</f>
        <v>iso_rlin3_0_lin3_int_r</v>
      </c>
      <c r="R178" s="516" t="str">
        <f>VLOOKUP($I178,'U5L Int request'!$J$6:$AI$9945,11,FALSE)</f>
        <v>o</v>
      </c>
      <c r="S178" s="516" t="str">
        <f>VLOOKUP($I178,'U5L Int request'!$J$6:$AI$9945,12,FALSE)</f>
        <v>o</v>
      </c>
      <c r="T178" s="516" t="str">
        <f>VLOOKUP($I178,'U5L Int request'!$J$6:$AI$9945,13,FALSE)</f>
        <v>o</v>
      </c>
      <c r="U178" s="516" t="str">
        <f>VLOOKUP($I178,'U5L Int request'!$J$6:$AI$9945,14,FALSE)</f>
        <v>o</v>
      </c>
      <c r="V178" s="516" t="str">
        <f>VLOOKUP($I178,'U5L Int request'!$J$6:$AI$9945,15,FALSE)</f>
        <v>o</v>
      </c>
      <c r="W178" s="516" t="str">
        <f>VLOOKUP($I178,'U5L Int request'!$J$6:$AI$9945,16,FALSE)</f>
        <v>o</v>
      </c>
      <c r="X178" s="516" t="str">
        <f>VLOOKUP($I178,'U5L Int request'!$J$6:$AI$9945,17,FALSE)</f>
        <v>o</v>
      </c>
      <c r="Y178" s="516" t="str">
        <f>VLOOKUP($I178,'U5L Int request'!$J$6:$AI$9945,18,FALSE)</f>
        <v>o</v>
      </c>
      <c r="Z178" s="516" t="str">
        <f>VLOOKUP($I178,'U5L Int request'!$J$6:$AI$9945,19,FALSE)</f>
        <v>o</v>
      </c>
      <c r="AA178" s="516" t="str">
        <f>VLOOKUP($I178,'U5L Int request'!$J$6:$AI$9945,20,FALSE)</f>
        <v>o</v>
      </c>
      <c r="AB178" s="516" t="str">
        <f>VLOOKUP($I178,'U5L Int request'!$J$6:$AI$9945,21,FALSE)</f>
        <v>o</v>
      </c>
      <c r="AC178" s="516" t="str">
        <f>VLOOKUP($I178,'U5L Int request'!$J$6:$AI$9945,22,FALSE)</f>
        <v>o</v>
      </c>
      <c r="AD178" s="563"/>
      <c r="AF178" s="30" t="str">
        <f>VLOOKUP(I178, 'U5L Int request'!$J$7:$J$428, 1, FALSE)</f>
        <v>INTRLIN30UR1</v>
      </c>
    </row>
    <row r="179" spans="2:32" ht="18" customHeight="1">
      <c r="B179" s="599">
        <v>65</v>
      </c>
      <c r="C179" s="592" t="s">
        <v>1167</v>
      </c>
      <c r="D179" s="592">
        <v>19</v>
      </c>
      <c r="E179" s="592">
        <v>1</v>
      </c>
      <c r="F179" s="525" t="str">
        <f t="shared" si="2"/>
        <v>EIC65</v>
      </c>
      <c r="G179" s="538" t="s">
        <v>335</v>
      </c>
      <c r="H179" s="589">
        <v>173</v>
      </c>
      <c r="I179" s="40" t="s">
        <v>496</v>
      </c>
      <c r="J179" s="40" t="s">
        <v>497</v>
      </c>
      <c r="K179" s="40" t="str">
        <f>VLOOKUP($I179,'U5L Int request'!$J$6:$AI$9945,3,FALSE)</f>
        <v>RLIN3</v>
      </c>
      <c r="L179" s="40" t="str">
        <f>VLOOKUP(J179,'U5L Int request'!K:AI,3,FALSE)</f>
        <v>Edge</v>
      </c>
      <c r="M179" s="538" t="s">
        <v>338</v>
      </c>
      <c r="N179" s="686"/>
      <c r="O179" s="691"/>
      <c r="P179" s="547" t="s">
        <v>339</v>
      </c>
      <c r="Q179" s="301" t="str">
        <f>VLOOKUP($I179,'U5L Int request'!$J$6:$AI$9945,5,FALSE)</f>
        <v>iso_rlin3_1_lin3_int_r</v>
      </c>
      <c r="R179" s="516" t="str">
        <f>VLOOKUP($I179,'U5L Int request'!$J$6:$AI$9945,11,FALSE)</f>
        <v>o</v>
      </c>
      <c r="S179" s="516" t="str">
        <f>VLOOKUP($I179,'U5L Int request'!$J$6:$AI$9945,12,FALSE)</f>
        <v>o</v>
      </c>
      <c r="T179" s="516" t="str">
        <f>VLOOKUP($I179,'U5L Int request'!$J$6:$AI$9945,13,FALSE)</f>
        <v>o</v>
      </c>
      <c r="U179" s="516" t="str">
        <f>VLOOKUP($I179,'U5L Int request'!$J$6:$AI$9945,14,FALSE)</f>
        <v>o</v>
      </c>
      <c r="V179" s="516" t="str">
        <f>VLOOKUP($I179,'U5L Int request'!$J$6:$AI$9945,15,FALSE)</f>
        <v>o</v>
      </c>
      <c r="W179" s="516" t="str">
        <f>VLOOKUP($I179,'U5L Int request'!$J$6:$AI$9945,16,FALSE)</f>
        <v>o</v>
      </c>
      <c r="X179" s="516" t="str">
        <f>VLOOKUP($I179,'U5L Int request'!$J$6:$AI$9945,17,FALSE)</f>
        <v>o</v>
      </c>
      <c r="Y179" s="516" t="str">
        <f>VLOOKUP($I179,'U5L Int request'!$J$6:$AI$9945,18,FALSE)</f>
        <v>o</v>
      </c>
      <c r="Z179" s="516" t="str">
        <f>VLOOKUP($I179,'U5L Int request'!$J$6:$AI$9945,19,FALSE)</f>
        <v>o</v>
      </c>
      <c r="AA179" s="516" t="str">
        <f>VLOOKUP($I179,'U5L Int request'!$J$6:$AI$9945,20,FALSE)</f>
        <v>o</v>
      </c>
      <c r="AB179" s="516" t="str">
        <f>VLOOKUP($I179,'U5L Int request'!$J$6:$AI$9945,21,FALSE)</f>
        <v>o</v>
      </c>
      <c r="AC179" s="516" t="str">
        <f>VLOOKUP($I179,'U5L Int request'!$J$6:$AI$9945,22,FALSE)</f>
        <v>o</v>
      </c>
      <c r="AD179" s="563"/>
      <c r="AF179" s="30" t="str">
        <f>VLOOKUP(I179, 'U5L Int request'!$J$7:$J$428, 1, FALSE)</f>
        <v>INTRLIN31UR1</v>
      </c>
    </row>
    <row r="180" spans="2:32" ht="18" customHeight="1">
      <c r="B180" s="599">
        <v>65</v>
      </c>
      <c r="C180" s="592" t="s">
        <v>1167</v>
      </c>
      <c r="D180" s="592">
        <v>19</v>
      </c>
      <c r="E180" s="592">
        <v>2</v>
      </c>
      <c r="F180" s="525" t="str">
        <f t="shared" si="2"/>
        <v>EIC65</v>
      </c>
      <c r="G180" s="534" t="s">
        <v>335</v>
      </c>
      <c r="H180" s="589">
        <v>174</v>
      </c>
      <c r="I180" s="38" t="s">
        <v>506</v>
      </c>
      <c r="J180" s="38" t="s">
        <v>507</v>
      </c>
      <c r="K180" s="38" t="str">
        <f>VLOOKUP($I180,'U5L Int request'!$J$6:$AI$9945,3,FALSE)</f>
        <v>RLIN3</v>
      </c>
      <c r="L180" s="38" t="str">
        <f>VLOOKUP(J180,'U5L Int request'!K:AI,3,FALSE)</f>
        <v>Edge</v>
      </c>
      <c r="M180" s="534" t="s">
        <v>338</v>
      </c>
      <c r="N180" s="686"/>
      <c r="O180" s="691"/>
      <c r="P180" s="542" t="s">
        <v>339</v>
      </c>
      <c r="Q180" s="302" t="str">
        <f>VLOOKUP($I180,'U5L Int request'!$J$6:$AI$9945,5,FALSE)</f>
        <v>iso_rlin3_2_lin3_int_r</v>
      </c>
      <c r="R180" s="516" t="str">
        <f>VLOOKUP($I180,'U5L Int request'!$J$6:$AI$9945,11,FALSE)</f>
        <v>o</v>
      </c>
      <c r="S180" s="516" t="str">
        <f>VLOOKUP($I180,'U5L Int request'!$J$6:$AI$9945,12,FALSE)</f>
        <v>o</v>
      </c>
      <c r="T180" s="516" t="str">
        <f>VLOOKUP($I180,'U5L Int request'!$J$6:$AI$9945,13,FALSE)</f>
        <v>o</v>
      </c>
      <c r="U180" s="516" t="str">
        <f>VLOOKUP($I180,'U5L Int request'!$J$6:$AI$9945,14,FALSE)</f>
        <v>o</v>
      </c>
      <c r="V180" s="516" t="str">
        <f>VLOOKUP($I180,'U5L Int request'!$J$6:$AI$9945,15,FALSE)</f>
        <v>o</v>
      </c>
      <c r="W180" s="516" t="str">
        <f>VLOOKUP($I180,'U5L Int request'!$J$6:$AI$9945,16,FALSE)</f>
        <v>o</v>
      </c>
      <c r="X180" s="516" t="str">
        <f>VLOOKUP($I180,'U5L Int request'!$J$6:$AI$9945,17,FALSE)</f>
        <v>o</v>
      </c>
      <c r="Y180" s="516" t="str">
        <f>VLOOKUP($I180,'U5L Int request'!$J$6:$AI$9945,18,FALSE)</f>
        <v>o</v>
      </c>
      <c r="Z180" s="516" t="str">
        <f>VLOOKUP($I180,'U5L Int request'!$J$6:$AI$9945,19,FALSE)</f>
        <v>o</v>
      </c>
      <c r="AA180" s="516" t="str">
        <f>VLOOKUP($I180,'U5L Int request'!$J$6:$AI$9945,20,FALSE)</f>
        <v>o</v>
      </c>
      <c r="AB180" s="516" t="str">
        <f>VLOOKUP($I180,'U5L Int request'!$J$6:$AI$9945,21,FALSE)</f>
        <v>o</v>
      </c>
      <c r="AC180" s="516" t="str">
        <f>VLOOKUP($I180,'U5L Int request'!$J$6:$AI$9945,22,FALSE)</f>
        <v>o</v>
      </c>
      <c r="AD180" s="563"/>
      <c r="AF180" s="30" t="str">
        <f>VLOOKUP(I180, 'U5L Int request'!$J$7:$J$428, 1, FALSE)</f>
        <v>INTRLIN32UR1</v>
      </c>
    </row>
    <row r="181" spans="2:32" ht="18" customHeight="1">
      <c r="B181" s="599">
        <v>65</v>
      </c>
      <c r="C181" s="592" t="s">
        <v>1167</v>
      </c>
      <c r="D181" s="592">
        <v>19</v>
      </c>
      <c r="E181" s="592">
        <v>3</v>
      </c>
      <c r="F181" s="525" t="str">
        <f t="shared" si="2"/>
        <v>EIC65</v>
      </c>
      <c r="G181" s="538" t="s">
        <v>335</v>
      </c>
      <c r="H181" s="589">
        <v>175</v>
      </c>
      <c r="I181" s="40" t="s">
        <v>516</v>
      </c>
      <c r="J181" s="40" t="s">
        <v>517</v>
      </c>
      <c r="K181" s="40" t="str">
        <f>VLOOKUP($I181,'U5L Int request'!$J$6:$AI$9945,3,FALSE)</f>
        <v>RLIN3</v>
      </c>
      <c r="L181" s="40" t="str">
        <f>VLOOKUP(J181,'U5L Int request'!K:AI,3,FALSE)</f>
        <v>Edge</v>
      </c>
      <c r="M181" s="538" t="s">
        <v>338</v>
      </c>
      <c r="N181" s="686"/>
      <c r="O181" s="691"/>
      <c r="P181" s="547" t="s">
        <v>339</v>
      </c>
      <c r="Q181" s="301" t="str">
        <f>VLOOKUP($I181,'U5L Int request'!$J$6:$AI$9945,5,FALSE)</f>
        <v>iso_rlin3_3_lin3_int_r</v>
      </c>
      <c r="R181" s="516" t="str">
        <f>VLOOKUP($I181,'U5L Int request'!$J$6:$AI$9945,11,FALSE)</f>
        <v>o</v>
      </c>
      <c r="S181" s="516" t="str">
        <f>VLOOKUP($I181,'U5L Int request'!$J$6:$AI$9945,12,FALSE)</f>
        <v>o</v>
      </c>
      <c r="T181" s="516" t="str">
        <f>VLOOKUP($I181,'U5L Int request'!$J$6:$AI$9945,13,FALSE)</f>
        <v>o</v>
      </c>
      <c r="U181" s="516" t="str">
        <f>VLOOKUP($I181,'U5L Int request'!$J$6:$AI$9945,14,FALSE)</f>
        <v>o</v>
      </c>
      <c r="V181" s="516" t="str">
        <f>VLOOKUP($I181,'U5L Int request'!$J$6:$AI$9945,15,FALSE)</f>
        <v>o</v>
      </c>
      <c r="W181" s="516" t="str">
        <f>VLOOKUP($I181,'U5L Int request'!$J$6:$AI$9945,16,FALSE)</f>
        <v>o</v>
      </c>
      <c r="X181" s="516" t="str">
        <f>VLOOKUP($I181,'U5L Int request'!$J$6:$AI$9945,17,FALSE)</f>
        <v>o</v>
      </c>
      <c r="Y181" s="516" t="str">
        <f>VLOOKUP($I181,'U5L Int request'!$J$6:$AI$9945,18,FALSE)</f>
        <v>o</v>
      </c>
      <c r="Z181" s="516" t="str">
        <f>VLOOKUP($I181,'U5L Int request'!$J$6:$AI$9945,19,FALSE)</f>
        <v>o</v>
      </c>
      <c r="AA181" s="516" t="str">
        <f>VLOOKUP($I181,'U5L Int request'!$J$6:$AI$9945,20,FALSE)</f>
        <v>o</v>
      </c>
      <c r="AB181" s="516" t="str">
        <f>VLOOKUP($I181,'U5L Int request'!$J$6:$AI$9945,21,FALSE)</f>
        <v>o</v>
      </c>
      <c r="AC181" s="516" t="str">
        <f>VLOOKUP($I181,'U5L Int request'!$J$6:$AI$9945,22,FALSE)</f>
        <v>o</v>
      </c>
      <c r="AD181" s="563"/>
      <c r="AF181" s="30" t="str">
        <f>VLOOKUP(I181, 'U5L Int request'!$J$7:$J$428, 1, FALSE)</f>
        <v>INTRLIN33UR1</v>
      </c>
    </row>
    <row r="182" spans="2:32" ht="18" customHeight="1">
      <c r="B182" s="599">
        <v>65</v>
      </c>
      <c r="C182" s="592" t="s">
        <v>1167</v>
      </c>
      <c r="D182" s="592">
        <v>19</v>
      </c>
      <c r="E182" s="592">
        <v>4</v>
      </c>
      <c r="F182" s="525" t="str">
        <f t="shared" si="2"/>
        <v>EIC65</v>
      </c>
      <c r="G182" s="534" t="s">
        <v>335</v>
      </c>
      <c r="H182" s="589">
        <v>176</v>
      </c>
      <c r="I182" s="38" t="s">
        <v>527</v>
      </c>
      <c r="J182" s="38" t="s">
        <v>528</v>
      </c>
      <c r="K182" s="38" t="str">
        <f>VLOOKUP($I182,'U5L Int request'!$J$6:$AI$9945,3,FALSE)</f>
        <v>RLIN3</v>
      </c>
      <c r="L182" s="38" t="str">
        <f>VLOOKUP(J182,'U5L Int request'!K:AI,3,FALSE)</f>
        <v>Edge</v>
      </c>
      <c r="M182" s="534" t="s">
        <v>338</v>
      </c>
      <c r="N182" s="686"/>
      <c r="O182" s="691"/>
      <c r="P182" s="542" t="s">
        <v>339</v>
      </c>
      <c r="Q182" s="302" t="str">
        <f>VLOOKUP($I182,'U5L Int request'!$J$6:$AI$9945,5,FALSE)</f>
        <v>iso_rlin3_4_lin3_int_r</v>
      </c>
      <c r="R182" s="516" t="str">
        <f>VLOOKUP($I182,'U5L Int request'!$J$6:$AI$9945,11,FALSE)</f>
        <v>o</v>
      </c>
      <c r="S182" s="516" t="str">
        <f>VLOOKUP($I182,'U5L Int request'!$J$6:$AI$9945,12,FALSE)</f>
        <v>o</v>
      </c>
      <c r="T182" s="516" t="str">
        <f>VLOOKUP($I182,'U5L Int request'!$J$6:$AI$9945,13,FALSE)</f>
        <v>o</v>
      </c>
      <c r="U182" s="516" t="str">
        <f>VLOOKUP($I182,'U5L Int request'!$J$6:$AI$9945,14,FALSE)</f>
        <v>o</v>
      </c>
      <c r="V182" s="516" t="str">
        <f>VLOOKUP($I182,'U5L Int request'!$J$6:$AI$9945,15,FALSE)</f>
        <v>o</v>
      </c>
      <c r="W182" s="516" t="str">
        <f>VLOOKUP($I182,'U5L Int request'!$J$6:$AI$9945,16,FALSE)</f>
        <v>o</v>
      </c>
      <c r="X182" s="516" t="str">
        <f>VLOOKUP($I182,'U5L Int request'!$J$6:$AI$9945,17,FALSE)</f>
        <v>o</v>
      </c>
      <c r="Y182" s="516" t="str">
        <f>VLOOKUP($I182,'U5L Int request'!$J$6:$AI$9945,18,FALSE)</f>
        <v>o</v>
      </c>
      <c r="Z182" s="516" t="str">
        <f>VLOOKUP($I182,'U5L Int request'!$J$6:$AI$9945,19,FALSE)</f>
        <v>o</v>
      </c>
      <c r="AA182" s="516" t="str">
        <f>VLOOKUP($I182,'U5L Int request'!$J$6:$AI$9945,20,FALSE)</f>
        <v>o</v>
      </c>
      <c r="AB182" s="516" t="str">
        <f>VLOOKUP($I182,'U5L Int request'!$J$6:$AI$9945,21,FALSE)</f>
        <v>o</v>
      </c>
      <c r="AC182" s="516" t="str">
        <f>VLOOKUP($I182,'U5L Int request'!$J$6:$AI$9945,22,FALSE)</f>
        <v>-</v>
      </c>
      <c r="AD182" s="563"/>
      <c r="AF182" s="30" t="str">
        <f>VLOOKUP(I182, 'U5L Int request'!$J$7:$J$428, 1, FALSE)</f>
        <v>INTRLIN34UR1</v>
      </c>
    </row>
    <row r="183" spans="2:32" ht="18" customHeight="1">
      <c r="B183" s="599">
        <v>65</v>
      </c>
      <c r="C183" s="592" t="s">
        <v>1167</v>
      </c>
      <c r="D183" s="592">
        <v>19</v>
      </c>
      <c r="E183" s="592">
        <v>5</v>
      </c>
      <c r="F183" s="525" t="str">
        <f t="shared" si="2"/>
        <v>EIC65</v>
      </c>
      <c r="G183" s="534" t="s">
        <v>335</v>
      </c>
      <c r="H183" s="589">
        <v>177</v>
      </c>
      <c r="I183" s="38" t="s">
        <v>539</v>
      </c>
      <c r="J183" s="38" t="s">
        <v>540</v>
      </c>
      <c r="K183" s="38" t="str">
        <f>VLOOKUP($I183,'U5L Int request'!$J$6:$AI$9945,3,FALSE)</f>
        <v>RLIN3</v>
      </c>
      <c r="L183" s="38" t="str">
        <f>VLOOKUP(J183,'U5L Int request'!K:AI,3,FALSE)</f>
        <v>Edge</v>
      </c>
      <c r="M183" s="534" t="s">
        <v>338</v>
      </c>
      <c r="N183" s="686"/>
      <c r="O183" s="691"/>
      <c r="P183" s="542" t="s">
        <v>339</v>
      </c>
      <c r="Q183" s="302" t="str">
        <f>VLOOKUP($I183,'U5L Int request'!$J$6:$AI$9945,5,FALSE)</f>
        <v>iso_rlin3_5_lin3_int_r</v>
      </c>
      <c r="R183" s="516" t="str">
        <f>VLOOKUP($I183,'U5L Int request'!$J$6:$AI$9945,11,FALSE)</f>
        <v>o</v>
      </c>
      <c r="S183" s="516" t="str">
        <f>VLOOKUP($I183,'U5L Int request'!$J$6:$AI$9945,12,FALSE)</f>
        <v>o</v>
      </c>
      <c r="T183" s="516" t="str">
        <f>VLOOKUP($I183,'U5L Int request'!$J$6:$AI$9945,13,FALSE)</f>
        <v>o</v>
      </c>
      <c r="U183" s="516" t="str">
        <f>VLOOKUP($I183,'U5L Int request'!$J$6:$AI$9945,14,FALSE)</f>
        <v>o</v>
      </c>
      <c r="V183" s="516" t="str">
        <f>VLOOKUP($I183,'U5L Int request'!$J$6:$AI$9945,15,FALSE)</f>
        <v>o</v>
      </c>
      <c r="W183" s="516" t="str">
        <f>VLOOKUP($I183,'U5L Int request'!$J$6:$AI$9945,16,FALSE)</f>
        <v>o</v>
      </c>
      <c r="X183" s="516" t="str">
        <f>VLOOKUP($I183,'U5L Int request'!$J$6:$AI$9945,17,FALSE)</f>
        <v>o</v>
      </c>
      <c r="Y183" s="516" t="str">
        <f>VLOOKUP($I183,'U5L Int request'!$J$6:$AI$9945,18,FALSE)</f>
        <v>o</v>
      </c>
      <c r="Z183" s="516" t="str">
        <f>VLOOKUP($I183,'U5L Int request'!$J$6:$AI$9945,19,FALSE)</f>
        <v>o</v>
      </c>
      <c r="AA183" s="516" t="str">
        <f>VLOOKUP($I183,'U5L Int request'!$J$6:$AI$9945,20,FALSE)</f>
        <v>o</v>
      </c>
      <c r="AB183" s="516" t="str">
        <f>VLOOKUP($I183,'U5L Int request'!$J$6:$AI$9945,21,FALSE)</f>
        <v>o</v>
      </c>
      <c r="AC183" s="516" t="str">
        <f>VLOOKUP($I183,'U5L Int request'!$J$6:$AI$9945,22,FALSE)</f>
        <v>-</v>
      </c>
      <c r="AD183" s="563"/>
      <c r="AF183" s="30" t="str">
        <f>VLOOKUP(I183, 'U5L Int request'!$J$7:$J$428, 1, FALSE)</f>
        <v>INTRLIN35UR1</v>
      </c>
    </row>
    <row r="184" spans="2:32" ht="18" customHeight="1">
      <c r="B184" s="599">
        <v>65</v>
      </c>
      <c r="C184" s="592" t="s">
        <v>1167</v>
      </c>
      <c r="D184" s="592">
        <v>19</v>
      </c>
      <c r="E184" s="592">
        <v>6</v>
      </c>
      <c r="F184" s="525" t="str">
        <f t="shared" si="2"/>
        <v>EIC65</v>
      </c>
      <c r="G184" s="534" t="s">
        <v>335</v>
      </c>
      <c r="H184" s="589">
        <v>178</v>
      </c>
      <c r="I184" s="38" t="s">
        <v>551</v>
      </c>
      <c r="J184" s="38" t="s">
        <v>552</v>
      </c>
      <c r="K184" s="38" t="str">
        <f>VLOOKUP($I184,'U5L Int request'!$J$6:$AI$9945,3,FALSE)</f>
        <v>RLIN3</v>
      </c>
      <c r="L184" s="38" t="str">
        <f>VLOOKUP(J184,'U5L Int request'!K:AI,3,FALSE)</f>
        <v>Edge</v>
      </c>
      <c r="M184" s="534" t="s">
        <v>338</v>
      </c>
      <c r="N184" s="686"/>
      <c r="O184" s="691"/>
      <c r="P184" s="542" t="s">
        <v>339</v>
      </c>
      <c r="Q184" s="302" t="str">
        <f>VLOOKUP($I184,'U5L Int request'!$J$6:$AI$9945,5,FALSE)</f>
        <v>iso_rlin3_6_lin3_int_r</v>
      </c>
      <c r="R184" s="516" t="str">
        <f>VLOOKUP($I184,'U5L Int request'!$J$6:$AI$9945,11,FALSE)</f>
        <v>o</v>
      </c>
      <c r="S184" s="516" t="str">
        <f>VLOOKUP($I184,'U5L Int request'!$J$6:$AI$9945,12,FALSE)</f>
        <v>o</v>
      </c>
      <c r="T184" s="516" t="str">
        <f>VLOOKUP($I184,'U5L Int request'!$J$6:$AI$9945,13,FALSE)</f>
        <v>o</v>
      </c>
      <c r="U184" s="516" t="str">
        <f>VLOOKUP($I184,'U5L Int request'!$J$6:$AI$9945,14,FALSE)</f>
        <v>o</v>
      </c>
      <c r="V184" s="516" t="str">
        <f>VLOOKUP($I184,'U5L Int request'!$J$6:$AI$9945,15,FALSE)</f>
        <v>o</v>
      </c>
      <c r="W184" s="516" t="str">
        <f>VLOOKUP($I184,'U5L Int request'!$J$6:$AI$9945,16,FALSE)</f>
        <v>o</v>
      </c>
      <c r="X184" s="516" t="str">
        <f>VLOOKUP($I184,'U5L Int request'!$J$6:$AI$9945,17,FALSE)</f>
        <v>o</v>
      </c>
      <c r="Y184" s="516" t="str">
        <f>VLOOKUP($I184,'U5L Int request'!$J$6:$AI$9945,18,FALSE)</f>
        <v>o</v>
      </c>
      <c r="Z184" s="516" t="str">
        <f>VLOOKUP($I184,'U5L Int request'!$J$6:$AI$9945,19,FALSE)</f>
        <v>-</v>
      </c>
      <c r="AA184" s="516" t="str">
        <f>VLOOKUP($I184,'U5L Int request'!$J$6:$AI$9945,20,FALSE)</f>
        <v>o</v>
      </c>
      <c r="AB184" s="516" t="str">
        <f>VLOOKUP($I184,'U5L Int request'!$J$6:$AI$9945,21,FALSE)</f>
        <v>-</v>
      </c>
      <c r="AC184" s="516" t="str">
        <f>VLOOKUP($I184,'U5L Int request'!$J$6:$AI$9945,22,FALSE)</f>
        <v>-</v>
      </c>
      <c r="AD184" s="563"/>
      <c r="AF184" s="30" t="str">
        <f>VLOOKUP(I184, 'U5L Int request'!$J$7:$J$428, 1, FALSE)</f>
        <v>INTRLIN36UR1</v>
      </c>
    </row>
    <row r="185" spans="2:32" ht="18" customHeight="1">
      <c r="B185" s="600">
        <v>65</v>
      </c>
      <c r="C185" s="593" t="s">
        <v>1167</v>
      </c>
      <c r="D185" s="593">
        <v>19</v>
      </c>
      <c r="E185" s="593">
        <v>7</v>
      </c>
      <c r="F185" s="527" t="str">
        <f t="shared" si="2"/>
        <v>EIC65</v>
      </c>
      <c r="G185" s="539" t="s">
        <v>335</v>
      </c>
      <c r="H185" s="588">
        <v>179</v>
      </c>
      <c r="I185" s="40" t="s">
        <v>780</v>
      </c>
      <c r="J185" s="40" t="s">
        <v>781</v>
      </c>
      <c r="K185" s="40" t="str">
        <f>VLOOKUP($I185,'U5L Int request'!$J$6:$AI$9945,3,FALSE)</f>
        <v>RLIN3</v>
      </c>
      <c r="L185" s="40" t="s">
        <v>755</v>
      </c>
      <c r="M185" s="539" t="s">
        <v>338</v>
      </c>
      <c r="N185" s="686"/>
      <c r="O185" s="691"/>
      <c r="P185" s="548" t="s">
        <v>339</v>
      </c>
      <c r="Q185" s="301" t="str">
        <f>VLOOKUP($I185,'U5L Int request'!$J$6:$AI$9945,5,FALSE)</f>
        <v>iso_rlin3_7_lin3_int_r</v>
      </c>
      <c r="R185" s="516" t="str">
        <f>VLOOKUP($I185,'U5L Int request'!$J$6:$AI$9945,11,FALSE)</f>
        <v>o</v>
      </c>
      <c r="S185" s="516" t="str">
        <f>VLOOKUP($I185,'U5L Int request'!$J$6:$AI$9945,12,FALSE)</f>
        <v>o</v>
      </c>
      <c r="T185" s="516" t="str">
        <f>VLOOKUP($I185,'U5L Int request'!$J$6:$AI$9945,13,FALSE)</f>
        <v>o</v>
      </c>
      <c r="U185" s="516" t="str">
        <f>VLOOKUP($I185,'U5L Int request'!$J$6:$AI$9945,14,FALSE)</f>
        <v>o</v>
      </c>
      <c r="V185" s="516" t="str">
        <f>VLOOKUP($I185,'U5L Int request'!$J$6:$AI$9945,15,FALSE)</f>
        <v>o</v>
      </c>
      <c r="W185" s="516" t="str">
        <f>VLOOKUP($I185,'U5L Int request'!$J$6:$AI$9945,16,FALSE)</f>
        <v>o</v>
      </c>
      <c r="X185" s="516" t="str">
        <f>VLOOKUP($I185,'U5L Int request'!$J$6:$AI$9945,17,FALSE)</f>
        <v>o</v>
      </c>
      <c r="Y185" s="516" t="str">
        <f>VLOOKUP($I185,'U5L Int request'!$J$6:$AI$9945,18,FALSE)</f>
        <v>o</v>
      </c>
      <c r="Z185" s="516" t="str">
        <f>VLOOKUP($I185,'U5L Int request'!$J$6:$AI$9945,19,FALSE)</f>
        <v>-</v>
      </c>
      <c r="AA185" s="516" t="str">
        <f>VLOOKUP($I185,'U5L Int request'!$J$6:$AI$9945,20,FALSE)</f>
        <v>o</v>
      </c>
      <c r="AB185" s="516" t="str">
        <f>VLOOKUP($I185,'U5L Int request'!$J$6:$AI$9945,21,FALSE)</f>
        <v>-</v>
      </c>
      <c r="AC185" s="516" t="str">
        <f>VLOOKUP($I185,'U5L Int request'!$J$6:$AI$9945,22,FALSE)</f>
        <v>-</v>
      </c>
      <c r="AD185" s="563"/>
      <c r="AF185" s="30" t="str">
        <f>VLOOKUP(I185, 'U5L Int request'!$J$7:$J$428, 1, FALSE)</f>
        <v>INTRLIN37UR1</v>
      </c>
    </row>
    <row r="186" spans="2:32" ht="18" customHeight="1">
      <c r="B186" s="598">
        <v>66</v>
      </c>
      <c r="C186" s="591" t="s">
        <v>1167</v>
      </c>
      <c r="D186" s="591">
        <v>20</v>
      </c>
      <c r="E186" s="591">
        <v>0</v>
      </c>
      <c r="F186" s="523" t="str">
        <f t="shared" si="2"/>
        <v>EIC66</v>
      </c>
      <c r="G186" s="540" t="s">
        <v>196</v>
      </c>
      <c r="H186" s="587">
        <v>180</v>
      </c>
      <c r="I186" s="40" t="s">
        <v>487</v>
      </c>
      <c r="J186" s="40" t="s">
        <v>488</v>
      </c>
      <c r="K186" s="40" t="str">
        <f>VLOOKUP($I186,'U5L Int request'!$J$6:$AI$9945,3,FALSE)</f>
        <v>RLIN3</v>
      </c>
      <c r="L186" s="40" t="str">
        <f>VLOOKUP(J186,'U5L Int request'!K:AI,3,FALSE)</f>
        <v>Edge</v>
      </c>
      <c r="M186" s="540" t="s">
        <v>342</v>
      </c>
      <c r="N186" s="686"/>
      <c r="O186" s="691"/>
      <c r="P186" s="546" t="s">
        <v>343</v>
      </c>
      <c r="Q186" s="301" t="str">
        <f>VLOOKUP($I186,'U5L Int request'!$J$6:$AI$9945,5,FALSE)</f>
        <v>iso_rlin3_0_lin3_int_s</v>
      </c>
      <c r="R186" s="516" t="str">
        <f>VLOOKUP($I186,'U5L Int request'!$J$6:$AI$9945,11,FALSE)</f>
        <v>o</v>
      </c>
      <c r="S186" s="516" t="str">
        <f>VLOOKUP($I186,'U5L Int request'!$J$6:$AI$9945,12,FALSE)</f>
        <v>o</v>
      </c>
      <c r="T186" s="516" t="str">
        <f>VLOOKUP($I186,'U5L Int request'!$J$6:$AI$9945,13,FALSE)</f>
        <v>o</v>
      </c>
      <c r="U186" s="516" t="str">
        <f>VLOOKUP($I186,'U5L Int request'!$J$6:$AI$9945,14,FALSE)</f>
        <v>o</v>
      </c>
      <c r="V186" s="516" t="str">
        <f>VLOOKUP($I186,'U5L Int request'!$J$6:$AI$9945,15,FALSE)</f>
        <v>o</v>
      </c>
      <c r="W186" s="516" t="str">
        <f>VLOOKUP($I186,'U5L Int request'!$J$6:$AI$9945,16,FALSE)</f>
        <v>o</v>
      </c>
      <c r="X186" s="516" t="str">
        <f>VLOOKUP($I186,'U5L Int request'!$J$6:$AI$9945,17,FALSE)</f>
        <v>o</v>
      </c>
      <c r="Y186" s="516" t="str">
        <f>VLOOKUP($I186,'U5L Int request'!$J$6:$AI$9945,18,FALSE)</f>
        <v>o</v>
      </c>
      <c r="Z186" s="516" t="str">
        <f>VLOOKUP($I186,'U5L Int request'!$J$6:$AI$9945,19,FALSE)</f>
        <v>o</v>
      </c>
      <c r="AA186" s="516" t="str">
        <f>VLOOKUP($I186,'U5L Int request'!$J$6:$AI$9945,20,FALSE)</f>
        <v>o</v>
      </c>
      <c r="AB186" s="516" t="str">
        <f>VLOOKUP($I186,'U5L Int request'!$J$6:$AI$9945,21,FALSE)</f>
        <v>o</v>
      </c>
      <c r="AC186" s="516" t="str">
        <f>VLOOKUP($I186,'U5L Int request'!$J$6:$AI$9945,22,FALSE)</f>
        <v>o</v>
      </c>
      <c r="AD186" s="563"/>
      <c r="AF186" s="30" t="str">
        <f>VLOOKUP(I186, 'U5L Int request'!$J$7:$J$428, 1, FALSE)</f>
        <v>INTRLIN30UR2</v>
      </c>
    </row>
    <row r="187" spans="2:32" ht="18" customHeight="1">
      <c r="B187" s="599">
        <v>66</v>
      </c>
      <c r="C187" s="592" t="s">
        <v>1167</v>
      </c>
      <c r="D187" s="592">
        <v>20</v>
      </c>
      <c r="E187" s="592">
        <v>1</v>
      </c>
      <c r="F187" s="525" t="str">
        <f t="shared" si="2"/>
        <v>EIC66</v>
      </c>
      <c r="G187" s="538" t="s">
        <v>196</v>
      </c>
      <c r="H187" s="589">
        <v>181</v>
      </c>
      <c r="I187" s="38" t="s">
        <v>499</v>
      </c>
      <c r="J187" s="38" t="s">
        <v>500</v>
      </c>
      <c r="K187" s="38" t="str">
        <f>VLOOKUP($I187,'U5L Int request'!$J$6:$AI$9945,3,FALSE)</f>
        <v>RLIN3</v>
      </c>
      <c r="L187" s="38" t="str">
        <f>VLOOKUP(J187,'U5L Int request'!K:AI,3,FALSE)</f>
        <v>Edge</v>
      </c>
      <c r="M187" s="534" t="s">
        <v>342</v>
      </c>
      <c r="N187" s="686"/>
      <c r="O187" s="691"/>
      <c r="P187" s="542" t="s">
        <v>343</v>
      </c>
      <c r="Q187" s="302" t="str">
        <f>VLOOKUP($I187,'U5L Int request'!$J$6:$AI$9945,5,FALSE)</f>
        <v>iso_rlin3_1_lin3_int_s</v>
      </c>
      <c r="R187" s="516" t="str">
        <f>VLOOKUP($I187,'U5L Int request'!$J$6:$AI$9945,11,FALSE)</f>
        <v>o</v>
      </c>
      <c r="S187" s="516" t="str">
        <f>VLOOKUP($I187,'U5L Int request'!$J$6:$AI$9945,12,FALSE)</f>
        <v>o</v>
      </c>
      <c r="T187" s="516" t="str">
        <f>VLOOKUP($I187,'U5L Int request'!$J$6:$AI$9945,13,FALSE)</f>
        <v>o</v>
      </c>
      <c r="U187" s="516" t="str">
        <f>VLOOKUP($I187,'U5L Int request'!$J$6:$AI$9945,14,FALSE)</f>
        <v>o</v>
      </c>
      <c r="V187" s="516" t="str">
        <f>VLOOKUP($I187,'U5L Int request'!$J$6:$AI$9945,15,FALSE)</f>
        <v>o</v>
      </c>
      <c r="W187" s="516" t="str">
        <f>VLOOKUP($I187,'U5L Int request'!$J$6:$AI$9945,16,FALSE)</f>
        <v>o</v>
      </c>
      <c r="X187" s="516" t="str">
        <f>VLOOKUP($I187,'U5L Int request'!$J$6:$AI$9945,17,FALSE)</f>
        <v>o</v>
      </c>
      <c r="Y187" s="516" t="str">
        <f>VLOOKUP($I187,'U5L Int request'!$J$6:$AI$9945,18,FALSE)</f>
        <v>o</v>
      </c>
      <c r="Z187" s="516" t="str">
        <f>VLOOKUP($I187,'U5L Int request'!$J$6:$AI$9945,19,FALSE)</f>
        <v>o</v>
      </c>
      <c r="AA187" s="516" t="str">
        <f>VLOOKUP($I187,'U5L Int request'!$J$6:$AI$9945,20,FALSE)</f>
        <v>o</v>
      </c>
      <c r="AB187" s="516" t="str">
        <f>VLOOKUP($I187,'U5L Int request'!$J$6:$AI$9945,21,FALSE)</f>
        <v>o</v>
      </c>
      <c r="AC187" s="516" t="str">
        <f>VLOOKUP($I187,'U5L Int request'!$J$6:$AI$9945,22,FALSE)</f>
        <v>o</v>
      </c>
      <c r="AD187" s="563"/>
      <c r="AF187" s="30" t="str">
        <f>VLOOKUP(I187, 'U5L Int request'!$J$7:$J$428, 1, FALSE)</f>
        <v>INTRLIN31UR2</v>
      </c>
    </row>
    <row r="188" spans="2:32" ht="18" customHeight="1">
      <c r="B188" s="599">
        <v>66</v>
      </c>
      <c r="C188" s="592" t="s">
        <v>1167</v>
      </c>
      <c r="D188" s="592">
        <v>20</v>
      </c>
      <c r="E188" s="592">
        <v>2</v>
      </c>
      <c r="F188" s="525" t="str">
        <f t="shared" si="2"/>
        <v>EIC66</v>
      </c>
      <c r="G188" s="534" t="s">
        <v>196</v>
      </c>
      <c r="H188" s="589">
        <v>182</v>
      </c>
      <c r="I188" s="40" t="s">
        <v>509</v>
      </c>
      <c r="J188" s="40" t="s">
        <v>510</v>
      </c>
      <c r="K188" s="40" t="str">
        <f>VLOOKUP($I188,'U5L Int request'!$J$6:$AI$9945,3,FALSE)</f>
        <v>RLIN3</v>
      </c>
      <c r="L188" s="40" t="str">
        <f>VLOOKUP(J188,'U5L Int request'!K:AI,3,FALSE)</f>
        <v>Edge</v>
      </c>
      <c r="M188" s="538" t="s">
        <v>342</v>
      </c>
      <c r="N188" s="686"/>
      <c r="O188" s="691"/>
      <c r="P188" s="547" t="s">
        <v>343</v>
      </c>
      <c r="Q188" s="301" t="str">
        <f>VLOOKUP($I188,'U5L Int request'!$J$6:$AI$9945,5,FALSE)</f>
        <v>iso_rlin3_2_lin3_int_s</v>
      </c>
      <c r="R188" s="516" t="str">
        <f>VLOOKUP($I188,'U5L Int request'!$J$6:$AI$9945,11,FALSE)</f>
        <v>o</v>
      </c>
      <c r="S188" s="516" t="str">
        <f>VLOOKUP($I188,'U5L Int request'!$J$6:$AI$9945,12,FALSE)</f>
        <v>o</v>
      </c>
      <c r="T188" s="516" t="str">
        <f>VLOOKUP($I188,'U5L Int request'!$J$6:$AI$9945,13,FALSE)</f>
        <v>o</v>
      </c>
      <c r="U188" s="516" t="str">
        <f>VLOOKUP($I188,'U5L Int request'!$J$6:$AI$9945,14,FALSE)</f>
        <v>o</v>
      </c>
      <c r="V188" s="516" t="str">
        <f>VLOOKUP($I188,'U5L Int request'!$J$6:$AI$9945,15,FALSE)</f>
        <v>o</v>
      </c>
      <c r="W188" s="516" t="str">
        <f>VLOOKUP($I188,'U5L Int request'!$J$6:$AI$9945,16,FALSE)</f>
        <v>o</v>
      </c>
      <c r="X188" s="516" t="str">
        <f>VLOOKUP($I188,'U5L Int request'!$J$6:$AI$9945,17,FALSE)</f>
        <v>o</v>
      </c>
      <c r="Y188" s="516" t="str">
        <f>VLOOKUP($I188,'U5L Int request'!$J$6:$AI$9945,18,FALSE)</f>
        <v>o</v>
      </c>
      <c r="Z188" s="516" t="str">
        <f>VLOOKUP($I188,'U5L Int request'!$J$6:$AI$9945,19,FALSE)</f>
        <v>o</v>
      </c>
      <c r="AA188" s="516" t="str">
        <f>VLOOKUP($I188,'U5L Int request'!$J$6:$AI$9945,20,FALSE)</f>
        <v>o</v>
      </c>
      <c r="AB188" s="516" t="str">
        <f>VLOOKUP($I188,'U5L Int request'!$J$6:$AI$9945,21,FALSE)</f>
        <v>o</v>
      </c>
      <c r="AC188" s="516" t="str">
        <f>VLOOKUP($I188,'U5L Int request'!$J$6:$AI$9945,22,FALSE)</f>
        <v>o</v>
      </c>
      <c r="AD188" s="563"/>
      <c r="AF188" s="30" t="str">
        <f>VLOOKUP(I188, 'U5L Int request'!$J$7:$J$428, 1, FALSE)</f>
        <v>INTRLIN32UR2</v>
      </c>
    </row>
    <row r="189" spans="2:32" ht="18" customHeight="1">
      <c r="B189" s="599">
        <v>66</v>
      </c>
      <c r="C189" s="592" t="s">
        <v>1167</v>
      </c>
      <c r="D189" s="592">
        <v>20</v>
      </c>
      <c r="E189" s="592">
        <v>3</v>
      </c>
      <c r="F189" s="525" t="str">
        <f t="shared" si="2"/>
        <v>EIC66</v>
      </c>
      <c r="G189" s="538" t="s">
        <v>196</v>
      </c>
      <c r="H189" s="589">
        <v>183</v>
      </c>
      <c r="I189" s="38" t="s">
        <v>518</v>
      </c>
      <c r="J189" s="38" t="s">
        <v>519</v>
      </c>
      <c r="K189" s="38" t="str">
        <f>VLOOKUP($I189,'U5L Int request'!$J$6:$AI$9945,3,FALSE)</f>
        <v>RLIN3</v>
      </c>
      <c r="L189" s="38" t="str">
        <f>VLOOKUP(J189,'U5L Int request'!K:AI,3,FALSE)</f>
        <v>Edge</v>
      </c>
      <c r="M189" s="534" t="s">
        <v>342</v>
      </c>
      <c r="N189" s="686"/>
      <c r="O189" s="691"/>
      <c r="P189" s="542" t="s">
        <v>343</v>
      </c>
      <c r="Q189" s="302" t="str">
        <f>VLOOKUP($I189,'U5L Int request'!$J$6:$AI$9945,5,FALSE)</f>
        <v>iso_rlin3_3_lin3_int_s</v>
      </c>
      <c r="R189" s="516" t="str">
        <f>VLOOKUP($I189,'U5L Int request'!$J$6:$AI$9945,11,FALSE)</f>
        <v>o</v>
      </c>
      <c r="S189" s="516" t="str">
        <f>VLOOKUP($I189,'U5L Int request'!$J$6:$AI$9945,12,FALSE)</f>
        <v>o</v>
      </c>
      <c r="T189" s="516" t="str">
        <f>VLOOKUP($I189,'U5L Int request'!$J$6:$AI$9945,13,FALSE)</f>
        <v>o</v>
      </c>
      <c r="U189" s="516" t="str">
        <f>VLOOKUP($I189,'U5L Int request'!$J$6:$AI$9945,14,FALSE)</f>
        <v>o</v>
      </c>
      <c r="V189" s="516" t="str">
        <f>VLOOKUP($I189,'U5L Int request'!$J$6:$AI$9945,15,FALSE)</f>
        <v>o</v>
      </c>
      <c r="W189" s="516" t="str">
        <f>VLOOKUP($I189,'U5L Int request'!$J$6:$AI$9945,16,FALSE)</f>
        <v>o</v>
      </c>
      <c r="X189" s="516" t="str">
        <f>VLOOKUP($I189,'U5L Int request'!$J$6:$AI$9945,17,FALSE)</f>
        <v>o</v>
      </c>
      <c r="Y189" s="516" t="str">
        <f>VLOOKUP($I189,'U5L Int request'!$J$6:$AI$9945,18,FALSE)</f>
        <v>o</v>
      </c>
      <c r="Z189" s="516" t="str">
        <f>VLOOKUP($I189,'U5L Int request'!$J$6:$AI$9945,19,FALSE)</f>
        <v>o</v>
      </c>
      <c r="AA189" s="516" t="str">
        <f>VLOOKUP($I189,'U5L Int request'!$J$6:$AI$9945,20,FALSE)</f>
        <v>o</v>
      </c>
      <c r="AB189" s="516" t="str">
        <f>VLOOKUP($I189,'U5L Int request'!$J$6:$AI$9945,21,FALSE)</f>
        <v>o</v>
      </c>
      <c r="AC189" s="516" t="str">
        <f>VLOOKUP($I189,'U5L Int request'!$J$6:$AI$9945,22,FALSE)</f>
        <v>o</v>
      </c>
      <c r="AD189" s="563"/>
      <c r="AF189" s="30" t="str">
        <f>VLOOKUP(I189, 'U5L Int request'!$J$7:$J$428, 1, FALSE)</f>
        <v>INTRLIN33UR2</v>
      </c>
    </row>
    <row r="190" spans="2:32" ht="18" customHeight="1">
      <c r="B190" s="599">
        <v>66</v>
      </c>
      <c r="C190" s="592" t="s">
        <v>1167</v>
      </c>
      <c r="D190" s="592">
        <v>20</v>
      </c>
      <c r="E190" s="592">
        <v>4</v>
      </c>
      <c r="F190" s="525" t="str">
        <f t="shared" si="2"/>
        <v>EIC66</v>
      </c>
      <c r="G190" s="534" t="s">
        <v>196</v>
      </c>
      <c r="H190" s="589">
        <v>184</v>
      </c>
      <c r="I190" s="40" t="s">
        <v>530</v>
      </c>
      <c r="J190" s="40" t="s">
        <v>531</v>
      </c>
      <c r="K190" s="40" t="str">
        <f>VLOOKUP($I190,'U5L Int request'!$J$6:$AI$9945,3,FALSE)</f>
        <v>RLIN3</v>
      </c>
      <c r="L190" s="40" t="str">
        <f>VLOOKUP(J190,'U5L Int request'!K:AI,3,FALSE)</f>
        <v>Edge</v>
      </c>
      <c r="M190" s="538" t="s">
        <v>342</v>
      </c>
      <c r="N190" s="686"/>
      <c r="O190" s="691"/>
      <c r="P190" s="547" t="s">
        <v>343</v>
      </c>
      <c r="Q190" s="301" t="str">
        <f>VLOOKUP($I190,'U5L Int request'!$J$6:$AI$9945,5,FALSE)</f>
        <v>iso_rlin3_4_lin3_int_s</v>
      </c>
      <c r="R190" s="516" t="str">
        <f>VLOOKUP($I190,'U5L Int request'!$J$6:$AI$9945,11,FALSE)</f>
        <v>o</v>
      </c>
      <c r="S190" s="516" t="str">
        <f>VLOOKUP($I190,'U5L Int request'!$J$6:$AI$9945,12,FALSE)</f>
        <v>o</v>
      </c>
      <c r="T190" s="516" t="str">
        <f>VLOOKUP($I190,'U5L Int request'!$J$6:$AI$9945,13,FALSE)</f>
        <v>o</v>
      </c>
      <c r="U190" s="516" t="str">
        <f>VLOOKUP($I190,'U5L Int request'!$J$6:$AI$9945,14,FALSE)</f>
        <v>o</v>
      </c>
      <c r="V190" s="516" t="str">
        <f>VLOOKUP($I190,'U5L Int request'!$J$6:$AI$9945,15,FALSE)</f>
        <v>o</v>
      </c>
      <c r="W190" s="516" t="str">
        <f>VLOOKUP($I190,'U5L Int request'!$J$6:$AI$9945,16,FALSE)</f>
        <v>o</v>
      </c>
      <c r="X190" s="516" t="str">
        <f>VLOOKUP($I190,'U5L Int request'!$J$6:$AI$9945,17,FALSE)</f>
        <v>o</v>
      </c>
      <c r="Y190" s="516" t="str">
        <f>VLOOKUP($I190,'U5L Int request'!$J$6:$AI$9945,18,FALSE)</f>
        <v>o</v>
      </c>
      <c r="Z190" s="516" t="str">
        <f>VLOOKUP($I190,'U5L Int request'!$J$6:$AI$9945,19,FALSE)</f>
        <v>o</v>
      </c>
      <c r="AA190" s="516" t="str">
        <f>VLOOKUP($I190,'U5L Int request'!$J$6:$AI$9945,20,FALSE)</f>
        <v>o</v>
      </c>
      <c r="AB190" s="516" t="str">
        <f>VLOOKUP($I190,'U5L Int request'!$J$6:$AI$9945,21,FALSE)</f>
        <v>o</v>
      </c>
      <c r="AC190" s="516" t="str">
        <f>VLOOKUP($I190,'U5L Int request'!$J$6:$AI$9945,22,FALSE)</f>
        <v>-</v>
      </c>
      <c r="AD190" s="563"/>
      <c r="AF190" s="30" t="str">
        <f>VLOOKUP(I190, 'U5L Int request'!$J$7:$J$428, 1, FALSE)</f>
        <v>INTRLIN34UR2</v>
      </c>
    </row>
    <row r="191" spans="2:32" ht="18" customHeight="1">
      <c r="B191" s="599">
        <v>66</v>
      </c>
      <c r="C191" s="592" t="s">
        <v>1167</v>
      </c>
      <c r="D191" s="592">
        <v>20</v>
      </c>
      <c r="E191" s="592">
        <v>5</v>
      </c>
      <c r="F191" s="525" t="str">
        <f t="shared" si="2"/>
        <v>EIC66</v>
      </c>
      <c r="G191" s="534" t="s">
        <v>196</v>
      </c>
      <c r="H191" s="589">
        <v>185</v>
      </c>
      <c r="I191" s="40" t="s">
        <v>542</v>
      </c>
      <c r="J191" s="40" t="s">
        <v>543</v>
      </c>
      <c r="K191" s="40" t="str">
        <f>VLOOKUP($I191,'U5L Int request'!$J$6:$AI$9945,3,FALSE)</f>
        <v>RLIN3</v>
      </c>
      <c r="L191" s="40" t="str">
        <f>VLOOKUP(J191,'U5L Int request'!K:AI,3,FALSE)</f>
        <v>Edge</v>
      </c>
      <c r="M191" s="538" t="s">
        <v>342</v>
      </c>
      <c r="N191" s="686"/>
      <c r="O191" s="691"/>
      <c r="P191" s="547" t="s">
        <v>343</v>
      </c>
      <c r="Q191" s="301" t="str">
        <f>VLOOKUP($I191,'U5L Int request'!$J$6:$AI$9945,5,FALSE)</f>
        <v>iso_rlin3_5_lin3_int_s</v>
      </c>
      <c r="R191" s="516" t="str">
        <f>VLOOKUP($I191,'U5L Int request'!$J$6:$AI$9945,11,FALSE)</f>
        <v>o</v>
      </c>
      <c r="S191" s="516" t="str">
        <f>VLOOKUP($I191,'U5L Int request'!$J$6:$AI$9945,12,FALSE)</f>
        <v>o</v>
      </c>
      <c r="T191" s="516" t="str">
        <f>VLOOKUP($I191,'U5L Int request'!$J$6:$AI$9945,13,FALSE)</f>
        <v>o</v>
      </c>
      <c r="U191" s="516" t="str">
        <f>VLOOKUP($I191,'U5L Int request'!$J$6:$AI$9945,14,FALSE)</f>
        <v>o</v>
      </c>
      <c r="V191" s="516" t="str">
        <f>VLOOKUP($I191,'U5L Int request'!$J$6:$AI$9945,15,FALSE)</f>
        <v>o</v>
      </c>
      <c r="W191" s="516" t="str">
        <f>VLOOKUP($I191,'U5L Int request'!$J$6:$AI$9945,16,FALSE)</f>
        <v>o</v>
      </c>
      <c r="X191" s="516" t="str">
        <f>VLOOKUP($I191,'U5L Int request'!$J$6:$AI$9945,17,FALSE)</f>
        <v>o</v>
      </c>
      <c r="Y191" s="516" t="str">
        <f>VLOOKUP($I191,'U5L Int request'!$J$6:$AI$9945,18,FALSE)</f>
        <v>o</v>
      </c>
      <c r="Z191" s="516" t="str">
        <f>VLOOKUP($I191,'U5L Int request'!$J$6:$AI$9945,19,FALSE)</f>
        <v>o</v>
      </c>
      <c r="AA191" s="516" t="str">
        <f>VLOOKUP($I191,'U5L Int request'!$J$6:$AI$9945,20,FALSE)</f>
        <v>o</v>
      </c>
      <c r="AB191" s="516" t="str">
        <f>VLOOKUP($I191,'U5L Int request'!$J$6:$AI$9945,21,FALSE)</f>
        <v>o</v>
      </c>
      <c r="AC191" s="516" t="str">
        <f>VLOOKUP($I191,'U5L Int request'!$J$6:$AI$9945,22,FALSE)</f>
        <v>-</v>
      </c>
      <c r="AD191" s="563"/>
      <c r="AF191" s="30" t="str">
        <f>VLOOKUP(I191, 'U5L Int request'!$J$7:$J$428, 1, FALSE)</f>
        <v>INTRLIN35UR2</v>
      </c>
    </row>
    <row r="192" spans="2:32" ht="18" customHeight="1">
      <c r="B192" s="599">
        <v>66</v>
      </c>
      <c r="C192" s="592" t="s">
        <v>1167</v>
      </c>
      <c r="D192" s="592">
        <v>20</v>
      </c>
      <c r="E192" s="592">
        <v>6</v>
      </c>
      <c r="F192" s="525" t="str">
        <f t="shared" si="2"/>
        <v>EIC66</v>
      </c>
      <c r="G192" s="534" t="s">
        <v>196</v>
      </c>
      <c r="H192" s="589">
        <v>186</v>
      </c>
      <c r="I192" s="40" t="s">
        <v>554</v>
      </c>
      <c r="J192" s="40" t="s">
        <v>555</v>
      </c>
      <c r="K192" s="40" t="str">
        <f>VLOOKUP($I192,'U5L Int request'!$J$6:$AI$9945,3,FALSE)</f>
        <v>RLIN3</v>
      </c>
      <c r="L192" s="40" t="str">
        <f>VLOOKUP(J192,'U5L Int request'!K:AI,3,FALSE)</f>
        <v>Edge</v>
      </c>
      <c r="M192" s="538" t="s">
        <v>342</v>
      </c>
      <c r="N192" s="686"/>
      <c r="O192" s="691"/>
      <c r="P192" s="547" t="s">
        <v>343</v>
      </c>
      <c r="Q192" s="301" t="str">
        <f>VLOOKUP($I192,'U5L Int request'!$J$6:$AI$9945,5,FALSE)</f>
        <v>iso_rlin3_6_lin3_int_s</v>
      </c>
      <c r="R192" s="516" t="str">
        <f>VLOOKUP($I192,'U5L Int request'!$J$6:$AI$9945,11,FALSE)</f>
        <v>o</v>
      </c>
      <c r="S192" s="516" t="str">
        <f>VLOOKUP($I192,'U5L Int request'!$J$6:$AI$9945,12,FALSE)</f>
        <v>o</v>
      </c>
      <c r="T192" s="516" t="str">
        <f>VLOOKUP($I192,'U5L Int request'!$J$6:$AI$9945,13,FALSE)</f>
        <v>o</v>
      </c>
      <c r="U192" s="516" t="str">
        <f>VLOOKUP($I192,'U5L Int request'!$J$6:$AI$9945,14,FALSE)</f>
        <v>o</v>
      </c>
      <c r="V192" s="516" t="str">
        <f>VLOOKUP($I192,'U5L Int request'!$J$6:$AI$9945,15,FALSE)</f>
        <v>o</v>
      </c>
      <c r="W192" s="516" t="str">
        <f>VLOOKUP($I192,'U5L Int request'!$J$6:$AI$9945,16,FALSE)</f>
        <v>o</v>
      </c>
      <c r="X192" s="516" t="str">
        <f>VLOOKUP($I192,'U5L Int request'!$J$6:$AI$9945,17,FALSE)</f>
        <v>o</v>
      </c>
      <c r="Y192" s="516" t="str">
        <f>VLOOKUP($I192,'U5L Int request'!$J$6:$AI$9945,18,FALSE)</f>
        <v>o</v>
      </c>
      <c r="Z192" s="516" t="str">
        <f>VLOOKUP($I192,'U5L Int request'!$J$6:$AI$9945,19,FALSE)</f>
        <v>-</v>
      </c>
      <c r="AA192" s="516" t="str">
        <f>VLOOKUP($I192,'U5L Int request'!$J$6:$AI$9945,20,FALSE)</f>
        <v>o</v>
      </c>
      <c r="AB192" s="516" t="str">
        <f>VLOOKUP($I192,'U5L Int request'!$J$6:$AI$9945,21,FALSE)</f>
        <v>-</v>
      </c>
      <c r="AC192" s="516" t="str">
        <f>VLOOKUP($I192,'U5L Int request'!$J$6:$AI$9945,22,FALSE)</f>
        <v>-</v>
      </c>
      <c r="AD192" s="563"/>
      <c r="AF192" s="30" t="str">
        <f>VLOOKUP(I192, 'U5L Int request'!$J$7:$J$428, 1, FALSE)</f>
        <v>INTRLIN36UR2</v>
      </c>
    </row>
    <row r="193" spans="2:32" ht="18" customHeight="1">
      <c r="B193" s="600">
        <v>66</v>
      </c>
      <c r="C193" s="593" t="s">
        <v>1167</v>
      </c>
      <c r="D193" s="593">
        <v>20</v>
      </c>
      <c r="E193" s="593">
        <v>7</v>
      </c>
      <c r="F193" s="527" t="str">
        <f t="shared" si="2"/>
        <v>EIC66</v>
      </c>
      <c r="G193" s="539" t="s">
        <v>196</v>
      </c>
      <c r="H193" s="588">
        <v>187</v>
      </c>
      <c r="I193" s="38" t="s">
        <v>782</v>
      </c>
      <c r="J193" s="38" t="s">
        <v>783</v>
      </c>
      <c r="K193" s="38" t="str">
        <f>VLOOKUP($I193,'U5L Int request'!$J$6:$AI$9945,3,FALSE)</f>
        <v>RLIN3</v>
      </c>
      <c r="L193" s="38" t="s">
        <v>755</v>
      </c>
      <c r="M193" s="535" t="s">
        <v>342</v>
      </c>
      <c r="N193" s="686"/>
      <c r="O193" s="691"/>
      <c r="P193" s="544" t="s">
        <v>343</v>
      </c>
      <c r="Q193" s="302" t="str">
        <f>VLOOKUP($I193,'U5L Int request'!$J$6:$AI$9945,5,FALSE)</f>
        <v>iso_rlin3_7_lin3_int_s</v>
      </c>
      <c r="R193" s="516" t="str">
        <f>VLOOKUP($I193,'U5L Int request'!$J$6:$AI$9945,11,FALSE)</f>
        <v>o</v>
      </c>
      <c r="S193" s="516" t="str">
        <f>VLOOKUP($I193,'U5L Int request'!$J$6:$AI$9945,12,FALSE)</f>
        <v>o</v>
      </c>
      <c r="T193" s="516" t="str">
        <f>VLOOKUP($I193,'U5L Int request'!$J$6:$AI$9945,13,FALSE)</f>
        <v>o</v>
      </c>
      <c r="U193" s="516" t="str">
        <f>VLOOKUP($I193,'U5L Int request'!$J$6:$AI$9945,14,FALSE)</f>
        <v>o</v>
      </c>
      <c r="V193" s="516" t="str">
        <f>VLOOKUP($I193,'U5L Int request'!$J$6:$AI$9945,15,FALSE)</f>
        <v>o</v>
      </c>
      <c r="W193" s="516" t="str">
        <f>VLOOKUP($I193,'U5L Int request'!$J$6:$AI$9945,16,FALSE)</f>
        <v>o</v>
      </c>
      <c r="X193" s="516" t="str">
        <f>VLOOKUP($I193,'U5L Int request'!$J$6:$AI$9945,17,FALSE)</f>
        <v>o</v>
      </c>
      <c r="Y193" s="516" t="str">
        <f>VLOOKUP($I193,'U5L Int request'!$J$6:$AI$9945,18,FALSE)</f>
        <v>o</v>
      </c>
      <c r="Z193" s="516" t="str">
        <f>VLOOKUP($I193,'U5L Int request'!$J$6:$AI$9945,19,FALSE)</f>
        <v>-</v>
      </c>
      <c r="AA193" s="516" t="str">
        <f>VLOOKUP($I193,'U5L Int request'!$J$6:$AI$9945,20,FALSE)</f>
        <v>o</v>
      </c>
      <c r="AB193" s="516" t="str">
        <f>VLOOKUP($I193,'U5L Int request'!$J$6:$AI$9945,21,FALSE)</f>
        <v>-</v>
      </c>
      <c r="AC193" s="516" t="str">
        <f>VLOOKUP($I193,'U5L Int request'!$J$6:$AI$9945,22,FALSE)</f>
        <v>-</v>
      </c>
      <c r="AD193" s="563"/>
      <c r="AF193" s="30" t="str">
        <f>VLOOKUP(I193, 'U5L Int request'!$J$7:$J$428, 1, FALSE)</f>
        <v>INTRLIN37UR2</v>
      </c>
    </row>
    <row r="194" spans="2:32" ht="18" customHeight="1">
      <c r="B194" s="598">
        <v>67</v>
      </c>
      <c r="C194" s="591" t="s">
        <v>1167</v>
      </c>
      <c r="D194" s="591">
        <v>21</v>
      </c>
      <c r="E194" s="591">
        <v>0</v>
      </c>
      <c r="F194" s="523" t="str">
        <f t="shared" si="2"/>
        <v>EIC67</v>
      </c>
      <c r="G194" s="533" t="s">
        <v>344</v>
      </c>
      <c r="H194" s="587">
        <v>188</v>
      </c>
      <c r="I194" s="38" t="s">
        <v>557</v>
      </c>
      <c r="J194" s="38" t="s">
        <v>558</v>
      </c>
      <c r="K194" s="38" t="str">
        <f>VLOOKUP($I194,'U5L Int request'!$J$6:$AI$9945,3,FALSE)</f>
        <v>RSENT0</v>
      </c>
      <c r="L194" s="38" t="str">
        <f>VLOOKUP(J194,'U5L Int request'!K:AI,3,FALSE)</f>
        <v>Edge</v>
      </c>
      <c r="M194" s="533" t="s">
        <v>347</v>
      </c>
      <c r="N194" s="686"/>
      <c r="O194" s="691"/>
      <c r="P194" s="545" t="s">
        <v>348</v>
      </c>
      <c r="Q194" s="302" t="str">
        <f>VLOOKUP($I194,'U5L Int request'!$J$6:$AI$9945,5,FALSE)</f>
        <v>iso_sent0_int_sent_st</v>
      </c>
      <c r="R194" s="516" t="str">
        <f>VLOOKUP($I194,'U5L Int request'!$J$6:$AI$9945,11,FALSE)</f>
        <v>o</v>
      </c>
      <c r="S194" s="516" t="str">
        <f>VLOOKUP($I194,'U5L Int request'!$J$6:$AI$9945,12,FALSE)</f>
        <v>o</v>
      </c>
      <c r="T194" s="516" t="str">
        <f>VLOOKUP($I194,'U5L Int request'!$J$6:$AI$9945,13,FALSE)</f>
        <v>o</v>
      </c>
      <c r="U194" s="516" t="str">
        <f>VLOOKUP($I194,'U5L Int request'!$J$6:$AI$9945,14,FALSE)</f>
        <v>o</v>
      </c>
      <c r="V194" s="516" t="str">
        <f>VLOOKUP($I194,'U5L Int request'!$J$6:$AI$9945,15,FALSE)</f>
        <v>o</v>
      </c>
      <c r="W194" s="516" t="str">
        <f>VLOOKUP($I194,'U5L Int request'!$J$6:$AI$9945,16,FALSE)</f>
        <v>o</v>
      </c>
      <c r="X194" s="516" t="str">
        <f>VLOOKUP($I194,'U5L Int request'!$J$6:$AI$9945,17,FALSE)</f>
        <v>o</v>
      </c>
      <c r="Y194" s="516" t="str">
        <f>VLOOKUP($I194,'U5L Int request'!$J$6:$AI$9945,18,FALSE)</f>
        <v>o</v>
      </c>
      <c r="Z194" s="516" t="str">
        <f>VLOOKUP($I194,'U5L Int request'!$J$6:$AI$9945,19,FALSE)</f>
        <v>o</v>
      </c>
      <c r="AA194" s="516" t="str">
        <f>VLOOKUP($I194,'U5L Int request'!$J$6:$AI$9945,20,FALSE)</f>
        <v>o</v>
      </c>
      <c r="AB194" s="516" t="str">
        <f>VLOOKUP($I194,'U5L Int request'!$J$6:$AI$9945,21,FALSE)</f>
        <v>o</v>
      </c>
      <c r="AC194" s="516" t="str">
        <f>VLOOKUP($I194,'U5L Int request'!$J$6:$AI$9945,22,FALSE)</f>
        <v>o</v>
      </c>
      <c r="AD194" s="563"/>
      <c r="AF194" s="30" t="str">
        <f>VLOOKUP(I194, 'U5L Int request'!$J$7:$J$428, 1, FALSE)</f>
        <v>INTRSENT0RI</v>
      </c>
    </row>
    <row r="195" spans="2:32" ht="18" customHeight="1">
      <c r="B195" s="599">
        <v>67</v>
      </c>
      <c r="C195" s="592" t="s">
        <v>1167</v>
      </c>
      <c r="D195" s="592">
        <v>21</v>
      </c>
      <c r="E195" s="592">
        <v>1</v>
      </c>
      <c r="F195" s="525" t="str">
        <f t="shared" si="2"/>
        <v>EIC67</v>
      </c>
      <c r="G195" s="538" t="s">
        <v>344</v>
      </c>
      <c r="H195" s="589">
        <v>189</v>
      </c>
      <c r="I195" s="40" t="s">
        <v>968</v>
      </c>
      <c r="J195" s="40" t="s">
        <v>969</v>
      </c>
      <c r="K195" s="40" t="str">
        <f>VLOOKUP($I195,'U5L Int request'!$J$6:$AI$9945,3,FALSE)</f>
        <v>RSENT2</v>
      </c>
      <c r="L195" s="40" t="str">
        <f>VLOOKUP(J195,'U5L Int request'!K:AI,3,FALSE)</f>
        <v>Edge</v>
      </c>
      <c r="M195" s="538" t="s">
        <v>347</v>
      </c>
      <c r="N195" s="686"/>
      <c r="O195" s="691"/>
      <c r="P195" s="547" t="s">
        <v>348</v>
      </c>
      <c r="Q195" s="301" t="str">
        <f>VLOOKUP($I195,'U5L Int request'!$J$6:$AI$9945,5,FALSE)</f>
        <v>iso_sent1_int_sent_st</v>
      </c>
      <c r="R195" s="516" t="str">
        <f>VLOOKUP($I195,'U5L Int request'!$J$6:$AI$9945,11,FALSE)</f>
        <v>o</v>
      </c>
      <c r="S195" s="516" t="str">
        <f>VLOOKUP($I195,'U5L Int request'!$J$6:$AI$9945,12,FALSE)</f>
        <v>o</v>
      </c>
      <c r="T195" s="516" t="str">
        <f>VLOOKUP($I195,'U5L Int request'!$J$6:$AI$9945,13,FALSE)</f>
        <v>o</v>
      </c>
      <c r="U195" s="516" t="str">
        <f>VLOOKUP($I195,'U5L Int request'!$J$6:$AI$9945,14,FALSE)</f>
        <v>o</v>
      </c>
      <c r="V195" s="516" t="str">
        <f>VLOOKUP($I195,'U5L Int request'!$J$6:$AI$9945,15,FALSE)</f>
        <v>-</v>
      </c>
      <c r="W195" s="516" t="str">
        <f>VLOOKUP($I195,'U5L Int request'!$J$6:$AI$9945,16,FALSE)</f>
        <v>-</v>
      </c>
      <c r="X195" s="516" t="str">
        <f>VLOOKUP($I195,'U5L Int request'!$J$6:$AI$9945,17,FALSE)</f>
        <v>-</v>
      </c>
      <c r="Y195" s="516" t="str">
        <f>VLOOKUP($I195,'U5L Int request'!$J$6:$AI$9945,18,FALSE)</f>
        <v>-</v>
      </c>
      <c r="Z195" s="516" t="str">
        <f>VLOOKUP($I195,'U5L Int request'!$J$6:$AI$9945,19,FALSE)</f>
        <v>-</v>
      </c>
      <c r="AA195" s="516" t="str">
        <f>VLOOKUP($I195,'U5L Int request'!$J$6:$AI$9945,20,FALSE)</f>
        <v>-</v>
      </c>
      <c r="AB195" s="516" t="str">
        <f>VLOOKUP($I195,'U5L Int request'!$J$6:$AI$9945,21,FALSE)</f>
        <v>-</v>
      </c>
      <c r="AC195" s="516" t="str">
        <f>VLOOKUP($I195,'U5L Int request'!$J$6:$AI$9945,22,FALSE)</f>
        <v>-</v>
      </c>
      <c r="AD195" s="563"/>
      <c r="AF195" s="30" t="str">
        <f>VLOOKUP(I195, 'U5L Int request'!$J$7:$J$428, 1, FALSE)</f>
        <v>INTRSENT2RI</v>
      </c>
    </row>
    <row r="196" spans="2:32" ht="18" customHeight="1">
      <c r="B196" s="599">
        <v>67</v>
      </c>
      <c r="C196" s="592" t="s">
        <v>1167</v>
      </c>
      <c r="D196" s="592">
        <v>21</v>
      </c>
      <c r="E196" s="592">
        <v>2</v>
      </c>
      <c r="F196" s="525" t="str">
        <f t="shared" si="2"/>
        <v>EIC67</v>
      </c>
      <c r="G196" s="538" t="s">
        <v>344</v>
      </c>
      <c r="H196" s="589">
        <v>190</v>
      </c>
      <c r="I196" s="40" t="s">
        <v>972</v>
      </c>
      <c r="J196" s="40" t="s">
        <v>973</v>
      </c>
      <c r="K196" s="40" t="str">
        <f>VLOOKUP($I196,'U5L Int request'!$J$6:$AI$9945,3,FALSE)</f>
        <v>RSENT4</v>
      </c>
      <c r="L196" s="40" t="str">
        <f>VLOOKUP(J196,'U5L Int request'!K:AI,3,FALSE)</f>
        <v>Edge</v>
      </c>
      <c r="M196" s="538" t="s">
        <v>347</v>
      </c>
      <c r="N196" s="686"/>
      <c r="O196" s="691"/>
      <c r="P196" s="547" t="s">
        <v>348</v>
      </c>
      <c r="Q196" s="301" t="str">
        <f>VLOOKUP($I196,'U5L Int request'!$J$6:$AI$9945,5,FALSE)</f>
        <v>iso_sent2_int_sent_st</v>
      </c>
      <c r="R196" s="516" t="str">
        <f>VLOOKUP($I196,'U5L Int request'!$J$6:$AI$9945,11,FALSE)</f>
        <v>o</v>
      </c>
      <c r="S196" s="516" t="str">
        <f>VLOOKUP($I196,'U5L Int request'!$J$6:$AI$9945,12,FALSE)</f>
        <v>o</v>
      </c>
      <c r="T196" s="516" t="str">
        <f>VLOOKUP($I196,'U5L Int request'!$J$6:$AI$9945,13,FALSE)</f>
        <v>o</v>
      </c>
      <c r="U196" s="516" t="str">
        <f>VLOOKUP($I196,'U5L Int request'!$J$6:$AI$9945,14,FALSE)</f>
        <v>o</v>
      </c>
      <c r="V196" s="516" t="str">
        <f>VLOOKUP($I196,'U5L Int request'!$J$6:$AI$9945,15,FALSE)</f>
        <v>-</v>
      </c>
      <c r="W196" s="516" t="str">
        <f>VLOOKUP($I196,'U5L Int request'!$J$6:$AI$9945,16,FALSE)</f>
        <v>-</v>
      </c>
      <c r="X196" s="516" t="str">
        <f>VLOOKUP($I196,'U5L Int request'!$J$6:$AI$9945,17,FALSE)</f>
        <v>-</v>
      </c>
      <c r="Y196" s="516" t="str">
        <f>VLOOKUP($I196,'U5L Int request'!$J$6:$AI$9945,18,FALSE)</f>
        <v>-</v>
      </c>
      <c r="Z196" s="516" t="str">
        <f>VLOOKUP($I196,'U5L Int request'!$J$6:$AI$9945,19,FALSE)</f>
        <v>-</v>
      </c>
      <c r="AA196" s="516" t="str">
        <f>VLOOKUP($I196,'U5L Int request'!$J$6:$AI$9945,20,FALSE)</f>
        <v>-</v>
      </c>
      <c r="AB196" s="516" t="str">
        <f>VLOOKUP($I196,'U5L Int request'!$J$6:$AI$9945,21,FALSE)</f>
        <v>-</v>
      </c>
      <c r="AC196" s="516" t="str">
        <f>VLOOKUP($I196,'U5L Int request'!$J$6:$AI$9945,22,FALSE)</f>
        <v>-</v>
      </c>
      <c r="AD196" s="563"/>
      <c r="AF196" s="30" t="str">
        <f>VLOOKUP(I196, 'U5L Int request'!$J$7:$J$428, 1, FALSE)</f>
        <v>INTRSENT4RI</v>
      </c>
    </row>
    <row r="197" spans="2:32" ht="18" customHeight="1">
      <c r="B197" s="600">
        <v>67</v>
      </c>
      <c r="C197" s="593" t="s">
        <v>1167</v>
      </c>
      <c r="D197" s="593">
        <v>21</v>
      </c>
      <c r="E197" s="593">
        <v>3</v>
      </c>
      <c r="F197" s="527" t="str">
        <f t="shared" si="2"/>
        <v>EIC67</v>
      </c>
      <c r="G197" s="539" t="s">
        <v>344</v>
      </c>
      <c r="H197" s="588">
        <v>191</v>
      </c>
      <c r="I197" s="40" t="s">
        <v>976</v>
      </c>
      <c r="J197" s="40" t="s">
        <v>977</v>
      </c>
      <c r="K197" s="40" t="str">
        <f>VLOOKUP($I197,'U5L Int request'!$J$6:$AI$9945,3,FALSE)</f>
        <v>RSENT6</v>
      </c>
      <c r="L197" s="40" t="str">
        <f>VLOOKUP(J197,'U5L Int request'!K:AI,3,FALSE)</f>
        <v>Edge</v>
      </c>
      <c r="M197" s="539" t="s">
        <v>347</v>
      </c>
      <c r="N197" s="686"/>
      <c r="O197" s="691"/>
      <c r="P197" s="548" t="s">
        <v>348</v>
      </c>
      <c r="Q197" s="301" t="str">
        <f>VLOOKUP($I197,'U5L Int request'!$J$6:$AI$9945,5,FALSE)</f>
        <v>iso_sent3_int_sent_st</v>
      </c>
      <c r="R197" s="516" t="str">
        <f>VLOOKUP($I197,'U5L Int request'!$J$6:$AI$9945,11,FALSE)</f>
        <v>o</v>
      </c>
      <c r="S197" s="516" t="str">
        <f>VLOOKUP($I197,'U5L Int request'!$J$6:$AI$9945,12,FALSE)</f>
        <v>o</v>
      </c>
      <c r="T197" s="516" t="str">
        <f>VLOOKUP($I197,'U5L Int request'!$J$6:$AI$9945,13,FALSE)</f>
        <v>o</v>
      </c>
      <c r="U197" s="516" t="str">
        <f>VLOOKUP($I197,'U5L Int request'!$J$6:$AI$9945,14,FALSE)</f>
        <v>o</v>
      </c>
      <c r="V197" s="516" t="str">
        <f>VLOOKUP($I197,'U5L Int request'!$J$6:$AI$9945,15,FALSE)</f>
        <v>-</v>
      </c>
      <c r="W197" s="516" t="str">
        <f>VLOOKUP($I197,'U5L Int request'!$J$6:$AI$9945,16,FALSE)</f>
        <v>-</v>
      </c>
      <c r="X197" s="516" t="str">
        <f>VLOOKUP($I197,'U5L Int request'!$J$6:$AI$9945,17,FALSE)</f>
        <v>-</v>
      </c>
      <c r="Y197" s="516" t="str">
        <f>VLOOKUP($I197,'U5L Int request'!$J$6:$AI$9945,18,FALSE)</f>
        <v>-</v>
      </c>
      <c r="Z197" s="516" t="str">
        <f>VLOOKUP($I197,'U5L Int request'!$J$6:$AI$9945,19,FALSE)</f>
        <v>-</v>
      </c>
      <c r="AA197" s="516" t="str">
        <f>VLOOKUP($I197,'U5L Int request'!$J$6:$AI$9945,20,FALSE)</f>
        <v>-</v>
      </c>
      <c r="AB197" s="516" t="str">
        <f>VLOOKUP($I197,'U5L Int request'!$J$6:$AI$9945,21,FALSE)</f>
        <v>-</v>
      </c>
      <c r="AC197" s="516" t="str">
        <f>VLOOKUP($I197,'U5L Int request'!$J$6:$AI$9945,22,FALSE)</f>
        <v>-</v>
      </c>
      <c r="AD197" s="563"/>
      <c r="AF197" s="30" t="str">
        <f>VLOOKUP(I197, 'U5L Int request'!$J$7:$J$428, 1, FALSE)</f>
        <v>INTRSENT6RI</v>
      </c>
    </row>
    <row r="198" spans="2:32" ht="18" customHeight="1">
      <c r="B198" s="598">
        <v>68</v>
      </c>
      <c r="C198" s="591" t="s">
        <v>1167</v>
      </c>
      <c r="D198" s="591">
        <v>22</v>
      </c>
      <c r="E198" s="591">
        <v>0</v>
      </c>
      <c r="F198" s="523" t="str">
        <f t="shared" si="2"/>
        <v>EIC68</v>
      </c>
      <c r="G198" s="533" t="s">
        <v>200</v>
      </c>
      <c r="H198" s="587">
        <v>192</v>
      </c>
      <c r="I198" s="40" t="s">
        <v>560</v>
      </c>
      <c r="J198" s="40" t="s">
        <v>561</v>
      </c>
      <c r="K198" s="40" t="str">
        <f>VLOOKUP($I198,'U5L Int request'!$J$6:$AI$9945,3,FALSE)</f>
        <v>RSENT1</v>
      </c>
      <c r="L198" s="40" t="str">
        <f>VLOOKUP(J198,'U5L Int request'!K:AI,3,FALSE)</f>
        <v>Edge</v>
      </c>
      <c r="M198" s="540" t="s">
        <v>351</v>
      </c>
      <c r="N198" s="686"/>
      <c r="O198" s="691"/>
      <c r="P198" s="546" t="s">
        <v>352</v>
      </c>
      <c r="Q198" s="301" t="str">
        <f>VLOOKUP($I198,'U5L Int request'!$J$6:$AI$9945,5,FALSE)</f>
        <v>iso_sent0_int_sent_rx</v>
      </c>
      <c r="R198" s="516" t="str">
        <f>VLOOKUP($I198,'U5L Int request'!$J$6:$AI$9945,11,FALSE)</f>
        <v>o</v>
      </c>
      <c r="S198" s="516" t="str">
        <f>VLOOKUP($I198,'U5L Int request'!$J$6:$AI$9945,12,FALSE)</f>
        <v>o</v>
      </c>
      <c r="T198" s="516" t="str">
        <f>VLOOKUP($I198,'U5L Int request'!$J$6:$AI$9945,13,FALSE)</f>
        <v>o</v>
      </c>
      <c r="U198" s="516" t="str">
        <f>VLOOKUP($I198,'U5L Int request'!$J$6:$AI$9945,14,FALSE)</f>
        <v>o</v>
      </c>
      <c r="V198" s="516" t="str">
        <f>VLOOKUP($I198,'U5L Int request'!$J$6:$AI$9945,15,FALSE)</f>
        <v>o</v>
      </c>
      <c r="W198" s="516" t="str">
        <f>VLOOKUP($I198,'U5L Int request'!$J$6:$AI$9945,16,FALSE)</f>
        <v>o</v>
      </c>
      <c r="X198" s="516" t="str">
        <f>VLOOKUP($I198,'U5L Int request'!$J$6:$AI$9945,17,FALSE)</f>
        <v>o</v>
      </c>
      <c r="Y198" s="516" t="str">
        <f>VLOOKUP($I198,'U5L Int request'!$J$6:$AI$9945,18,FALSE)</f>
        <v>o</v>
      </c>
      <c r="Z198" s="516" t="str">
        <f>VLOOKUP($I198,'U5L Int request'!$J$6:$AI$9945,19,FALSE)</f>
        <v>o</v>
      </c>
      <c r="AA198" s="516" t="str">
        <f>VLOOKUP($I198,'U5L Int request'!$J$6:$AI$9945,20,FALSE)</f>
        <v>o</v>
      </c>
      <c r="AB198" s="516" t="str">
        <f>VLOOKUP($I198,'U5L Int request'!$J$6:$AI$9945,21,FALSE)</f>
        <v>o</v>
      </c>
      <c r="AC198" s="516" t="str">
        <f>VLOOKUP($I198,'U5L Int request'!$J$6:$AI$9945,22,FALSE)</f>
        <v>o</v>
      </c>
      <c r="AD198" s="563"/>
      <c r="AF198" s="30" t="str">
        <f>VLOOKUP(I198, 'U5L Int request'!$J$7:$J$428, 1, FALSE)</f>
        <v>INTRSENT1RI</v>
      </c>
    </row>
    <row r="199" spans="2:32" ht="18" customHeight="1">
      <c r="B199" s="599">
        <v>68</v>
      </c>
      <c r="C199" s="592" t="s">
        <v>1167</v>
      </c>
      <c r="D199" s="592">
        <v>22</v>
      </c>
      <c r="E199" s="592">
        <v>1</v>
      </c>
      <c r="F199" s="525" t="str">
        <f t="shared" si="2"/>
        <v>EIC68</v>
      </c>
      <c r="G199" s="538" t="s">
        <v>200</v>
      </c>
      <c r="H199" s="589">
        <v>193</v>
      </c>
      <c r="I199" s="38" t="s">
        <v>970</v>
      </c>
      <c r="J199" s="38" t="s">
        <v>971</v>
      </c>
      <c r="K199" s="38" t="str">
        <f>VLOOKUP($I199,'U5L Int request'!$J$6:$AI$9945,3,FALSE)</f>
        <v>RSENT3</v>
      </c>
      <c r="L199" s="38" t="str">
        <f>VLOOKUP(J199,'U5L Int request'!K:AI,3,FALSE)</f>
        <v>Edge</v>
      </c>
      <c r="M199" s="534" t="s">
        <v>351</v>
      </c>
      <c r="N199" s="686"/>
      <c r="O199" s="691"/>
      <c r="P199" s="542" t="s">
        <v>352</v>
      </c>
      <c r="Q199" s="302" t="str">
        <f>VLOOKUP($I199,'U5L Int request'!$J$6:$AI$9945,5,FALSE)</f>
        <v>iso_sent1_int_sent_rx</v>
      </c>
      <c r="R199" s="516" t="str">
        <f>VLOOKUP($I199,'U5L Int request'!$J$6:$AI$9945,11,FALSE)</f>
        <v>o</v>
      </c>
      <c r="S199" s="516" t="str">
        <f>VLOOKUP($I199,'U5L Int request'!$J$6:$AI$9945,12,FALSE)</f>
        <v>o</v>
      </c>
      <c r="T199" s="516" t="str">
        <f>VLOOKUP($I199,'U5L Int request'!$J$6:$AI$9945,13,FALSE)</f>
        <v>o</v>
      </c>
      <c r="U199" s="516" t="str">
        <f>VLOOKUP($I199,'U5L Int request'!$J$6:$AI$9945,14,FALSE)</f>
        <v>o</v>
      </c>
      <c r="V199" s="516" t="str">
        <f>VLOOKUP($I199,'U5L Int request'!$J$6:$AI$9945,15,FALSE)</f>
        <v>-</v>
      </c>
      <c r="W199" s="516" t="str">
        <f>VLOOKUP($I199,'U5L Int request'!$J$6:$AI$9945,16,FALSE)</f>
        <v>-</v>
      </c>
      <c r="X199" s="516" t="str">
        <f>VLOOKUP($I199,'U5L Int request'!$J$6:$AI$9945,17,FALSE)</f>
        <v>-</v>
      </c>
      <c r="Y199" s="516" t="str">
        <f>VLOOKUP($I199,'U5L Int request'!$J$6:$AI$9945,18,FALSE)</f>
        <v>-</v>
      </c>
      <c r="Z199" s="516" t="str">
        <f>VLOOKUP($I199,'U5L Int request'!$J$6:$AI$9945,19,FALSE)</f>
        <v>-</v>
      </c>
      <c r="AA199" s="516" t="str">
        <f>VLOOKUP($I199,'U5L Int request'!$J$6:$AI$9945,20,FALSE)</f>
        <v>-</v>
      </c>
      <c r="AB199" s="516" t="str">
        <f>VLOOKUP($I199,'U5L Int request'!$J$6:$AI$9945,21,FALSE)</f>
        <v>-</v>
      </c>
      <c r="AC199" s="516" t="str">
        <f>VLOOKUP($I199,'U5L Int request'!$J$6:$AI$9945,22,FALSE)</f>
        <v>-</v>
      </c>
      <c r="AD199" s="563"/>
      <c r="AF199" s="30" t="str">
        <f>VLOOKUP(I199, 'U5L Int request'!$J$7:$J$428, 1, FALSE)</f>
        <v>INTRSENT3RI</v>
      </c>
    </row>
    <row r="200" spans="2:32" ht="18" customHeight="1">
      <c r="B200" s="599">
        <v>68</v>
      </c>
      <c r="C200" s="592" t="s">
        <v>1167</v>
      </c>
      <c r="D200" s="592">
        <v>22</v>
      </c>
      <c r="E200" s="592">
        <v>2</v>
      </c>
      <c r="F200" s="525" t="str">
        <f t="shared" si="2"/>
        <v>EIC68</v>
      </c>
      <c r="G200" s="538" t="s">
        <v>200</v>
      </c>
      <c r="H200" s="589">
        <v>194</v>
      </c>
      <c r="I200" s="38" t="s">
        <v>974</v>
      </c>
      <c r="J200" s="38" t="s">
        <v>975</v>
      </c>
      <c r="K200" s="38" t="str">
        <f>VLOOKUP($I200,'U5L Int request'!$J$6:$AI$9945,3,FALSE)</f>
        <v>RSENT5</v>
      </c>
      <c r="L200" s="38" t="str">
        <f>VLOOKUP(J200,'U5L Int request'!K:AI,3,FALSE)</f>
        <v>Edge</v>
      </c>
      <c r="M200" s="534" t="s">
        <v>351</v>
      </c>
      <c r="N200" s="686"/>
      <c r="O200" s="691"/>
      <c r="P200" s="542" t="s">
        <v>352</v>
      </c>
      <c r="Q200" s="302" t="str">
        <f>VLOOKUP($I200,'U5L Int request'!$J$6:$AI$9945,5,FALSE)</f>
        <v>iso_sent2_int_sent_rx</v>
      </c>
      <c r="R200" s="516" t="str">
        <f>VLOOKUP($I200,'U5L Int request'!$J$6:$AI$9945,11,FALSE)</f>
        <v>o</v>
      </c>
      <c r="S200" s="516" t="str">
        <f>VLOOKUP($I200,'U5L Int request'!$J$6:$AI$9945,12,FALSE)</f>
        <v>o</v>
      </c>
      <c r="T200" s="516" t="str">
        <f>VLOOKUP($I200,'U5L Int request'!$J$6:$AI$9945,13,FALSE)</f>
        <v>o</v>
      </c>
      <c r="U200" s="516" t="str">
        <f>VLOOKUP($I200,'U5L Int request'!$J$6:$AI$9945,14,FALSE)</f>
        <v>o</v>
      </c>
      <c r="V200" s="516" t="str">
        <f>VLOOKUP($I200,'U5L Int request'!$J$6:$AI$9945,15,FALSE)</f>
        <v>-</v>
      </c>
      <c r="W200" s="516" t="str">
        <f>VLOOKUP($I200,'U5L Int request'!$J$6:$AI$9945,16,FALSE)</f>
        <v>-</v>
      </c>
      <c r="X200" s="516" t="str">
        <f>VLOOKUP($I200,'U5L Int request'!$J$6:$AI$9945,17,FALSE)</f>
        <v>-</v>
      </c>
      <c r="Y200" s="516" t="str">
        <f>VLOOKUP($I200,'U5L Int request'!$J$6:$AI$9945,18,FALSE)</f>
        <v>-</v>
      </c>
      <c r="Z200" s="516" t="str">
        <f>VLOOKUP($I200,'U5L Int request'!$J$6:$AI$9945,19,FALSE)</f>
        <v>-</v>
      </c>
      <c r="AA200" s="516" t="str">
        <f>VLOOKUP($I200,'U5L Int request'!$J$6:$AI$9945,20,FALSE)</f>
        <v>-</v>
      </c>
      <c r="AB200" s="516" t="str">
        <f>VLOOKUP($I200,'U5L Int request'!$J$6:$AI$9945,21,FALSE)</f>
        <v>-</v>
      </c>
      <c r="AC200" s="516" t="str">
        <f>VLOOKUP($I200,'U5L Int request'!$J$6:$AI$9945,22,FALSE)</f>
        <v>-</v>
      </c>
      <c r="AD200" s="563"/>
      <c r="AF200" s="30" t="str">
        <f>VLOOKUP(I200, 'U5L Int request'!$J$7:$J$428, 1, FALSE)</f>
        <v>INTRSENT5RI</v>
      </c>
    </row>
    <row r="201" spans="2:32" ht="18" customHeight="1">
      <c r="B201" s="600">
        <v>68</v>
      </c>
      <c r="C201" s="593" t="s">
        <v>1167</v>
      </c>
      <c r="D201" s="593">
        <v>22</v>
      </c>
      <c r="E201" s="593">
        <v>3</v>
      </c>
      <c r="F201" s="527" t="str">
        <f t="shared" si="2"/>
        <v>EIC68</v>
      </c>
      <c r="G201" s="539" t="s">
        <v>200</v>
      </c>
      <c r="H201" s="588">
        <v>195</v>
      </c>
      <c r="I201" s="38" t="s">
        <v>978</v>
      </c>
      <c r="J201" s="38" t="s">
        <v>979</v>
      </c>
      <c r="K201" s="38" t="str">
        <f>VLOOKUP($I201,'U5L Int request'!$J$6:$AI$9945,3,FALSE)</f>
        <v>RSENT7</v>
      </c>
      <c r="L201" s="38" t="str">
        <f>VLOOKUP(J201,'U5L Int request'!K:AI,3,FALSE)</f>
        <v>Edge</v>
      </c>
      <c r="M201" s="535" t="s">
        <v>351</v>
      </c>
      <c r="N201" s="686"/>
      <c r="O201" s="691"/>
      <c r="P201" s="544" t="s">
        <v>352</v>
      </c>
      <c r="Q201" s="302" t="str">
        <f>VLOOKUP($I201,'U5L Int request'!$J$6:$AI$9945,5,FALSE)</f>
        <v>iso_sent3_int_sent_rx</v>
      </c>
      <c r="R201" s="516" t="str">
        <f>VLOOKUP($I201,'U5L Int request'!$J$6:$AI$9945,11,FALSE)</f>
        <v>o</v>
      </c>
      <c r="S201" s="516" t="str">
        <f>VLOOKUP($I201,'U5L Int request'!$J$6:$AI$9945,12,FALSE)</f>
        <v>o</v>
      </c>
      <c r="T201" s="516" t="str">
        <f>VLOOKUP($I201,'U5L Int request'!$J$6:$AI$9945,13,FALSE)</f>
        <v>o</v>
      </c>
      <c r="U201" s="516" t="str">
        <f>VLOOKUP($I201,'U5L Int request'!$J$6:$AI$9945,14,FALSE)</f>
        <v>o</v>
      </c>
      <c r="V201" s="516" t="str">
        <f>VLOOKUP($I201,'U5L Int request'!$J$6:$AI$9945,15,FALSE)</f>
        <v>-</v>
      </c>
      <c r="W201" s="516" t="str">
        <f>VLOOKUP($I201,'U5L Int request'!$J$6:$AI$9945,16,FALSE)</f>
        <v>-</v>
      </c>
      <c r="X201" s="516" t="str">
        <f>VLOOKUP($I201,'U5L Int request'!$J$6:$AI$9945,17,FALSE)</f>
        <v>-</v>
      </c>
      <c r="Y201" s="516" t="str">
        <f>VLOOKUP($I201,'U5L Int request'!$J$6:$AI$9945,18,FALSE)</f>
        <v>-</v>
      </c>
      <c r="Z201" s="516" t="str">
        <f>VLOOKUP($I201,'U5L Int request'!$J$6:$AI$9945,19,FALSE)</f>
        <v>-</v>
      </c>
      <c r="AA201" s="516" t="str">
        <f>VLOOKUP($I201,'U5L Int request'!$J$6:$AI$9945,20,FALSE)</f>
        <v>-</v>
      </c>
      <c r="AB201" s="516" t="str">
        <f>VLOOKUP($I201,'U5L Int request'!$J$6:$AI$9945,21,FALSE)</f>
        <v>-</v>
      </c>
      <c r="AC201" s="516" t="str">
        <f>VLOOKUP($I201,'U5L Int request'!$J$6:$AI$9945,22,FALSE)</f>
        <v>-</v>
      </c>
      <c r="AD201" s="563"/>
      <c r="AF201" s="30" t="str">
        <f>VLOOKUP(I201, 'U5L Int request'!$J$7:$J$428, 1, FALSE)</f>
        <v>INTRSENT7RI</v>
      </c>
    </row>
    <row r="202" spans="2:32" ht="18" customHeight="1">
      <c r="B202" s="598">
        <v>69</v>
      </c>
      <c r="C202" s="591">
        <v>6</v>
      </c>
      <c r="D202" s="591" t="s">
        <v>1167</v>
      </c>
      <c r="E202" s="591">
        <v>0</v>
      </c>
      <c r="F202" s="523" t="str">
        <f t="shared" si="2"/>
        <v>EIC69</v>
      </c>
      <c r="G202" s="533" t="s">
        <v>353</v>
      </c>
      <c r="H202" s="587">
        <v>196</v>
      </c>
      <c r="I202" s="38" t="s">
        <v>563</v>
      </c>
      <c r="J202" s="38" t="s">
        <v>564</v>
      </c>
      <c r="K202" s="38" t="str">
        <f>VLOOKUP($I202,'U5L Int request'!$J$6:$AI$9945,3,FALSE)</f>
        <v>RSENT0</v>
      </c>
      <c r="L202" s="38" t="str">
        <f>VLOOKUP(J202,'U5L Int request'!K:AI,3,FALSE)</f>
        <v>Level</v>
      </c>
      <c r="M202" s="533" t="s">
        <v>356</v>
      </c>
      <c r="N202" s="686"/>
      <c r="O202" s="691"/>
      <c r="P202" s="545" t="s">
        <v>357</v>
      </c>
      <c r="Q202" s="302" t="str">
        <f>VLOOKUP($I202,'U5L Int request'!$J$6:$AI$9945,5,FALSE)</f>
        <v>iso_sent4_int_sent_st</v>
      </c>
      <c r="R202" s="516" t="str">
        <f>VLOOKUP($I202,'U5L Int request'!$J$6:$AI$9945,11,FALSE)</f>
        <v>o</v>
      </c>
      <c r="S202" s="516" t="str">
        <f>VLOOKUP($I202,'U5L Int request'!$J$6:$AI$9945,12,FALSE)</f>
        <v>o</v>
      </c>
      <c r="T202" s="516" t="str">
        <f>VLOOKUP($I202,'U5L Int request'!$J$6:$AI$9945,13,FALSE)</f>
        <v>o</v>
      </c>
      <c r="U202" s="516" t="str">
        <f>VLOOKUP($I202,'U5L Int request'!$J$6:$AI$9945,14,FALSE)</f>
        <v>o</v>
      </c>
      <c r="V202" s="516" t="str">
        <f>VLOOKUP($I202,'U5L Int request'!$J$6:$AI$9945,15,FALSE)</f>
        <v>o</v>
      </c>
      <c r="W202" s="516" t="str">
        <f>VLOOKUP($I202,'U5L Int request'!$J$6:$AI$9945,16,FALSE)</f>
        <v>o</v>
      </c>
      <c r="X202" s="516" t="str">
        <f>VLOOKUP($I202,'U5L Int request'!$J$6:$AI$9945,17,FALSE)</f>
        <v>o</v>
      </c>
      <c r="Y202" s="516" t="str">
        <f>VLOOKUP($I202,'U5L Int request'!$J$6:$AI$9945,18,FALSE)</f>
        <v>o</v>
      </c>
      <c r="Z202" s="516" t="str">
        <f>VLOOKUP($I202,'U5L Int request'!$J$6:$AI$9945,19,FALSE)</f>
        <v>o</v>
      </c>
      <c r="AA202" s="516" t="str">
        <f>VLOOKUP($I202,'U5L Int request'!$J$6:$AI$9945,20,FALSE)</f>
        <v>o</v>
      </c>
      <c r="AB202" s="516" t="str">
        <f>VLOOKUP($I202,'U5L Int request'!$J$6:$AI$9945,21,FALSE)</f>
        <v>o</v>
      </c>
      <c r="AC202" s="516" t="str">
        <f>VLOOKUP($I202,'U5L Int request'!$J$6:$AI$9945,22,FALSE)</f>
        <v>o</v>
      </c>
      <c r="AD202" s="563"/>
      <c r="AF202" s="30" t="str">
        <f>VLOOKUP(I202, 'U5L Int request'!$J$7:$J$428, 1, FALSE)</f>
        <v>INTRSENT0SI</v>
      </c>
    </row>
    <row r="203" spans="2:32" ht="18" customHeight="1">
      <c r="B203" s="599">
        <v>69</v>
      </c>
      <c r="C203" s="592">
        <v>6</v>
      </c>
      <c r="D203" s="592" t="s">
        <v>1167</v>
      </c>
      <c r="E203" s="592">
        <v>1</v>
      </c>
      <c r="F203" s="525" t="str">
        <f t="shared" si="2"/>
        <v>EIC69</v>
      </c>
      <c r="G203" s="538" t="s">
        <v>353</v>
      </c>
      <c r="H203" s="589">
        <v>197</v>
      </c>
      <c r="I203" s="40" t="s">
        <v>980</v>
      </c>
      <c r="J203" s="40" t="s">
        <v>981</v>
      </c>
      <c r="K203" s="40" t="str">
        <f>VLOOKUP($I203,'U5L Int request'!$J$6:$AI$9945,3,FALSE)</f>
        <v>RSENT2</v>
      </c>
      <c r="L203" s="40" t="str">
        <f>VLOOKUP(J203,'U5L Int request'!K:AI,3,FALSE)</f>
        <v>Level</v>
      </c>
      <c r="M203" s="538" t="s">
        <v>356</v>
      </c>
      <c r="N203" s="686"/>
      <c r="O203" s="691"/>
      <c r="P203" s="547" t="s">
        <v>357</v>
      </c>
      <c r="Q203" s="301" t="str">
        <f>VLOOKUP($I203,'U5L Int request'!$J$6:$AI$9945,5,FALSE)</f>
        <v>iso_sent5_int_sent_st</v>
      </c>
      <c r="R203" s="516" t="str">
        <f>VLOOKUP($I203,'U5L Int request'!$J$6:$AI$9945,11,FALSE)</f>
        <v>o</v>
      </c>
      <c r="S203" s="516" t="str">
        <f>VLOOKUP($I203,'U5L Int request'!$J$6:$AI$9945,12,FALSE)</f>
        <v>o</v>
      </c>
      <c r="T203" s="516" t="str">
        <f>VLOOKUP($I203,'U5L Int request'!$J$6:$AI$9945,13,FALSE)</f>
        <v>o</v>
      </c>
      <c r="U203" s="516" t="str">
        <f>VLOOKUP($I203,'U5L Int request'!$J$6:$AI$9945,14,FALSE)</f>
        <v>o</v>
      </c>
      <c r="V203" s="516" t="str">
        <f>VLOOKUP($I203,'U5L Int request'!$J$6:$AI$9945,15,FALSE)</f>
        <v>-</v>
      </c>
      <c r="W203" s="516" t="str">
        <f>VLOOKUP($I203,'U5L Int request'!$J$6:$AI$9945,16,FALSE)</f>
        <v>-</v>
      </c>
      <c r="X203" s="516" t="str">
        <f>VLOOKUP($I203,'U5L Int request'!$J$6:$AI$9945,17,FALSE)</f>
        <v>-</v>
      </c>
      <c r="Y203" s="516" t="str">
        <f>VLOOKUP($I203,'U5L Int request'!$J$6:$AI$9945,18,FALSE)</f>
        <v>-</v>
      </c>
      <c r="Z203" s="516" t="str">
        <f>VLOOKUP($I203,'U5L Int request'!$J$6:$AI$9945,19,FALSE)</f>
        <v>-</v>
      </c>
      <c r="AA203" s="516" t="str">
        <f>VLOOKUP($I203,'U5L Int request'!$J$6:$AI$9945,20,FALSE)</f>
        <v>-</v>
      </c>
      <c r="AB203" s="516" t="str">
        <f>VLOOKUP($I203,'U5L Int request'!$J$6:$AI$9945,21,FALSE)</f>
        <v>-</v>
      </c>
      <c r="AC203" s="516" t="str">
        <f>VLOOKUP($I203,'U5L Int request'!$J$6:$AI$9945,22,FALSE)</f>
        <v>-</v>
      </c>
      <c r="AD203" s="563"/>
      <c r="AF203" s="30" t="str">
        <f>VLOOKUP(I203, 'U5L Int request'!$J$7:$J$428, 1, FALSE)</f>
        <v>INTRSENT2SI</v>
      </c>
    </row>
    <row r="204" spans="2:32" ht="18" customHeight="1">
      <c r="B204" s="599">
        <v>69</v>
      </c>
      <c r="C204" s="592">
        <v>6</v>
      </c>
      <c r="D204" s="592" t="s">
        <v>1167</v>
      </c>
      <c r="E204" s="592">
        <v>2</v>
      </c>
      <c r="F204" s="525" t="str">
        <f t="shared" si="2"/>
        <v>EIC69</v>
      </c>
      <c r="G204" s="538" t="s">
        <v>353</v>
      </c>
      <c r="H204" s="589">
        <v>198</v>
      </c>
      <c r="I204" s="40" t="s">
        <v>984</v>
      </c>
      <c r="J204" s="40" t="s">
        <v>985</v>
      </c>
      <c r="K204" s="40" t="str">
        <f>VLOOKUP($I204,'U5L Int request'!$J$6:$AI$9945,3,FALSE)</f>
        <v>RSENT4</v>
      </c>
      <c r="L204" s="40" t="str">
        <f>VLOOKUP(J204,'U5L Int request'!K:AI,3,FALSE)</f>
        <v>Level</v>
      </c>
      <c r="M204" s="538" t="s">
        <v>356</v>
      </c>
      <c r="N204" s="686"/>
      <c r="O204" s="691"/>
      <c r="P204" s="547" t="s">
        <v>357</v>
      </c>
      <c r="Q204" s="301" t="str">
        <f>VLOOKUP($I204,'U5L Int request'!$J$6:$AI$9945,5,FALSE)</f>
        <v>iso_sent6_int_sent_st</v>
      </c>
      <c r="R204" s="516" t="str">
        <f>VLOOKUP($I204,'U5L Int request'!$J$6:$AI$9945,11,FALSE)</f>
        <v>o</v>
      </c>
      <c r="S204" s="516" t="str">
        <f>VLOOKUP($I204,'U5L Int request'!$J$6:$AI$9945,12,FALSE)</f>
        <v>o</v>
      </c>
      <c r="T204" s="516" t="str">
        <f>VLOOKUP($I204,'U5L Int request'!$J$6:$AI$9945,13,FALSE)</f>
        <v>o</v>
      </c>
      <c r="U204" s="516" t="str">
        <f>VLOOKUP($I204,'U5L Int request'!$J$6:$AI$9945,14,FALSE)</f>
        <v>o</v>
      </c>
      <c r="V204" s="516" t="str">
        <f>VLOOKUP($I204,'U5L Int request'!$J$6:$AI$9945,15,FALSE)</f>
        <v>-</v>
      </c>
      <c r="W204" s="516" t="str">
        <f>VLOOKUP($I204,'U5L Int request'!$J$6:$AI$9945,16,FALSE)</f>
        <v>-</v>
      </c>
      <c r="X204" s="516" t="str">
        <f>VLOOKUP($I204,'U5L Int request'!$J$6:$AI$9945,17,FALSE)</f>
        <v>-</v>
      </c>
      <c r="Y204" s="516" t="str">
        <f>VLOOKUP($I204,'U5L Int request'!$J$6:$AI$9945,18,FALSE)</f>
        <v>-</v>
      </c>
      <c r="Z204" s="516" t="str">
        <f>VLOOKUP($I204,'U5L Int request'!$J$6:$AI$9945,19,FALSE)</f>
        <v>-</v>
      </c>
      <c r="AA204" s="516" t="str">
        <f>VLOOKUP($I204,'U5L Int request'!$J$6:$AI$9945,20,FALSE)</f>
        <v>-</v>
      </c>
      <c r="AB204" s="516" t="str">
        <f>VLOOKUP($I204,'U5L Int request'!$J$6:$AI$9945,21,FALSE)</f>
        <v>-</v>
      </c>
      <c r="AC204" s="516" t="str">
        <f>VLOOKUP($I204,'U5L Int request'!$J$6:$AI$9945,22,FALSE)</f>
        <v>-</v>
      </c>
      <c r="AD204" s="563"/>
      <c r="AF204" s="30" t="str">
        <f>VLOOKUP(I204, 'U5L Int request'!$J$7:$J$428, 1, FALSE)</f>
        <v>INTRSENT4SI</v>
      </c>
    </row>
    <row r="205" spans="2:32" ht="18" customHeight="1">
      <c r="B205" s="600">
        <v>69</v>
      </c>
      <c r="C205" s="593">
        <v>6</v>
      </c>
      <c r="D205" s="593" t="s">
        <v>1167</v>
      </c>
      <c r="E205" s="593">
        <v>3</v>
      </c>
      <c r="F205" s="527" t="str">
        <f t="shared" si="2"/>
        <v>EIC69</v>
      </c>
      <c r="G205" s="539" t="s">
        <v>353</v>
      </c>
      <c r="H205" s="588">
        <v>199</v>
      </c>
      <c r="I205" s="40" t="s">
        <v>988</v>
      </c>
      <c r="J205" s="40" t="s">
        <v>989</v>
      </c>
      <c r="K205" s="40" t="str">
        <f>VLOOKUP($I205,'U5L Int request'!$J$6:$AI$9945,3,FALSE)</f>
        <v>RSENT6</v>
      </c>
      <c r="L205" s="40" t="str">
        <f>VLOOKUP(J205,'U5L Int request'!K:AI,3,FALSE)</f>
        <v>Level</v>
      </c>
      <c r="M205" s="539" t="s">
        <v>356</v>
      </c>
      <c r="N205" s="686"/>
      <c r="O205" s="691"/>
      <c r="P205" s="548" t="s">
        <v>357</v>
      </c>
      <c r="Q205" s="301" t="str">
        <f>VLOOKUP($I205,'U5L Int request'!$J$6:$AI$9945,5,FALSE)</f>
        <v>iso_sent7_int_sent_st</v>
      </c>
      <c r="R205" s="516" t="str">
        <f>VLOOKUP($I205,'U5L Int request'!$J$6:$AI$9945,11,FALSE)</f>
        <v>o</v>
      </c>
      <c r="S205" s="516" t="str">
        <f>VLOOKUP($I205,'U5L Int request'!$J$6:$AI$9945,12,FALSE)</f>
        <v>o</v>
      </c>
      <c r="T205" s="516" t="str">
        <f>VLOOKUP($I205,'U5L Int request'!$J$6:$AI$9945,13,FALSE)</f>
        <v>o</v>
      </c>
      <c r="U205" s="516" t="str">
        <f>VLOOKUP($I205,'U5L Int request'!$J$6:$AI$9945,14,FALSE)</f>
        <v>o</v>
      </c>
      <c r="V205" s="516" t="str">
        <f>VLOOKUP($I205,'U5L Int request'!$J$6:$AI$9945,15,FALSE)</f>
        <v>-</v>
      </c>
      <c r="W205" s="516" t="str">
        <f>VLOOKUP($I205,'U5L Int request'!$J$6:$AI$9945,16,FALSE)</f>
        <v>-</v>
      </c>
      <c r="X205" s="516" t="str">
        <f>VLOOKUP($I205,'U5L Int request'!$J$6:$AI$9945,17,FALSE)</f>
        <v>-</v>
      </c>
      <c r="Y205" s="516" t="str">
        <f>VLOOKUP($I205,'U5L Int request'!$J$6:$AI$9945,18,FALSE)</f>
        <v>-</v>
      </c>
      <c r="Z205" s="516" t="str">
        <f>VLOOKUP($I205,'U5L Int request'!$J$6:$AI$9945,19,FALSE)</f>
        <v>-</v>
      </c>
      <c r="AA205" s="516" t="str">
        <f>VLOOKUP($I205,'U5L Int request'!$J$6:$AI$9945,20,FALSE)</f>
        <v>-</v>
      </c>
      <c r="AB205" s="516" t="str">
        <f>VLOOKUP($I205,'U5L Int request'!$J$6:$AI$9945,21,FALSE)</f>
        <v>-</v>
      </c>
      <c r="AC205" s="516" t="str">
        <f>VLOOKUP($I205,'U5L Int request'!$J$6:$AI$9945,22,FALSE)</f>
        <v>-</v>
      </c>
      <c r="AD205" s="563"/>
      <c r="AF205" s="30" t="str">
        <f>VLOOKUP(I205, 'U5L Int request'!$J$7:$J$428, 1, FALSE)</f>
        <v>INTRSENT6SI</v>
      </c>
    </row>
    <row r="206" spans="2:32" ht="18" customHeight="1">
      <c r="B206" s="598">
        <v>70</v>
      </c>
      <c r="C206" s="591">
        <v>7</v>
      </c>
      <c r="D206" s="591" t="s">
        <v>1167</v>
      </c>
      <c r="E206" s="591">
        <v>0</v>
      </c>
      <c r="F206" s="523" t="str">
        <f t="shared" si="2"/>
        <v>EIC70</v>
      </c>
      <c r="G206" s="533" t="s">
        <v>205</v>
      </c>
      <c r="H206" s="587">
        <v>200</v>
      </c>
      <c r="I206" s="40" t="s">
        <v>566</v>
      </c>
      <c r="J206" s="40" t="s">
        <v>567</v>
      </c>
      <c r="K206" s="40" t="str">
        <f>VLOOKUP($I206,'U5L Int request'!$J$6:$AI$9945,3,FALSE)</f>
        <v>RSENT1</v>
      </c>
      <c r="L206" s="40" t="str">
        <f>VLOOKUP(J206,'U5L Int request'!K:AI,3,FALSE)</f>
        <v>Level</v>
      </c>
      <c r="M206" s="540" t="s">
        <v>360</v>
      </c>
      <c r="N206" s="686"/>
      <c r="O206" s="691"/>
      <c r="P206" s="546" t="s">
        <v>361</v>
      </c>
      <c r="Q206" s="301" t="str">
        <f>VLOOKUP($I206,'U5L Int request'!$J$6:$AI$9945,5,FALSE)</f>
        <v>iso_sent4_int_sent_rx</v>
      </c>
      <c r="R206" s="516" t="str">
        <f>VLOOKUP($I206,'U5L Int request'!$J$6:$AI$9945,11,FALSE)</f>
        <v>o</v>
      </c>
      <c r="S206" s="516" t="str">
        <f>VLOOKUP($I206,'U5L Int request'!$J$6:$AI$9945,12,FALSE)</f>
        <v>o</v>
      </c>
      <c r="T206" s="516" t="str">
        <f>VLOOKUP($I206,'U5L Int request'!$J$6:$AI$9945,13,FALSE)</f>
        <v>o</v>
      </c>
      <c r="U206" s="516" t="str">
        <f>VLOOKUP($I206,'U5L Int request'!$J$6:$AI$9945,14,FALSE)</f>
        <v>o</v>
      </c>
      <c r="V206" s="516" t="str">
        <f>VLOOKUP($I206,'U5L Int request'!$J$6:$AI$9945,15,FALSE)</f>
        <v>o</v>
      </c>
      <c r="W206" s="516" t="str">
        <f>VLOOKUP($I206,'U5L Int request'!$J$6:$AI$9945,16,FALSE)</f>
        <v>o</v>
      </c>
      <c r="X206" s="516" t="str">
        <f>VLOOKUP($I206,'U5L Int request'!$J$6:$AI$9945,17,FALSE)</f>
        <v>o</v>
      </c>
      <c r="Y206" s="516" t="str">
        <f>VLOOKUP($I206,'U5L Int request'!$J$6:$AI$9945,18,FALSE)</f>
        <v>o</v>
      </c>
      <c r="Z206" s="516" t="str">
        <f>VLOOKUP($I206,'U5L Int request'!$J$6:$AI$9945,19,FALSE)</f>
        <v>o</v>
      </c>
      <c r="AA206" s="516" t="str">
        <f>VLOOKUP($I206,'U5L Int request'!$J$6:$AI$9945,20,FALSE)</f>
        <v>o</v>
      </c>
      <c r="AB206" s="516" t="str">
        <f>VLOOKUP($I206,'U5L Int request'!$J$6:$AI$9945,21,FALSE)</f>
        <v>o</v>
      </c>
      <c r="AC206" s="516" t="str">
        <f>VLOOKUP($I206,'U5L Int request'!$J$6:$AI$9945,22,FALSE)</f>
        <v>o</v>
      </c>
      <c r="AD206" s="563"/>
      <c r="AF206" s="30" t="str">
        <f>VLOOKUP(I206, 'U5L Int request'!$J$7:$J$428, 1, FALSE)</f>
        <v>INTRSENT1SI</v>
      </c>
    </row>
    <row r="207" spans="2:32" ht="18" customHeight="1">
      <c r="B207" s="599">
        <v>70</v>
      </c>
      <c r="C207" s="592">
        <v>7</v>
      </c>
      <c r="D207" s="592" t="s">
        <v>1167</v>
      </c>
      <c r="E207" s="592">
        <v>1</v>
      </c>
      <c r="F207" s="525" t="str">
        <f t="shared" si="2"/>
        <v>EIC70</v>
      </c>
      <c r="G207" s="538" t="s">
        <v>205</v>
      </c>
      <c r="H207" s="589">
        <v>201</v>
      </c>
      <c r="I207" s="38" t="s">
        <v>982</v>
      </c>
      <c r="J207" s="38" t="s">
        <v>983</v>
      </c>
      <c r="K207" s="38" t="str">
        <f>VLOOKUP($I207,'U5L Int request'!$J$6:$AI$9945,3,FALSE)</f>
        <v>RSENT3</v>
      </c>
      <c r="L207" s="38" t="str">
        <f>VLOOKUP(J207,'U5L Int request'!K:AI,3,FALSE)</f>
        <v>Level</v>
      </c>
      <c r="M207" s="534" t="s">
        <v>360</v>
      </c>
      <c r="N207" s="686"/>
      <c r="O207" s="691"/>
      <c r="P207" s="542" t="s">
        <v>361</v>
      </c>
      <c r="Q207" s="302" t="str">
        <f>VLOOKUP($I207,'U5L Int request'!$J$6:$AI$9945,5,FALSE)</f>
        <v>iso_sent5_int_sent_rx</v>
      </c>
      <c r="R207" s="516" t="str">
        <f>VLOOKUP($I207,'U5L Int request'!$J$6:$AI$9945,11,FALSE)</f>
        <v>o</v>
      </c>
      <c r="S207" s="516" t="str">
        <f>VLOOKUP($I207,'U5L Int request'!$J$6:$AI$9945,12,FALSE)</f>
        <v>o</v>
      </c>
      <c r="T207" s="516" t="str">
        <f>VLOOKUP($I207,'U5L Int request'!$J$6:$AI$9945,13,FALSE)</f>
        <v>o</v>
      </c>
      <c r="U207" s="516" t="str">
        <f>VLOOKUP($I207,'U5L Int request'!$J$6:$AI$9945,14,FALSE)</f>
        <v>o</v>
      </c>
      <c r="V207" s="516" t="str">
        <f>VLOOKUP($I207,'U5L Int request'!$J$6:$AI$9945,15,FALSE)</f>
        <v>-</v>
      </c>
      <c r="W207" s="516" t="str">
        <f>VLOOKUP($I207,'U5L Int request'!$J$6:$AI$9945,16,FALSE)</f>
        <v>-</v>
      </c>
      <c r="X207" s="516" t="str">
        <f>VLOOKUP($I207,'U5L Int request'!$J$6:$AI$9945,17,FALSE)</f>
        <v>-</v>
      </c>
      <c r="Y207" s="516" t="str">
        <f>VLOOKUP($I207,'U5L Int request'!$J$6:$AI$9945,18,FALSE)</f>
        <v>-</v>
      </c>
      <c r="Z207" s="516" t="str">
        <f>VLOOKUP($I207,'U5L Int request'!$J$6:$AI$9945,19,FALSE)</f>
        <v>-</v>
      </c>
      <c r="AA207" s="516" t="str">
        <f>VLOOKUP($I207,'U5L Int request'!$J$6:$AI$9945,20,FALSE)</f>
        <v>-</v>
      </c>
      <c r="AB207" s="516" t="str">
        <f>VLOOKUP($I207,'U5L Int request'!$J$6:$AI$9945,21,FALSE)</f>
        <v>-</v>
      </c>
      <c r="AC207" s="516" t="str">
        <f>VLOOKUP($I207,'U5L Int request'!$J$6:$AI$9945,22,FALSE)</f>
        <v>-</v>
      </c>
      <c r="AD207" s="563"/>
      <c r="AF207" s="30" t="str">
        <f>VLOOKUP(I207, 'U5L Int request'!$J$7:$J$428, 1, FALSE)</f>
        <v>INTRSENT3SI</v>
      </c>
    </row>
    <row r="208" spans="2:32" ht="18" customHeight="1">
      <c r="B208" s="599">
        <v>70</v>
      </c>
      <c r="C208" s="592">
        <v>7</v>
      </c>
      <c r="D208" s="592" t="s">
        <v>1167</v>
      </c>
      <c r="E208" s="592">
        <v>2</v>
      </c>
      <c r="F208" s="525" t="str">
        <f t="shared" si="2"/>
        <v>EIC70</v>
      </c>
      <c r="G208" s="538" t="s">
        <v>205</v>
      </c>
      <c r="H208" s="589">
        <v>202</v>
      </c>
      <c r="I208" s="38" t="s">
        <v>986</v>
      </c>
      <c r="J208" s="38" t="s">
        <v>987</v>
      </c>
      <c r="K208" s="38" t="str">
        <f>VLOOKUP($I208,'U5L Int request'!$J$6:$AI$9945,3,FALSE)</f>
        <v>RSENT5</v>
      </c>
      <c r="L208" s="38" t="str">
        <f>VLOOKUP(J208,'U5L Int request'!K:AI,3,FALSE)</f>
        <v>Level</v>
      </c>
      <c r="M208" s="534" t="s">
        <v>360</v>
      </c>
      <c r="N208" s="686"/>
      <c r="O208" s="691"/>
      <c r="P208" s="542" t="s">
        <v>361</v>
      </c>
      <c r="Q208" s="302" t="str">
        <f>VLOOKUP($I208,'U5L Int request'!$J$6:$AI$9945,5,FALSE)</f>
        <v>iso_sent6_int_sent_rx</v>
      </c>
      <c r="R208" s="516" t="str">
        <f>VLOOKUP($I208,'U5L Int request'!$J$6:$AI$9945,11,FALSE)</f>
        <v>o</v>
      </c>
      <c r="S208" s="516" t="str">
        <f>VLOOKUP($I208,'U5L Int request'!$J$6:$AI$9945,12,FALSE)</f>
        <v>o</v>
      </c>
      <c r="T208" s="516" t="str">
        <f>VLOOKUP($I208,'U5L Int request'!$J$6:$AI$9945,13,FALSE)</f>
        <v>o</v>
      </c>
      <c r="U208" s="516" t="str">
        <f>VLOOKUP($I208,'U5L Int request'!$J$6:$AI$9945,14,FALSE)</f>
        <v>o</v>
      </c>
      <c r="V208" s="516" t="str">
        <f>VLOOKUP($I208,'U5L Int request'!$J$6:$AI$9945,15,FALSE)</f>
        <v>-</v>
      </c>
      <c r="W208" s="516" t="str">
        <f>VLOOKUP($I208,'U5L Int request'!$J$6:$AI$9945,16,FALSE)</f>
        <v>-</v>
      </c>
      <c r="X208" s="516" t="str">
        <f>VLOOKUP($I208,'U5L Int request'!$J$6:$AI$9945,17,FALSE)</f>
        <v>-</v>
      </c>
      <c r="Y208" s="516" t="str">
        <f>VLOOKUP($I208,'U5L Int request'!$J$6:$AI$9945,18,FALSE)</f>
        <v>-</v>
      </c>
      <c r="Z208" s="516" t="str">
        <f>VLOOKUP($I208,'U5L Int request'!$J$6:$AI$9945,19,FALSE)</f>
        <v>-</v>
      </c>
      <c r="AA208" s="516" t="str">
        <f>VLOOKUP($I208,'U5L Int request'!$J$6:$AI$9945,20,FALSE)</f>
        <v>-</v>
      </c>
      <c r="AB208" s="516" t="str">
        <f>VLOOKUP($I208,'U5L Int request'!$J$6:$AI$9945,21,FALSE)</f>
        <v>-</v>
      </c>
      <c r="AC208" s="516" t="str">
        <f>VLOOKUP($I208,'U5L Int request'!$J$6:$AI$9945,22,FALSE)</f>
        <v>-</v>
      </c>
      <c r="AD208" s="563"/>
      <c r="AF208" s="30" t="str">
        <f>VLOOKUP(I208, 'U5L Int request'!$J$7:$J$428, 1, FALSE)</f>
        <v>INTRSENT5SI</v>
      </c>
    </row>
    <row r="209" spans="2:32" ht="18" customHeight="1">
      <c r="B209" s="600">
        <v>70</v>
      </c>
      <c r="C209" s="593">
        <v>7</v>
      </c>
      <c r="D209" s="593" t="s">
        <v>1167</v>
      </c>
      <c r="E209" s="593">
        <v>3</v>
      </c>
      <c r="F209" s="527" t="str">
        <f t="shared" si="2"/>
        <v>EIC70</v>
      </c>
      <c r="G209" s="539" t="s">
        <v>205</v>
      </c>
      <c r="H209" s="588">
        <v>203</v>
      </c>
      <c r="I209" s="38" t="s">
        <v>990</v>
      </c>
      <c r="J209" s="38" t="s">
        <v>991</v>
      </c>
      <c r="K209" s="38" t="str">
        <f>VLOOKUP($I209,'U5L Int request'!$J$6:$AI$9945,3,FALSE)</f>
        <v>RSENT7</v>
      </c>
      <c r="L209" s="38" t="str">
        <f>VLOOKUP(J209,'U5L Int request'!K:AI,3,FALSE)</f>
        <v>Level</v>
      </c>
      <c r="M209" s="535" t="s">
        <v>360</v>
      </c>
      <c r="N209" s="686"/>
      <c r="O209" s="691"/>
      <c r="P209" s="544" t="s">
        <v>361</v>
      </c>
      <c r="Q209" s="302" t="str">
        <f>VLOOKUP($I209,'U5L Int request'!$J$6:$AI$9945,5,FALSE)</f>
        <v>iso_sent7_int_sent_rx</v>
      </c>
      <c r="R209" s="516" t="str">
        <f>VLOOKUP($I209,'U5L Int request'!$J$6:$AI$9945,11,FALSE)</f>
        <v>o</v>
      </c>
      <c r="S209" s="516" t="str">
        <f>VLOOKUP($I209,'U5L Int request'!$J$6:$AI$9945,12,FALSE)</f>
        <v>o</v>
      </c>
      <c r="T209" s="516" t="str">
        <f>VLOOKUP($I209,'U5L Int request'!$J$6:$AI$9945,13,FALSE)</f>
        <v>o</v>
      </c>
      <c r="U209" s="516" t="str">
        <f>VLOOKUP($I209,'U5L Int request'!$J$6:$AI$9945,14,FALSE)</f>
        <v>o</v>
      </c>
      <c r="V209" s="516" t="str">
        <f>VLOOKUP($I209,'U5L Int request'!$J$6:$AI$9945,15,FALSE)</f>
        <v>-</v>
      </c>
      <c r="W209" s="516" t="str">
        <f>VLOOKUP($I209,'U5L Int request'!$J$6:$AI$9945,16,FALSE)</f>
        <v>-</v>
      </c>
      <c r="X209" s="516" t="str">
        <f>VLOOKUP($I209,'U5L Int request'!$J$6:$AI$9945,17,FALSE)</f>
        <v>-</v>
      </c>
      <c r="Y209" s="516" t="str">
        <f>VLOOKUP($I209,'U5L Int request'!$J$6:$AI$9945,18,FALSE)</f>
        <v>-</v>
      </c>
      <c r="Z209" s="516" t="str">
        <f>VLOOKUP($I209,'U5L Int request'!$J$6:$AI$9945,19,FALSE)</f>
        <v>-</v>
      </c>
      <c r="AA209" s="516" t="str">
        <f>VLOOKUP($I209,'U5L Int request'!$J$6:$AI$9945,20,FALSE)</f>
        <v>-</v>
      </c>
      <c r="AB209" s="516" t="str">
        <f>VLOOKUP($I209,'U5L Int request'!$J$6:$AI$9945,21,FALSE)</f>
        <v>-</v>
      </c>
      <c r="AC209" s="516" t="str">
        <f>VLOOKUP($I209,'U5L Int request'!$J$6:$AI$9945,22,FALSE)</f>
        <v>-</v>
      </c>
      <c r="AD209" s="563"/>
      <c r="AF209" s="30" t="str">
        <f>VLOOKUP(I209, 'U5L Int request'!$J$7:$J$428, 1, FALSE)</f>
        <v>INTRSENT7SI</v>
      </c>
    </row>
    <row r="210" spans="2:32" ht="18" customHeight="1">
      <c r="B210" s="597">
        <v>71</v>
      </c>
      <c r="C210" s="590" t="s">
        <v>1167</v>
      </c>
      <c r="D210" s="590" t="s">
        <v>1167</v>
      </c>
      <c r="E210" s="590" t="s">
        <v>1167</v>
      </c>
      <c r="F210" s="512" t="str">
        <f t="shared" si="2"/>
        <v>EIC71</v>
      </c>
      <c r="G210" s="38" t="s">
        <v>362</v>
      </c>
      <c r="H210" s="584">
        <v>204</v>
      </c>
      <c r="I210" s="38" t="s">
        <v>569</v>
      </c>
      <c r="J210" s="38" t="s">
        <v>570</v>
      </c>
      <c r="K210" s="38" t="str">
        <f>VLOOKUP($I210,'U5L Int request'!$J$6:$AI$9945,3,FALSE)</f>
        <v>ENCA0</v>
      </c>
      <c r="L210" s="38" t="str">
        <f>VLOOKUP(J210,'U5L Int request'!K:AI,3,FALSE)</f>
        <v>Edge</v>
      </c>
      <c r="M210" s="38" t="s">
        <v>365</v>
      </c>
      <c r="N210" s="686"/>
      <c r="O210" s="691"/>
      <c r="P210" s="37" t="s">
        <v>366</v>
      </c>
      <c r="Q210" s="302" t="str">
        <f>VLOOKUP($I210,'U5L Int request'!$J$6:$AI$9945,5,FALSE)</f>
        <v>iso_enca_0_ENCATIOV</v>
      </c>
      <c r="R210" s="516" t="str">
        <f>VLOOKUP($I210,'U5L Int request'!$J$6:$AI$9945,11,FALSE)</f>
        <v>o</v>
      </c>
      <c r="S210" s="516" t="str">
        <f>VLOOKUP($I210,'U5L Int request'!$J$6:$AI$9945,12,FALSE)</f>
        <v>o</v>
      </c>
      <c r="T210" s="516" t="str">
        <f>VLOOKUP($I210,'U5L Int request'!$J$6:$AI$9945,13,FALSE)</f>
        <v>o</v>
      </c>
      <c r="U210" s="516" t="str">
        <f>VLOOKUP($I210,'U5L Int request'!$J$6:$AI$9945,14,FALSE)</f>
        <v>o</v>
      </c>
      <c r="V210" s="516" t="str">
        <f>VLOOKUP($I210,'U5L Int request'!$J$6:$AI$9945,15,FALSE)</f>
        <v>o</v>
      </c>
      <c r="W210" s="516" t="str">
        <f>VLOOKUP($I210,'U5L Int request'!$J$6:$AI$9945,16,FALSE)</f>
        <v>o</v>
      </c>
      <c r="X210" s="516" t="str">
        <f>VLOOKUP($I210,'U5L Int request'!$J$6:$AI$9945,17,FALSE)</f>
        <v>o</v>
      </c>
      <c r="Y210" s="516" t="str">
        <f>VLOOKUP($I210,'U5L Int request'!$J$6:$AI$9945,18,FALSE)</f>
        <v>o</v>
      </c>
      <c r="Z210" s="516" t="str">
        <f>VLOOKUP($I210,'U5L Int request'!$J$6:$AI$9945,19,FALSE)</f>
        <v>o</v>
      </c>
      <c r="AA210" s="516" t="str">
        <f>VLOOKUP($I210,'U5L Int request'!$J$6:$AI$9945,20,FALSE)</f>
        <v>o</v>
      </c>
      <c r="AB210" s="516" t="str">
        <f>VLOOKUP($I210,'U5L Int request'!$J$6:$AI$9945,21,FALSE)</f>
        <v>o</v>
      </c>
      <c r="AC210" s="516" t="str">
        <f>VLOOKUP($I210,'U5L Int request'!$J$6:$AI$9945,22,FALSE)</f>
        <v>o</v>
      </c>
      <c r="AD210" s="563"/>
      <c r="AF210" s="30" t="str">
        <f>VLOOKUP(I210, 'U5L Int request'!$J$7:$J$428, 1, FALSE)</f>
        <v>INTENCA0IOV</v>
      </c>
    </row>
    <row r="211" spans="2:32" ht="18" customHeight="1">
      <c r="B211" s="597">
        <v>72</v>
      </c>
      <c r="C211" s="590" t="s">
        <v>1167</v>
      </c>
      <c r="D211" s="590" t="s">
        <v>1167</v>
      </c>
      <c r="E211" s="590" t="s">
        <v>1167</v>
      </c>
      <c r="F211" s="512" t="str">
        <f t="shared" si="2"/>
        <v>EIC72</v>
      </c>
      <c r="G211" s="38" t="s">
        <v>209</v>
      </c>
      <c r="H211" s="584">
        <v>205</v>
      </c>
      <c r="I211" s="40" t="s">
        <v>572</v>
      </c>
      <c r="J211" s="40" t="s">
        <v>573</v>
      </c>
      <c r="K211" s="40" t="str">
        <f>VLOOKUP($I211,'U5L Int request'!$J$6:$AI$9945,3,FALSE)</f>
        <v>ENCA0</v>
      </c>
      <c r="L211" s="40" t="str">
        <f>VLOOKUP(J211,'U5L Int request'!K:AI,3,FALSE)</f>
        <v>Edge</v>
      </c>
      <c r="M211" s="40" t="s">
        <v>369</v>
      </c>
      <c r="N211" s="686"/>
      <c r="O211" s="691"/>
      <c r="P211" s="39" t="s">
        <v>370</v>
      </c>
      <c r="Q211" s="301" t="str">
        <f>VLOOKUP($I211,'U5L Int request'!$J$6:$AI$9945,5,FALSE)</f>
        <v>iso_enca_0_ENCATINT0</v>
      </c>
      <c r="R211" s="516" t="str">
        <f>VLOOKUP($I211,'U5L Int request'!$J$6:$AI$9945,11,FALSE)</f>
        <v>o</v>
      </c>
      <c r="S211" s="516" t="str">
        <f>VLOOKUP($I211,'U5L Int request'!$J$6:$AI$9945,12,FALSE)</f>
        <v>o</v>
      </c>
      <c r="T211" s="516" t="str">
        <f>VLOOKUP($I211,'U5L Int request'!$J$6:$AI$9945,13,FALSE)</f>
        <v>o</v>
      </c>
      <c r="U211" s="516" t="str">
        <f>VLOOKUP($I211,'U5L Int request'!$J$6:$AI$9945,14,FALSE)</f>
        <v>o</v>
      </c>
      <c r="V211" s="516" t="str">
        <f>VLOOKUP($I211,'U5L Int request'!$J$6:$AI$9945,15,FALSE)</f>
        <v>o</v>
      </c>
      <c r="W211" s="516" t="str">
        <f>VLOOKUP($I211,'U5L Int request'!$J$6:$AI$9945,16,FALSE)</f>
        <v>o</v>
      </c>
      <c r="X211" s="516" t="str">
        <f>VLOOKUP($I211,'U5L Int request'!$J$6:$AI$9945,17,FALSE)</f>
        <v>o</v>
      </c>
      <c r="Y211" s="516" t="str">
        <f>VLOOKUP($I211,'U5L Int request'!$J$6:$AI$9945,18,FALSE)</f>
        <v>o</v>
      </c>
      <c r="Z211" s="516" t="str">
        <f>VLOOKUP($I211,'U5L Int request'!$J$6:$AI$9945,19,FALSE)</f>
        <v>o</v>
      </c>
      <c r="AA211" s="516" t="str">
        <f>VLOOKUP($I211,'U5L Int request'!$J$6:$AI$9945,20,FALSE)</f>
        <v>o</v>
      </c>
      <c r="AB211" s="516" t="str">
        <f>VLOOKUP($I211,'U5L Int request'!$J$6:$AI$9945,21,FALSE)</f>
        <v>o</v>
      </c>
      <c r="AC211" s="516" t="str">
        <f>VLOOKUP($I211,'U5L Int request'!$J$6:$AI$9945,22,FALSE)</f>
        <v>o</v>
      </c>
      <c r="AD211" s="563"/>
      <c r="AF211" s="30" t="str">
        <f>VLOOKUP(I211, 'U5L Int request'!$J$7:$J$428, 1, FALSE)</f>
        <v>INTENCA0I0</v>
      </c>
    </row>
    <row r="212" spans="2:32" ht="18" customHeight="1">
      <c r="B212" s="597">
        <v>73</v>
      </c>
      <c r="C212" s="590" t="s">
        <v>1167</v>
      </c>
      <c r="D212" s="590" t="s">
        <v>1167</v>
      </c>
      <c r="E212" s="590" t="s">
        <v>1167</v>
      </c>
      <c r="F212" s="512" t="str">
        <f t="shared" si="2"/>
        <v>EIC73</v>
      </c>
      <c r="G212" s="38" t="s">
        <v>371</v>
      </c>
      <c r="H212" s="584">
        <v>206</v>
      </c>
      <c r="I212" s="38" t="s">
        <v>575</v>
      </c>
      <c r="J212" s="38" t="s">
        <v>576</v>
      </c>
      <c r="K212" s="38" t="str">
        <f>VLOOKUP($I212,'U5L Int request'!$J$6:$AI$9945,3,FALSE)</f>
        <v>ENCA0</v>
      </c>
      <c r="L212" s="38" t="str">
        <f>VLOOKUP(J212,'U5L Int request'!K:AI,3,FALSE)</f>
        <v>Edge</v>
      </c>
      <c r="M212" s="38" t="s">
        <v>373</v>
      </c>
      <c r="N212" s="686"/>
      <c r="O212" s="691"/>
      <c r="P212" s="37" t="s">
        <v>374</v>
      </c>
      <c r="Q212" s="302" t="str">
        <f>VLOOKUP($I212,'U5L Int request'!$J$6:$AI$9945,5,FALSE)</f>
        <v>iso_enca_0_ENCATINT1</v>
      </c>
      <c r="R212" s="516" t="str">
        <f>VLOOKUP($I212,'U5L Int request'!$J$6:$AI$9945,11,FALSE)</f>
        <v>o</v>
      </c>
      <c r="S212" s="516" t="str">
        <f>VLOOKUP($I212,'U5L Int request'!$J$6:$AI$9945,12,FALSE)</f>
        <v>o</v>
      </c>
      <c r="T212" s="516" t="str">
        <f>VLOOKUP($I212,'U5L Int request'!$J$6:$AI$9945,13,FALSE)</f>
        <v>o</v>
      </c>
      <c r="U212" s="516" t="str">
        <f>VLOOKUP($I212,'U5L Int request'!$J$6:$AI$9945,14,FALSE)</f>
        <v>o</v>
      </c>
      <c r="V212" s="516" t="str">
        <f>VLOOKUP($I212,'U5L Int request'!$J$6:$AI$9945,15,FALSE)</f>
        <v>o</v>
      </c>
      <c r="W212" s="516" t="str">
        <f>VLOOKUP($I212,'U5L Int request'!$J$6:$AI$9945,16,FALSE)</f>
        <v>o</v>
      </c>
      <c r="X212" s="516" t="str">
        <f>VLOOKUP($I212,'U5L Int request'!$J$6:$AI$9945,17,FALSE)</f>
        <v>o</v>
      </c>
      <c r="Y212" s="516" t="str">
        <f>VLOOKUP($I212,'U5L Int request'!$J$6:$AI$9945,18,FALSE)</f>
        <v>o</v>
      </c>
      <c r="Z212" s="516" t="str">
        <f>VLOOKUP($I212,'U5L Int request'!$J$6:$AI$9945,19,FALSE)</f>
        <v>o</v>
      </c>
      <c r="AA212" s="516" t="str">
        <f>VLOOKUP($I212,'U5L Int request'!$J$6:$AI$9945,20,FALSE)</f>
        <v>o</v>
      </c>
      <c r="AB212" s="516" t="str">
        <f>VLOOKUP($I212,'U5L Int request'!$J$6:$AI$9945,21,FALSE)</f>
        <v>o</v>
      </c>
      <c r="AC212" s="516" t="str">
        <f>VLOOKUP($I212,'U5L Int request'!$J$6:$AI$9945,22,FALSE)</f>
        <v>o</v>
      </c>
      <c r="AD212" s="563"/>
      <c r="AF212" s="30" t="str">
        <f>VLOOKUP(I212, 'U5L Int request'!$J$7:$J$428, 1, FALSE)</f>
        <v>INTENCA0I1</v>
      </c>
    </row>
    <row r="213" spans="2:32" ht="18" customHeight="1">
      <c r="B213" s="597">
        <v>74</v>
      </c>
      <c r="C213" s="590" t="s">
        <v>1167</v>
      </c>
      <c r="D213" s="590" t="s">
        <v>1167</v>
      </c>
      <c r="E213" s="590" t="s">
        <v>1167</v>
      </c>
      <c r="F213" s="512" t="str">
        <f t="shared" si="2"/>
        <v>EIC74</v>
      </c>
      <c r="G213" s="38" t="s">
        <v>214</v>
      </c>
      <c r="H213" s="584">
        <v>207</v>
      </c>
      <c r="I213" s="40" t="s">
        <v>578</v>
      </c>
      <c r="J213" s="40" t="s">
        <v>579</v>
      </c>
      <c r="K213" s="40" t="str">
        <f>VLOOKUP($I213,'U5L Int request'!$J$6:$AI$9945,3,FALSE)</f>
        <v>ENCA0</v>
      </c>
      <c r="L213" s="40" t="str">
        <f>VLOOKUP(J213,'U5L Int request'!K:AI,3,FALSE)</f>
        <v>Edge</v>
      </c>
      <c r="M213" s="40" t="s">
        <v>376</v>
      </c>
      <c r="N213" s="686"/>
      <c r="O213" s="691"/>
      <c r="P213" s="39" t="s">
        <v>377</v>
      </c>
      <c r="Q213" s="301" t="str">
        <f>VLOOKUP($I213,'U5L Int request'!$J$6:$AI$9945,5,FALSE)</f>
        <v>iso_enca_0_ENCATIUD</v>
      </c>
      <c r="R213" s="516" t="str">
        <f>VLOOKUP($I213,'U5L Int request'!$J$6:$AI$9945,11,FALSE)</f>
        <v>o</v>
      </c>
      <c r="S213" s="516" t="str">
        <f>VLOOKUP($I213,'U5L Int request'!$J$6:$AI$9945,12,FALSE)</f>
        <v>o</v>
      </c>
      <c r="T213" s="516" t="str">
        <f>VLOOKUP($I213,'U5L Int request'!$J$6:$AI$9945,13,FALSE)</f>
        <v>o</v>
      </c>
      <c r="U213" s="516" t="str">
        <f>VLOOKUP($I213,'U5L Int request'!$J$6:$AI$9945,14,FALSE)</f>
        <v>o</v>
      </c>
      <c r="V213" s="516" t="str">
        <f>VLOOKUP($I213,'U5L Int request'!$J$6:$AI$9945,15,FALSE)</f>
        <v>o</v>
      </c>
      <c r="W213" s="516" t="str">
        <f>VLOOKUP($I213,'U5L Int request'!$J$6:$AI$9945,16,FALSE)</f>
        <v>o</v>
      </c>
      <c r="X213" s="516" t="str">
        <f>VLOOKUP($I213,'U5L Int request'!$J$6:$AI$9945,17,FALSE)</f>
        <v>o</v>
      </c>
      <c r="Y213" s="516" t="str">
        <f>VLOOKUP($I213,'U5L Int request'!$J$6:$AI$9945,18,FALSE)</f>
        <v>o</v>
      </c>
      <c r="Z213" s="516" t="str">
        <f>VLOOKUP($I213,'U5L Int request'!$J$6:$AI$9945,19,FALSE)</f>
        <v>o</v>
      </c>
      <c r="AA213" s="516" t="str">
        <f>VLOOKUP($I213,'U5L Int request'!$J$6:$AI$9945,20,FALSE)</f>
        <v>o</v>
      </c>
      <c r="AB213" s="516" t="str">
        <f>VLOOKUP($I213,'U5L Int request'!$J$6:$AI$9945,21,FALSE)</f>
        <v>o</v>
      </c>
      <c r="AC213" s="516" t="str">
        <f>VLOOKUP($I213,'U5L Int request'!$J$6:$AI$9945,22,FALSE)</f>
        <v>o</v>
      </c>
      <c r="AD213" s="563"/>
      <c r="AF213" s="30" t="str">
        <f>VLOOKUP(I213, 'U5L Int request'!$J$7:$J$428, 1, FALSE)</f>
        <v>INTENCA0IUD</v>
      </c>
    </row>
    <row r="214" spans="2:32" ht="18" customHeight="1">
      <c r="B214" s="597">
        <v>75</v>
      </c>
      <c r="C214" s="590" t="s">
        <v>1167</v>
      </c>
      <c r="D214" s="590" t="s">
        <v>1167</v>
      </c>
      <c r="E214" s="590" t="s">
        <v>1167</v>
      </c>
      <c r="F214" s="512" t="str">
        <f t="shared" si="2"/>
        <v>EIC75</v>
      </c>
      <c r="G214" s="38" t="s">
        <v>378</v>
      </c>
      <c r="H214" s="584">
        <v>208</v>
      </c>
      <c r="I214" s="38" t="s">
        <v>581</v>
      </c>
      <c r="J214" s="38" t="s">
        <v>582</v>
      </c>
      <c r="K214" s="38" t="str">
        <f>VLOOKUP($I214,'U5L Int request'!$J$6:$AI$9945,3,FALSE)</f>
        <v>ENCA0</v>
      </c>
      <c r="L214" s="38" t="str">
        <f>VLOOKUP(J214,'U5L Int request'!K:AI,3,FALSE)</f>
        <v>Edge</v>
      </c>
      <c r="M214" s="38" t="s">
        <v>380</v>
      </c>
      <c r="N214" s="686"/>
      <c r="O214" s="691"/>
      <c r="P214" s="37" t="s">
        <v>381</v>
      </c>
      <c r="Q214" s="302" t="str">
        <f>VLOOKUP($I214,'U5L Int request'!$J$6:$AI$9945,5,FALSE)</f>
        <v>iso_enca_0_ENCATIEC</v>
      </c>
      <c r="R214" s="516" t="str">
        <f>VLOOKUP($I214,'U5L Int request'!$J$6:$AI$9945,11,FALSE)</f>
        <v>o</v>
      </c>
      <c r="S214" s="516" t="str">
        <f>VLOOKUP($I214,'U5L Int request'!$J$6:$AI$9945,12,FALSE)</f>
        <v>o</v>
      </c>
      <c r="T214" s="516" t="str">
        <f>VLOOKUP($I214,'U5L Int request'!$J$6:$AI$9945,13,FALSE)</f>
        <v>o</v>
      </c>
      <c r="U214" s="516" t="str">
        <f>VLOOKUP($I214,'U5L Int request'!$J$6:$AI$9945,14,FALSE)</f>
        <v>o</v>
      </c>
      <c r="V214" s="516" t="str">
        <f>VLOOKUP($I214,'U5L Int request'!$J$6:$AI$9945,15,FALSE)</f>
        <v>o</v>
      </c>
      <c r="W214" s="516" t="str">
        <f>VLOOKUP($I214,'U5L Int request'!$J$6:$AI$9945,16,FALSE)</f>
        <v>o</v>
      </c>
      <c r="X214" s="516" t="str">
        <f>VLOOKUP($I214,'U5L Int request'!$J$6:$AI$9945,17,FALSE)</f>
        <v>o</v>
      </c>
      <c r="Y214" s="516" t="str">
        <f>VLOOKUP($I214,'U5L Int request'!$J$6:$AI$9945,18,FALSE)</f>
        <v>o</v>
      </c>
      <c r="Z214" s="516" t="str">
        <f>VLOOKUP($I214,'U5L Int request'!$J$6:$AI$9945,19,FALSE)</f>
        <v>o</v>
      </c>
      <c r="AA214" s="516" t="str">
        <f>VLOOKUP($I214,'U5L Int request'!$J$6:$AI$9945,20,FALSE)</f>
        <v>o</v>
      </c>
      <c r="AB214" s="516" t="str">
        <f>VLOOKUP($I214,'U5L Int request'!$J$6:$AI$9945,21,FALSE)</f>
        <v>o</v>
      </c>
      <c r="AC214" s="516" t="str">
        <f>VLOOKUP($I214,'U5L Int request'!$J$6:$AI$9945,22,FALSE)</f>
        <v>o</v>
      </c>
      <c r="AD214" s="563"/>
      <c r="AF214" s="30" t="str">
        <f>VLOOKUP(I214, 'U5L Int request'!$J$7:$J$428, 1, FALSE)</f>
        <v>INTENCA0IEC</v>
      </c>
    </row>
    <row r="215" spans="2:32" ht="18" customHeight="1">
      <c r="B215" s="602">
        <v>76</v>
      </c>
      <c r="C215" s="595" t="s">
        <v>1167</v>
      </c>
      <c r="D215" s="595" t="s">
        <v>1167</v>
      </c>
      <c r="E215" s="595" t="s">
        <v>1167</v>
      </c>
      <c r="F215" s="552" t="str">
        <f t="shared" si="2"/>
        <v>EIC76</v>
      </c>
      <c r="G215" s="554" t="s">
        <v>218</v>
      </c>
      <c r="H215" s="585">
        <v>209</v>
      </c>
      <c r="I215" s="554" t="s">
        <v>2036</v>
      </c>
      <c r="J215" s="554" t="s">
        <v>1167</v>
      </c>
      <c r="K215" s="554" t="s">
        <v>1167</v>
      </c>
      <c r="L215" s="554" t="s">
        <v>1167</v>
      </c>
      <c r="M215" s="554" t="s">
        <v>383</v>
      </c>
      <c r="N215" s="686"/>
      <c r="O215" s="691"/>
      <c r="P215" s="555" t="s">
        <v>384</v>
      </c>
      <c r="Q215" s="556" t="s">
        <v>1167</v>
      </c>
      <c r="R215" s="553" t="s">
        <v>1167</v>
      </c>
      <c r="S215" s="553" t="s">
        <v>1167</v>
      </c>
      <c r="T215" s="553" t="s">
        <v>1167</v>
      </c>
      <c r="U215" s="553" t="s">
        <v>1167</v>
      </c>
      <c r="V215" s="553" t="s">
        <v>1167</v>
      </c>
      <c r="W215" s="553" t="s">
        <v>1167</v>
      </c>
      <c r="X215" s="553" t="s">
        <v>1167</v>
      </c>
      <c r="Y215" s="553" t="s">
        <v>1167</v>
      </c>
      <c r="Z215" s="553" t="s">
        <v>1167</v>
      </c>
      <c r="AA215" s="553" t="s">
        <v>1167</v>
      </c>
      <c r="AB215" s="553" t="s">
        <v>1167</v>
      </c>
      <c r="AC215" s="553" t="s">
        <v>1167</v>
      </c>
      <c r="AD215" s="564"/>
      <c r="AF215" s="30" t="e">
        <f>VLOOKUP(I215, 'U5L Int request'!$J$7:$J$428, 1, FALSE)</f>
        <v>#N/A</v>
      </c>
    </row>
    <row r="216" spans="2:32" ht="18" customHeight="1" outlineLevel="1">
      <c r="B216" s="603">
        <v>76</v>
      </c>
      <c r="C216" s="596" t="s">
        <v>1167</v>
      </c>
      <c r="D216" s="596" t="s">
        <v>1167</v>
      </c>
      <c r="E216" s="596" t="s">
        <v>1167</v>
      </c>
      <c r="F216" s="517" t="str">
        <f t="shared" si="2"/>
        <v>EIC76</v>
      </c>
      <c r="G216" s="41" t="s">
        <v>218</v>
      </c>
      <c r="H216" s="586">
        <v>209</v>
      </c>
      <c r="I216" s="197" t="s">
        <v>584</v>
      </c>
      <c r="J216" s="197" t="s">
        <v>585</v>
      </c>
      <c r="K216" s="197" t="str">
        <f>VLOOKUP($I216,'U5L Int request'!$J$6:$AI$9945,3,FALSE)</f>
        <v>Flash</v>
      </c>
      <c r="L216" s="197" t="str">
        <f>VLOOKUP(J216,'U5L Int request'!K:AI,3,FALSE)</f>
        <v>Edge</v>
      </c>
      <c r="M216" s="197" t="s">
        <v>383</v>
      </c>
      <c r="N216" s="686"/>
      <c r="O216" s="691"/>
      <c r="P216" s="518" t="s">
        <v>384</v>
      </c>
      <c r="Q216" s="519" t="str">
        <f>VLOOKUP($I216,'U5L Int request'!$J$6:$AI$9945,5,FALSE)</f>
        <v>iso_intreq_sc_rxi</v>
      </c>
      <c r="R216" s="520" t="str">
        <f>VLOOKUP($I216,'U5L Int request'!$J$6:$AI$9945,11,FALSE)</f>
        <v>o</v>
      </c>
      <c r="S216" s="520" t="str">
        <f>VLOOKUP($I216,'U5L Int request'!$J$6:$AI$9945,12,FALSE)</f>
        <v>o</v>
      </c>
      <c r="T216" s="520" t="str">
        <f>VLOOKUP($I216,'U5L Int request'!$J$6:$AI$9945,13,FALSE)</f>
        <v>o</v>
      </c>
      <c r="U216" s="520" t="str">
        <f>VLOOKUP($I216,'U5L Int request'!$J$6:$AI$9945,14,FALSE)</f>
        <v>o</v>
      </c>
      <c r="V216" s="520" t="str">
        <f>VLOOKUP($I216,'U5L Int request'!$J$6:$AI$9945,15,FALSE)</f>
        <v>o</v>
      </c>
      <c r="W216" s="520" t="str">
        <f>VLOOKUP($I216,'U5L Int request'!$J$6:$AI$9945,16,FALSE)</f>
        <v>o</v>
      </c>
      <c r="X216" s="520" t="str">
        <f>VLOOKUP($I216,'U5L Int request'!$J$6:$AI$9945,17,FALSE)</f>
        <v>o</v>
      </c>
      <c r="Y216" s="520" t="str">
        <f>VLOOKUP($I216,'U5L Int request'!$J$6:$AI$9945,18,FALSE)</f>
        <v>o</v>
      </c>
      <c r="Z216" s="520" t="str">
        <f>VLOOKUP($I216,'U5L Int request'!$J$6:$AI$9945,19,FALSE)</f>
        <v>o</v>
      </c>
      <c r="AA216" s="520" t="str">
        <f>VLOOKUP($I216,'U5L Int request'!$J$6:$AI$9945,20,FALSE)</f>
        <v>o</v>
      </c>
      <c r="AB216" s="520" t="str">
        <f>VLOOKUP($I216,'U5L Int request'!$J$6:$AI$9945,21,FALSE)</f>
        <v>o</v>
      </c>
      <c r="AC216" s="520" t="str">
        <f>VLOOKUP($I216,'U5L Int request'!$J$6:$AI$9945,22,FALSE)</f>
        <v>o</v>
      </c>
      <c r="AD216" s="565"/>
      <c r="AE216" s="521"/>
      <c r="AF216" s="30" t="str">
        <f>VLOOKUP(I216, 'U5L Int request'!$J$7:$J$428, 1, FALSE)</f>
        <v>INTFPRXI</v>
      </c>
    </row>
    <row r="217" spans="2:32" ht="18" customHeight="1">
      <c r="B217" s="597">
        <v>77</v>
      </c>
      <c r="C217" s="590" t="s">
        <v>1167</v>
      </c>
      <c r="D217" s="590" t="s">
        <v>1167</v>
      </c>
      <c r="E217" s="590" t="s">
        <v>1167</v>
      </c>
      <c r="F217" s="512" t="str">
        <f t="shared" ref="F217:F283" si="3" xml:space="preserve"> "EIC"&amp;B217</f>
        <v>EIC77</v>
      </c>
      <c r="G217" s="38" t="s">
        <v>385</v>
      </c>
      <c r="H217" s="584">
        <v>210</v>
      </c>
      <c r="I217" s="40" t="s">
        <v>587</v>
      </c>
      <c r="J217" s="40" t="s">
        <v>588</v>
      </c>
      <c r="K217" s="40" t="str">
        <f>VLOOKUP($I217,'U5L Int request'!$J$6:$AI$9945,3,FALSE)</f>
        <v>PORT</v>
      </c>
      <c r="L217" s="40" t="str">
        <f>VLOOKUP(J217,'U5L Int request'!K:AI,3,FALSE)</f>
        <v>Edge</v>
      </c>
      <c r="M217" s="40" t="s">
        <v>2276</v>
      </c>
      <c r="N217" s="686"/>
      <c r="O217" s="691"/>
      <c r="P217" s="39" t="s">
        <v>387</v>
      </c>
      <c r="Q217" s="301" t="str">
        <f>VLOOKUP($I217,'U5L Int request'!$J$6:$AI$9945,5,FALSE)</f>
        <v>awo_pfctop_IRQ0</v>
      </c>
      <c r="R217" s="516" t="str">
        <f>VLOOKUP($I217,'U5L Int request'!$J$6:$AI$9945,11,FALSE)</f>
        <v>o</v>
      </c>
      <c r="S217" s="516" t="str">
        <f>VLOOKUP($I217,'U5L Int request'!$J$6:$AI$9945,12,FALSE)</f>
        <v>o</v>
      </c>
      <c r="T217" s="516" t="str">
        <f>VLOOKUP($I217,'U5L Int request'!$J$6:$AI$9945,13,FALSE)</f>
        <v>o</v>
      </c>
      <c r="U217" s="516" t="str">
        <f>VLOOKUP($I217,'U5L Int request'!$J$6:$AI$9945,14,FALSE)</f>
        <v>o</v>
      </c>
      <c r="V217" s="516" t="str">
        <f>VLOOKUP($I217,'U5L Int request'!$J$6:$AI$9945,15,FALSE)</f>
        <v>o</v>
      </c>
      <c r="W217" s="516" t="str">
        <f>VLOOKUP($I217,'U5L Int request'!$J$6:$AI$9945,16,FALSE)</f>
        <v>o</v>
      </c>
      <c r="X217" s="516" t="str">
        <f>VLOOKUP($I217,'U5L Int request'!$J$6:$AI$9945,17,FALSE)</f>
        <v>o</v>
      </c>
      <c r="Y217" s="516" t="str">
        <f>VLOOKUP($I217,'U5L Int request'!$J$6:$AI$9945,18,FALSE)</f>
        <v>o</v>
      </c>
      <c r="Z217" s="516" t="str">
        <f>VLOOKUP($I217,'U5L Int request'!$J$6:$AI$9945,19,FALSE)</f>
        <v>o</v>
      </c>
      <c r="AA217" s="516" t="str">
        <f>VLOOKUP($I217,'U5L Int request'!$J$6:$AI$9945,20,FALSE)</f>
        <v>o</v>
      </c>
      <c r="AB217" s="516" t="str">
        <f>VLOOKUP($I217,'U5L Int request'!$J$6:$AI$9945,21,FALSE)</f>
        <v>o</v>
      </c>
      <c r="AC217" s="516" t="str">
        <f>VLOOKUP($I217,'U5L Int request'!$J$6:$AI$9945,22,FALSE)</f>
        <v>o</v>
      </c>
      <c r="AD217" s="563"/>
      <c r="AF217" s="30" t="str">
        <f>VLOOKUP(I217, 'U5L Int request'!$J$7:$J$428, 1, FALSE)</f>
        <v>IRQ0</v>
      </c>
    </row>
    <row r="218" spans="2:32" ht="18" customHeight="1">
      <c r="B218" s="597">
        <v>78</v>
      </c>
      <c r="C218" s="590" t="s">
        <v>1167</v>
      </c>
      <c r="D218" s="590" t="s">
        <v>1167</v>
      </c>
      <c r="E218" s="590" t="s">
        <v>1167</v>
      </c>
      <c r="F218" s="512" t="str">
        <f t="shared" si="3"/>
        <v>EIC78</v>
      </c>
      <c r="G218" s="195" t="s">
        <v>223</v>
      </c>
      <c r="H218" s="584">
        <v>211</v>
      </c>
      <c r="I218" s="195" t="s">
        <v>590</v>
      </c>
      <c r="J218" s="195" t="s">
        <v>591</v>
      </c>
      <c r="K218" s="195" t="str">
        <f>VLOOKUP($I218,'U5L Int request'!$J$6:$AI$9945,3,FALSE)</f>
        <v>PORT</v>
      </c>
      <c r="L218" s="195" t="str">
        <f>VLOOKUP(J218,'U5L Int request'!K:AI,3,FALSE)</f>
        <v>Edge</v>
      </c>
      <c r="M218" s="195" t="s">
        <v>2037</v>
      </c>
      <c r="N218" s="686"/>
      <c r="O218" s="691"/>
      <c r="P218" s="196" t="s">
        <v>389</v>
      </c>
      <c r="Q218" s="303" t="str">
        <f>VLOOKUP($I218,'U5L Int request'!$J$6:$AI$9945,5,FALSE)</f>
        <v>awo_pfctop_IRQ1</v>
      </c>
      <c r="R218" s="516" t="str">
        <f>VLOOKUP($I218,'U5L Int request'!$J$6:$AI$9945,11,FALSE)</f>
        <v>o</v>
      </c>
      <c r="S218" s="516" t="str">
        <f>VLOOKUP($I218,'U5L Int request'!$J$6:$AI$9945,12,FALSE)</f>
        <v>o</v>
      </c>
      <c r="T218" s="516" t="str">
        <f>VLOOKUP($I218,'U5L Int request'!$J$6:$AI$9945,13,FALSE)</f>
        <v>o</v>
      </c>
      <c r="U218" s="516" t="str">
        <f>VLOOKUP($I218,'U5L Int request'!$J$6:$AI$9945,14,FALSE)</f>
        <v>o</v>
      </c>
      <c r="V218" s="516" t="str">
        <f>VLOOKUP($I218,'U5L Int request'!$J$6:$AI$9945,15,FALSE)</f>
        <v>o</v>
      </c>
      <c r="W218" s="516" t="str">
        <f>VLOOKUP($I218,'U5L Int request'!$J$6:$AI$9945,16,FALSE)</f>
        <v>o</v>
      </c>
      <c r="X218" s="516" t="str">
        <f>VLOOKUP($I218,'U5L Int request'!$J$6:$AI$9945,17,FALSE)</f>
        <v>o</v>
      </c>
      <c r="Y218" s="516" t="str">
        <f>VLOOKUP($I218,'U5L Int request'!$J$6:$AI$9945,18,FALSE)</f>
        <v>o</v>
      </c>
      <c r="Z218" s="516" t="str">
        <f>VLOOKUP($I218,'U5L Int request'!$J$6:$AI$9945,19,FALSE)</f>
        <v>o</v>
      </c>
      <c r="AA218" s="516" t="str">
        <f>VLOOKUP($I218,'U5L Int request'!$J$6:$AI$9945,20,FALSE)</f>
        <v>o</v>
      </c>
      <c r="AB218" s="516" t="str">
        <f>VLOOKUP($I218,'U5L Int request'!$J$6:$AI$9945,21,FALSE)</f>
        <v>o</v>
      </c>
      <c r="AC218" s="516" t="str">
        <f>VLOOKUP($I218,'U5L Int request'!$J$6:$AI$9945,22,FALSE)</f>
        <v>o</v>
      </c>
      <c r="AD218" s="563"/>
      <c r="AF218" s="30" t="str">
        <f>VLOOKUP(I218, 'U5L Int request'!$J$7:$J$428, 1, FALSE)</f>
        <v>IRQ1</v>
      </c>
    </row>
    <row r="219" spans="2:32" ht="18" customHeight="1">
      <c r="B219" s="597">
        <v>79</v>
      </c>
      <c r="C219" s="590" t="s">
        <v>1167</v>
      </c>
      <c r="D219" s="590" t="s">
        <v>1167</v>
      </c>
      <c r="E219" s="590" t="s">
        <v>1167</v>
      </c>
      <c r="F219" s="512" t="str">
        <f t="shared" si="3"/>
        <v>EIC79</v>
      </c>
      <c r="G219" s="195" t="s">
        <v>390</v>
      </c>
      <c r="H219" s="584">
        <v>212</v>
      </c>
      <c r="I219" s="193" t="s">
        <v>593</v>
      </c>
      <c r="J219" s="193" t="s">
        <v>594</v>
      </c>
      <c r="K219" s="193" t="str">
        <f>VLOOKUP($I219,'U5L Int request'!$J$6:$AI$9945,3,FALSE)</f>
        <v>PORT</v>
      </c>
      <c r="L219" s="193" t="str">
        <f>VLOOKUP(J219,'U5L Int request'!K:AI,3,FALSE)</f>
        <v>Edge</v>
      </c>
      <c r="M219" s="193" t="s">
        <v>2038</v>
      </c>
      <c r="N219" s="686"/>
      <c r="O219" s="691"/>
      <c r="P219" s="194" t="s">
        <v>392</v>
      </c>
      <c r="Q219" s="304" t="str">
        <f>VLOOKUP($I219,'U5L Int request'!$J$6:$AI$9945,5,FALSE)</f>
        <v>awo_pfctop_IRQ2</v>
      </c>
      <c r="R219" s="516" t="str">
        <f>VLOOKUP($I219,'U5L Int request'!$J$6:$AI$9945,11,FALSE)</f>
        <v>o</v>
      </c>
      <c r="S219" s="516" t="str">
        <f>VLOOKUP($I219,'U5L Int request'!$J$6:$AI$9945,12,FALSE)</f>
        <v>o</v>
      </c>
      <c r="T219" s="516" t="str">
        <f>VLOOKUP($I219,'U5L Int request'!$J$6:$AI$9945,13,FALSE)</f>
        <v>o</v>
      </c>
      <c r="U219" s="516" t="str">
        <f>VLOOKUP($I219,'U5L Int request'!$J$6:$AI$9945,14,FALSE)</f>
        <v>o</v>
      </c>
      <c r="V219" s="516" t="str">
        <f>VLOOKUP($I219,'U5L Int request'!$J$6:$AI$9945,15,FALSE)</f>
        <v>o</v>
      </c>
      <c r="W219" s="516" t="str">
        <f>VLOOKUP($I219,'U5L Int request'!$J$6:$AI$9945,16,FALSE)</f>
        <v>o</v>
      </c>
      <c r="X219" s="516" t="str">
        <f>VLOOKUP($I219,'U5L Int request'!$J$6:$AI$9945,17,FALSE)</f>
        <v>o</v>
      </c>
      <c r="Y219" s="516" t="str">
        <f>VLOOKUP($I219,'U5L Int request'!$J$6:$AI$9945,18,FALSE)</f>
        <v>o</v>
      </c>
      <c r="Z219" s="516" t="str">
        <f>VLOOKUP($I219,'U5L Int request'!$J$6:$AI$9945,19,FALSE)</f>
        <v>o</v>
      </c>
      <c r="AA219" s="516" t="str">
        <f>VLOOKUP($I219,'U5L Int request'!$J$6:$AI$9945,20,FALSE)</f>
        <v>o</v>
      </c>
      <c r="AB219" s="516" t="str">
        <f>VLOOKUP($I219,'U5L Int request'!$J$6:$AI$9945,21,FALSE)</f>
        <v>o</v>
      </c>
      <c r="AC219" s="516" t="str">
        <f>VLOOKUP($I219,'U5L Int request'!$J$6:$AI$9945,22,FALSE)</f>
        <v>o</v>
      </c>
      <c r="AD219" s="563"/>
      <c r="AF219" s="30" t="str">
        <f>VLOOKUP(I219, 'U5L Int request'!$J$7:$J$428, 1, FALSE)</f>
        <v>IRQ2</v>
      </c>
    </row>
    <row r="220" spans="2:32" ht="18" customHeight="1">
      <c r="B220" s="597">
        <v>80</v>
      </c>
      <c r="C220" s="590" t="s">
        <v>1167</v>
      </c>
      <c r="D220" s="590" t="s">
        <v>1167</v>
      </c>
      <c r="E220" s="590" t="s">
        <v>1167</v>
      </c>
      <c r="F220" s="512" t="str">
        <f t="shared" si="3"/>
        <v>EIC80</v>
      </c>
      <c r="G220" s="195" t="s">
        <v>227</v>
      </c>
      <c r="H220" s="584">
        <v>213</v>
      </c>
      <c r="I220" s="195" t="s">
        <v>595</v>
      </c>
      <c r="J220" s="195" t="s">
        <v>596</v>
      </c>
      <c r="K220" s="195" t="str">
        <f>VLOOKUP($I220,'U5L Int request'!$J$6:$AI$9945,3,FALSE)</f>
        <v>PORT</v>
      </c>
      <c r="L220" s="195" t="str">
        <f>VLOOKUP(J220,'U5L Int request'!K:AI,3,FALSE)</f>
        <v>Edge</v>
      </c>
      <c r="M220" s="195" t="s">
        <v>2039</v>
      </c>
      <c r="N220" s="686"/>
      <c r="O220" s="691"/>
      <c r="P220" s="196" t="s">
        <v>394</v>
      </c>
      <c r="Q220" s="303" t="str">
        <f>VLOOKUP($I220,'U5L Int request'!$J$6:$AI$9945,5,FALSE)</f>
        <v>awo_pfctop_IRQ3</v>
      </c>
      <c r="R220" s="516" t="str">
        <f>VLOOKUP($I220,'U5L Int request'!$J$6:$AI$9945,11,FALSE)</f>
        <v>o</v>
      </c>
      <c r="S220" s="516" t="str">
        <f>VLOOKUP($I220,'U5L Int request'!$J$6:$AI$9945,12,FALSE)</f>
        <v>o</v>
      </c>
      <c r="T220" s="516" t="str">
        <f>VLOOKUP($I220,'U5L Int request'!$J$6:$AI$9945,13,FALSE)</f>
        <v>o</v>
      </c>
      <c r="U220" s="516" t="str">
        <f>VLOOKUP($I220,'U5L Int request'!$J$6:$AI$9945,14,FALSE)</f>
        <v>o</v>
      </c>
      <c r="V220" s="516" t="str">
        <f>VLOOKUP($I220,'U5L Int request'!$J$6:$AI$9945,15,FALSE)</f>
        <v>o</v>
      </c>
      <c r="W220" s="516" t="str">
        <f>VLOOKUP($I220,'U5L Int request'!$J$6:$AI$9945,16,FALSE)</f>
        <v>o</v>
      </c>
      <c r="X220" s="516" t="str">
        <f>VLOOKUP($I220,'U5L Int request'!$J$6:$AI$9945,17,FALSE)</f>
        <v>o</v>
      </c>
      <c r="Y220" s="516" t="str">
        <f>VLOOKUP($I220,'U5L Int request'!$J$6:$AI$9945,18,FALSE)</f>
        <v>o</v>
      </c>
      <c r="Z220" s="516" t="str">
        <f>VLOOKUP($I220,'U5L Int request'!$J$6:$AI$9945,19,FALSE)</f>
        <v>o</v>
      </c>
      <c r="AA220" s="516" t="str">
        <f>VLOOKUP($I220,'U5L Int request'!$J$6:$AI$9945,20,FALSE)</f>
        <v>o</v>
      </c>
      <c r="AB220" s="516" t="str">
        <f>VLOOKUP($I220,'U5L Int request'!$J$6:$AI$9945,21,FALSE)</f>
        <v>o</v>
      </c>
      <c r="AC220" s="516" t="str">
        <f>VLOOKUP($I220,'U5L Int request'!$J$6:$AI$9945,22,FALSE)</f>
        <v>o</v>
      </c>
      <c r="AD220" s="563"/>
      <c r="AF220" s="30" t="str">
        <f>VLOOKUP(I220, 'U5L Int request'!$J$7:$J$428, 1, FALSE)</f>
        <v>IRQ3</v>
      </c>
    </row>
    <row r="221" spans="2:32" ht="18" customHeight="1">
      <c r="B221" s="597">
        <v>81</v>
      </c>
      <c r="C221" s="590" t="s">
        <v>1167</v>
      </c>
      <c r="D221" s="590" t="s">
        <v>1167</v>
      </c>
      <c r="E221" s="590" t="s">
        <v>1167</v>
      </c>
      <c r="F221" s="512" t="str">
        <f t="shared" si="3"/>
        <v>EIC81</v>
      </c>
      <c r="G221" s="195" t="s">
        <v>395</v>
      </c>
      <c r="H221" s="584">
        <v>214</v>
      </c>
      <c r="I221" s="193" t="s">
        <v>597</v>
      </c>
      <c r="J221" s="193" t="s">
        <v>598</v>
      </c>
      <c r="K221" s="193" t="str">
        <f>VLOOKUP($I221,'U5L Int request'!$J$6:$AI$9945,3,FALSE)</f>
        <v>PORT</v>
      </c>
      <c r="L221" s="193" t="str">
        <f>VLOOKUP(J221,'U5L Int request'!K:AI,3,FALSE)</f>
        <v>Edge</v>
      </c>
      <c r="M221" s="193" t="s">
        <v>2040</v>
      </c>
      <c r="N221" s="686"/>
      <c r="O221" s="691"/>
      <c r="P221" s="194" t="s">
        <v>397</v>
      </c>
      <c r="Q221" s="304" t="str">
        <f>VLOOKUP($I221,'U5L Int request'!$J$6:$AI$9945,5,FALSE)</f>
        <v>awo_pfctop_IRQ4</v>
      </c>
      <c r="R221" s="516" t="str">
        <f>VLOOKUP($I221,'U5L Int request'!$J$6:$AI$9945,11,FALSE)</f>
        <v>o</v>
      </c>
      <c r="S221" s="516" t="str">
        <f>VLOOKUP($I221,'U5L Int request'!$J$6:$AI$9945,12,FALSE)</f>
        <v>o</v>
      </c>
      <c r="T221" s="516" t="str">
        <f>VLOOKUP($I221,'U5L Int request'!$J$6:$AI$9945,13,FALSE)</f>
        <v>o</v>
      </c>
      <c r="U221" s="516" t="str">
        <f>VLOOKUP($I221,'U5L Int request'!$J$6:$AI$9945,14,FALSE)</f>
        <v>o</v>
      </c>
      <c r="V221" s="516" t="str">
        <f>VLOOKUP($I221,'U5L Int request'!$J$6:$AI$9945,15,FALSE)</f>
        <v>o</v>
      </c>
      <c r="W221" s="516" t="str">
        <f>VLOOKUP($I221,'U5L Int request'!$J$6:$AI$9945,16,FALSE)</f>
        <v>o</v>
      </c>
      <c r="X221" s="516" t="str">
        <f>VLOOKUP($I221,'U5L Int request'!$J$6:$AI$9945,17,FALSE)</f>
        <v>o</v>
      </c>
      <c r="Y221" s="516" t="str">
        <f>VLOOKUP($I221,'U5L Int request'!$J$6:$AI$9945,18,FALSE)</f>
        <v>o</v>
      </c>
      <c r="Z221" s="516" t="str">
        <f>VLOOKUP($I221,'U5L Int request'!$J$6:$AI$9945,19,FALSE)</f>
        <v>o</v>
      </c>
      <c r="AA221" s="516" t="str">
        <f>VLOOKUP($I221,'U5L Int request'!$J$6:$AI$9945,20,FALSE)</f>
        <v>o</v>
      </c>
      <c r="AB221" s="516" t="str">
        <f>VLOOKUP($I221,'U5L Int request'!$J$6:$AI$9945,21,FALSE)</f>
        <v>o</v>
      </c>
      <c r="AC221" s="516" t="str">
        <f>VLOOKUP($I221,'U5L Int request'!$J$6:$AI$9945,22,FALSE)</f>
        <v>o</v>
      </c>
      <c r="AD221" s="563"/>
      <c r="AF221" s="30" t="str">
        <f>VLOOKUP(I221, 'U5L Int request'!$J$7:$J$428, 1, FALSE)</f>
        <v>IRQ4</v>
      </c>
    </row>
    <row r="222" spans="2:32" ht="18" customHeight="1">
      <c r="B222" s="597">
        <v>82</v>
      </c>
      <c r="C222" s="590" t="s">
        <v>1167</v>
      </c>
      <c r="D222" s="590" t="s">
        <v>1167</v>
      </c>
      <c r="E222" s="590" t="s">
        <v>1167</v>
      </c>
      <c r="F222" s="512" t="str">
        <f t="shared" si="3"/>
        <v>EIC82</v>
      </c>
      <c r="G222" s="195" t="s">
        <v>232</v>
      </c>
      <c r="H222" s="584">
        <v>215</v>
      </c>
      <c r="I222" s="195" t="s">
        <v>599</v>
      </c>
      <c r="J222" s="195" t="s">
        <v>600</v>
      </c>
      <c r="K222" s="195" t="str">
        <f>VLOOKUP($I222,'U5L Int request'!$J$6:$AI$9945,3,FALSE)</f>
        <v>PORT</v>
      </c>
      <c r="L222" s="195" t="str">
        <f>VLOOKUP(J222,'U5L Int request'!K:AI,3,FALSE)</f>
        <v>Edge</v>
      </c>
      <c r="M222" s="195" t="s">
        <v>2041</v>
      </c>
      <c r="N222" s="686"/>
      <c r="O222" s="691"/>
      <c r="P222" s="196" t="s">
        <v>399</v>
      </c>
      <c r="Q222" s="303" t="str">
        <f>VLOOKUP($I222,'U5L Int request'!$J$6:$AI$9945,5,FALSE)</f>
        <v>awo_pfctop_IRQ5</v>
      </c>
      <c r="R222" s="516" t="str">
        <f>VLOOKUP($I222,'U5L Int request'!$J$6:$AI$9945,11,FALSE)</f>
        <v>o</v>
      </c>
      <c r="S222" s="516" t="str">
        <f>VLOOKUP($I222,'U5L Int request'!$J$6:$AI$9945,12,FALSE)</f>
        <v>o</v>
      </c>
      <c r="T222" s="516" t="str">
        <f>VLOOKUP($I222,'U5L Int request'!$J$6:$AI$9945,13,FALSE)</f>
        <v>o</v>
      </c>
      <c r="U222" s="516" t="str">
        <f>VLOOKUP($I222,'U5L Int request'!$J$6:$AI$9945,14,FALSE)</f>
        <v>o</v>
      </c>
      <c r="V222" s="516" t="str">
        <f>VLOOKUP($I222,'U5L Int request'!$J$6:$AI$9945,15,FALSE)</f>
        <v>o</v>
      </c>
      <c r="W222" s="516" t="str">
        <f>VLOOKUP($I222,'U5L Int request'!$J$6:$AI$9945,16,FALSE)</f>
        <v>o</v>
      </c>
      <c r="X222" s="516" t="str">
        <f>VLOOKUP($I222,'U5L Int request'!$J$6:$AI$9945,17,FALSE)</f>
        <v>o</v>
      </c>
      <c r="Y222" s="516" t="str">
        <f>VLOOKUP($I222,'U5L Int request'!$J$6:$AI$9945,18,FALSE)</f>
        <v>o</v>
      </c>
      <c r="Z222" s="516" t="str">
        <f>VLOOKUP($I222,'U5L Int request'!$J$6:$AI$9945,19,FALSE)</f>
        <v>o</v>
      </c>
      <c r="AA222" s="516" t="str">
        <f>VLOOKUP($I222,'U5L Int request'!$J$6:$AI$9945,20,FALSE)</f>
        <v>o</v>
      </c>
      <c r="AB222" s="516" t="str">
        <f>VLOOKUP($I222,'U5L Int request'!$J$6:$AI$9945,21,FALSE)</f>
        <v>o</v>
      </c>
      <c r="AC222" s="516" t="str">
        <f>VLOOKUP($I222,'U5L Int request'!$J$6:$AI$9945,22,FALSE)</f>
        <v>o</v>
      </c>
      <c r="AD222" s="563"/>
      <c r="AF222" s="30" t="str">
        <f>VLOOKUP(I222, 'U5L Int request'!$J$7:$J$428, 1, FALSE)</f>
        <v>IRQ5</v>
      </c>
    </row>
    <row r="223" spans="2:32" ht="18" customHeight="1">
      <c r="B223" s="597">
        <v>83</v>
      </c>
      <c r="C223" s="590" t="s">
        <v>1167</v>
      </c>
      <c r="D223" s="590" t="s">
        <v>1167</v>
      </c>
      <c r="E223" s="590" t="s">
        <v>1167</v>
      </c>
      <c r="F223" s="512" t="str">
        <f t="shared" si="3"/>
        <v>EIC83</v>
      </c>
      <c r="G223" s="195" t="s">
        <v>400</v>
      </c>
      <c r="H223" s="584">
        <v>216</v>
      </c>
      <c r="I223" s="195" t="s">
        <v>2128</v>
      </c>
      <c r="J223" s="195" t="s">
        <v>2129</v>
      </c>
      <c r="K223" s="195" t="str">
        <f>VLOOKUP($I223,'U5L Int request'!$J$6:$AI$9945,3,FALSE)</f>
        <v>PORT</v>
      </c>
      <c r="L223" s="195" t="str">
        <f>VLOOKUP(J223,'U5L Int request'!K:AI,3,FALSE)</f>
        <v>Edge</v>
      </c>
      <c r="M223" s="195" t="s">
        <v>2042</v>
      </c>
      <c r="N223" s="686"/>
      <c r="O223" s="691"/>
      <c r="P223" s="196" t="s">
        <v>402</v>
      </c>
      <c r="Q223" s="303" t="str">
        <f>VLOOKUP($I223,'U5L Int request'!$J$6:$AI$9945,5,FALSE)</f>
        <v>awo_pfctop_IRQ6</v>
      </c>
      <c r="R223" s="516" t="str">
        <f>VLOOKUP($I223,'U5L Int request'!$J$6:$AI$9945,11,FALSE)</f>
        <v>o</v>
      </c>
      <c r="S223" s="516" t="str">
        <f>VLOOKUP($I223,'U5L Int request'!$J$6:$AI$9945,12,FALSE)</f>
        <v>o</v>
      </c>
      <c r="T223" s="516" t="str">
        <f>VLOOKUP($I223,'U5L Int request'!$J$6:$AI$9945,13,FALSE)</f>
        <v>o</v>
      </c>
      <c r="U223" s="516" t="str">
        <f>VLOOKUP($I223,'U5L Int request'!$J$6:$AI$9945,14,FALSE)</f>
        <v>o</v>
      </c>
      <c r="V223" s="516" t="str">
        <f>VLOOKUP($I223,'U5L Int request'!$J$6:$AI$9945,15,FALSE)</f>
        <v>o</v>
      </c>
      <c r="W223" s="516" t="str">
        <f>VLOOKUP($I223,'U5L Int request'!$J$6:$AI$9945,16,FALSE)</f>
        <v>o</v>
      </c>
      <c r="X223" s="516" t="str">
        <f>VLOOKUP($I223,'U5L Int request'!$J$6:$AI$9945,17,FALSE)</f>
        <v>o</v>
      </c>
      <c r="Y223" s="516" t="str">
        <f>VLOOKUP($I223,'U5L Int request'!$J$6:$AI$9945,18,FALSE)</f>
        <v>o</v>
      </c>
      <c r="Z223" s="516" t="str">
        <f>VLOOKUP($I223,'U5L Int request'!$J$6:$AI$9945,19,FALSE)</f>
        <v>o</v>
      </c>
      <c r="AA223" s="516" t="str">
        <f>VLOOKUP($I223,'U5L Int request'!$J$6:$AI$9945,20,FALSE)</f>
        <v>o</v>
      </c>
      <c r="AB223" s="516" t="str">
        <f>VLOOKUP($I223,'U5L Int request'!$J$6:$AI$9945,21,FALSE)</f>
        <v>o</v>
      </c>
      <c r="AC223" s="516" t="str">
        <f>VLOOKUP($I223,'U5L Int request'!$J$6:$AI$9945,22,FALSE)</f>
        <v>o</v>
      </c>
      <c r="AD223" s="563"/>
      <c r="AF223" s="30" t="str">
        <f>VLOOKUP(I223, 'U5L Int request'!$J$7:$J$428, 1, FALSE)</f>
        <v>IRQ6</v>
      </c>
    </row>
    <row r="224" spans="2:32" ht="18" customHeight="1">
      <c r="B224" s="597">
        <v>84</v>
      </c>
      <c r="C224" s="590" t="s">
        <v>1167</v>
      </c>
      <c r="D224" s="590" t="s">
        <v>1167</v>
      </c>
      <c r="E224" s="590" t="s">
        <v>1167</v>
      </c>
      <c r="F224" s="512" t="str">
        <f t="shared" si="3"/>
        <v>EIC84</v>
      </c>
      <c r="G224" s="195" t="s">
        <v>236</v>
      </c>
      <c r="H224" s="584">
        <v>217</v>
      </c>
      <c r="I224" s="193" t="s">
        <v>601</v>
      </c>
      <c r="J224" s="193" t="s">
        <v>602</v>
      </c>
      <c r="K224" s="193" t="str">
        <f>VLOOKUP($I224,'U5L Int request'!$J$6:$AI$9945,3,FALSE)</f>
        <v>PORT</v>
      </c>
      <c r="L224" s="193" t="str">
        <f>VLOOKUP(J224,'U5L Int request'!K:AI,3,FALSE)</f>
        <v>Edge</v>
      </c>
      <c r="M224" s="193" t="s">
        <v>2043</v>
      </c>
      <c r="N224" s="686"/>
      <c r="O224" s="691"/>
      <c r="P224" s="194" t="s">
        <v>404</v>
      </c>
      <c r="Q224" s="304" t="str">
        <f>VLOOKUP($I224,'U5L Int request'!$J$6:$AI$9945,5,FALSE)</f>
        <v>awo_pfctop_IRQ16</v>
      </c>
      <c r="R224" s="516" t="str">
        <f>VLOOKUP($I224,'U5L Int request'!$J$6:$AI$9945,11,FALSE)</f>
        <v>o</v>
      </c>
      <c r="S224" s="516" t="str">
        <f>VLOOKUP($I224,'U5L Int request'!$J$6:$AI$9945,12,FALSE)</f>
        <v>o</v>
      </c>
      <c r="T224" s="516" t="str">
        <f>VLOOKUP($I224,'U5L Int request'!$J$6:$AI$9945,13,FALSE)</f>
        <v>o</v>
      </c>
      <c r="U224" s="516" t="str">
        <f>VLOOKUP($I224,'U5L Int request'!$J$6:$AI$9945,14,FALSE)</f>
        <v>o</v>
      </c>
      <c r="V224" s="516" t="str">
        <f>VLOOKUP($I224,'U5L Int request'!$J$6:$AI$9945,15,FALSE)</f>
        <v>o</v>
      </c>
      <c r="W224" s="516" t="str">
        <f>VLOOKUP($I224,'U5L Int request'!$J$6:$AI$9945,16,FALSE)</f>
        <v>o</v>
      </c>
      <c r="X224" s="516" t="str">
        <f>VLOOKUP($I224,'U5L Int request'!$J$6:$AI$9945,17,FALSE)</f>
        <v>o</v>
      </c>
      <c r="Y224" s="516" t="str">
        <f>VLOOKUP($I224,'U5L Int request'!$J$6:$AI$9945,18,FALSE)</f>
        <v>o</v>
      </c>
      <c r="Z224" s="516" t="str">
        <f>VLOOKUP($I224,'U5L Int request'!$J$6:$AI$9945,19,FALSE)</f>
        <v>o</v>
      </c>
      <c r="AA224" s="516" t="str">
        <f>VLOOKUP($I224,'U5L Int request'!$J$6:$AI$9945,20,FALSE)</f>
        <v>o</v>
      </c>
      <c r="AB224" s="516" t="str">
        <f>VLOOKUP($I224,'U5L Int request'!$J$6:$AI$9945,21,FALSE)</f>
        <v>o</v>
      </c>
      <c r="AC224" s="516" t="str">
        <f>VLOOKUP($I224,'U5L Int request'!$J$6:$AI$9945,22,FALSE)</f>
        <v>o</v>
      </c>
      <c r="AD224" s="563"/>
      <c r="AF224" s="30" t="str">
        <f>VLOOKUP(I224, 'U5L Int request'!$J$7:$J$428, 1, FALSE)</f>
        <v>IRQ16</v>
      </c>
    </row>
    <row r="225" spans="2:32" s="36" customFormat="1" ht="18" customHeight="1">
      <c r="B225" s="597">
        <v>85</v>
      </c>
      <c r="C225" s="590" t="s">
        <v>1167</v>
      </c>
      <c r="D225" s="590" t="s">
        <v>1167</v>
      </c>
      <c r="E225" s="590" t="s">
        <v>1167</v>
      </c>
      <c r="F225" s="512" t="str">
        <f t="shared" si="3"/>
        <v>EIC85</v>
      </c>
      <c r="G225" s="195" t="s">
        <v>405</v>
      </c>
      <c r="H225" s="584">
        <v>218</v>
      </c>
      <c r="I225" s="40" t="s">
        <v>603</v>
      </c>
      <c r="J225" s="40" t="s">
        <v>604</v>
      </c>
      <c r="K225" s="40" t="str">
        <f>VLOOKUP($I225,'U5L Int request'!$J$6:$AI$9945,3,FALSE)</f>
        <v>PORT</v>
      </c>
      <c r="L225" s="40" t="str">
        <f>VLOOKUP(J225,'U5L Int request'!K:AI,3,FALSE)</f>
        <v>Edge</v>
      </c>
      <c r="M225" s="40" t="s">
        <v>2044</v>
      </c>
      <c r="N225" s="686"/>
      <c r="O225" s="691"/>
      <c r="P225" s="39" t="s">
        <v>408</v>
      </c>
      <c r="Q225" s="301" t="str">
        <f>VLOOKUP($I225,'U5L Int request'!$J$6:$AI$9945,5,FALSE)</f>
        <v>awo_pfctop_IRQ18</v>
      </c>
      <c r="R225" s="516" t="str">
        <f>VLOOKUP($I225,'U5L Int request'!$J$6:$AI$9945,11,FALSE)</f>
        <v>o</v>
      </c>
      <c r="S225" s="516" t="str">
        <f>VLOOKUP($I225,'U5L Int request'!$J$6:$AI$9945,12,FALSE)</f>
        <v>o</v>
      </c>
      <c r="T225" s="516" t="str">
        <f>VLOOKUP($I225,'U5L Int request'!$J$6:$AI$9945,13,FALSE)</f>
        <v>o</v>
      </c>
      <c r="U225" s="516" t="str">
        <f>VLOOKUP($I225,'U5L Int request'!$J$6:$AI$9945,14,FALSE)</f>
        <v>o</v>
      </c>
      <c r="V225" s="516" t="str">
        <f>VLOOKUP($I225,'U5L Int request'!$J$6:$AI$9945,15,FALSE)</f>
        <v>o</v>
      </c>
      <c r="W225" s="516" t="str">
        <f>VLOOKUP($I225,'U5L Int request'!$J$6:$AI$9945,16,FALSE)</f>
        <v>o</v>
      </c>
      <c r="X225" s="516" t="str">
        <f>VLOOKUP($I225,'U5L Int request'!$J$6:$AI$9945,17,FALSE)</f>
        <v>o</v>
      </c>
      <c r="Y225" s="516" t="str">
        <f>VLOOKUP($I225,'U5L Int request'!$J$6:$AI$9945,18,FALSE)</f>
        <v>o</v>
      </c>
      <c r="Z225" s="516" t="str">
        <f>VLOOKUP($I225,'U5L Int request'!$J$6:$AI$9945,19,FALSE)</f>
        <v>o</v>
      </c>
      <c r="AA225" s="516" t="str">
        <f>VLOOKUP($I225,'U5L Int request'!$J$6:$AI$9945,20,FALSE)</f>
        <v>o</v>
      </c>
      <c r="AB225" s="516" t="str">
        <f>VLOOKUP($I225,'U5L Int request'!$J$6:$AI$9945,21,FALSE)</f>
        <v>o</v>
      </c>
      <c r="AC225" s="516" t="str">
        <f>VLOOKUP($I225,'U5L Int request'!$J$6:$AI$9945,22,FALSE)</f>
        <v>o</v>
      </c>
      <c r="AD225" s="563"/>
      <c r="AF225" s="30" t="str">
        <f>VLOOKUP(I225, 'U5L Int request'!$J$7:$J$428, 1, FALSE)</f>
        <v>IRQ18</v>
      </c>
    </row>
    <row r="226" spans="2:32" s="36" customFormat="1" ht="18" customHeight="1">
      <c r="B226" s="597">
        <v>86</v>
      </c>
      <c r="C226" s="590" t="s">
        <v>1167</v>
      </c>
      <c r="D226" s="590" t="s">
        <v>1167</v>
      </c>
      <c r="E226" s="590" t="s">
        <v>1167</v>
      </c>
      <c r="F226" s="512" t="str">
        <f t="shared" si="3"/>
        <v>EIC86</v>
      </c>
      <c r="G226" s="195" t="s">
        <v>241</v>
      </c>
      <c r="H226" s="584">
        <v>219</v>
      </c>
      <c r="I226" s="193" t="s">
        <v>605</v>
      </c>
      <c r="J226" s="193" t="s">
        <v>606</v>
      </c>
      <c r="K226" s="193" t="str">
        <f>VLOOKUP($I226,'U5L Int request'!$J$6:$AI$9945,3,FALSE)</f>
        <v>PORT</v>
      </c>
      <c r="L226" s="193" t="str">
        <f>VLOOKUP(J226,'U5L Int request'!K:AI,3,FALSE)</f>
        <v>Edge</v>
      </c>
      <c r="M226" s="193" t="s">
        <v>2045</v>
      </c>
      <c r="N226" s="686"/>
      <c r="O226" s="691"/>
      <c r="P226" s="194" t="s">
        <v>411</v>
      </c>
      <c r="Q226" s="304" t="str">
        <f>VLOOKUP($I226,'U5L Int request'!$J$6:$AI$9945,5,FALSE)</f>
        <v>awo_pfctop_IRQ19</v>
      </c>
      <c r="R226" s="516" t="str">
        <f>VLOOKUP($I226,'U5L Int request'!$J$6:$AI$9945,11,FALSE)</f>
        <v>o</v>
      </c>
      <c r="S226" s="516" t="str">
        <f>VLOOKUP($I226,'U5L Int request'!$J$6:$AI$9945,12,FALSE)</f>
        <v>o</v>
      </c>
      <c r="T226" s="516" t="str">
        <f>VLOOKUP($I226,'U5L Int request'!$J$6:$AI$9945,13,FALSE)</f>
        <v>o</v>
      </c>
      <c r="U226" s="516" t="str">
        <f>VLOOKUP($I226,'U5L Int request'!$J$6:$AI$9945,14,FALSE)</f>
        <v>o</v>
      </c>
      <c r="V226" s="516" t="str">
        <f>VLOOKUP($I226,'U5L Int request'!$J$6:$AI$9945,15,FALSE)</f>
        <v>o</v>
      </c>
      <c r="W226" s="516" t="str">
        <f>VLOOKUP($I226,'U5L Int request'!$J$6:$AI$9945,16,FALSE)</f>
        <v>o</v>
      </c>
      <c r="X226" s="516" t="str">
        <f>VLOOKUP($I226,'U5L Int request'!$J$6:$AI$9945,17,FALSE)</f>
        <v>o</v>
      </c>
      <c r="Y226" s="516" t="str">
        <f>VLOOKUP($I226,'U5L Int request'!$J$6:$AI$9945,18,FALSE)</f>
        <v>-</v>
      </c>
      <c r="Z226" s="516" t="str">
        <f>VLOOKUP($I226,'U5L Int request'!$J$6:$AI$9945,19,FALSE)</f>
        <v>-</v>
      </c>
      <c r="AA226" s="516" t="str">
        <f>VLOOKUP($I226,'U5L Int request'!$J$6:$AI$9945,20,FALSE)</f>
        <v>o</v>
      </c>
      <c r="AB226" s="516" t="str">
        <f>VLOOKUP($I226,'U5L Int request'!$J$6:$AI$9945,21,FALSE)</f>
        <v>-</v>
      </c>
      <c r="AC226" s="516" t="str">
        <f>VLOOKUP($I226,'U5L Int request'!$J$6:$AI$9945,22,FALSE)</f>
        <v>-</v>
      </c>
      <c r="AD226" s="563"/>
      <c r="AF226" s="30" t="str">
        <f>VLOOKUP(I226, 'U5L Int request'!$J$7:$J$428, 1, FALSE)</f>
        <v>IRQ19</v>
      </c>
    </row>
    <row r="227" spans="2:32" ht="18" customHeight="1">
      <c r="B227" s="597">
        <v>87</v>
      </c>
      <c r="C227" s="590" t="s">
        <v>1167</v>
      </c>
      <c r="D227" s="590" t="s">
        <v>1167</v>
      </c>
      <c r="E227" s="590" t="s">
        <v>1167</v>
      </c>
      <c r="F227" s="512" t="str">
        <f t="shared" si="3"/>
        <v>EIC87</v>
      </c>
      <c r="G227" s="195" t="s">
        <v>2058</v>
      </c>
      <c r="H227" s="584">
        <v>220</v>
      </c>
      <c r="I227" s="195" t="s">
        <v>607</v>
      </c>
      <c r="J227" s="195" t="s">
        <v>608</v>
      </c>
      <c r="K227" s="195" t="str">
        <f>VLOOKUP($I227,'U5L Int request'!$J$6:$AI$9945,3,FALSE)</f>
        <v>PORT</v>
      </c>
      <c r="L227" s="195" t="str">
        <f>VLOOKUP(J227,'U5L Int request'!K:AI,3,FALSE)</f>
        <v>Edge</v>
      </c>
      <c r="M227" s="195" t="s">
        <v>2046</v>
      </c>
      <c r="N227" s="686"/>
      <c r="O227" s="691"/>
      <c r="P227" s="196" t="s">
        <v>414</v>
      </c>
      <c r="Q227" s="303" t="str">
        <f>VLOOKUP($I227,'U5L Int request'!$J$6:$AI$9945,5,FALSE)</f>
        <v>awo_pfctop_IRQ20</v>
      </c>
      <c r="R227" s="516" t="str">
        <f>VLOOKUP($I227,'U5L Int request'!$J$6:$AI$9945,11,FALSE)</f>
        <v>o</v>
      </c>
      <c r="S227" s="516" t="str">
        <f>VLOOKUP($I227,'U5L Int request'!$J$6:$AI$9945,12,FALSE)</f>
        <v>o</v>
      </c>
      <c r="T227" s="516" t="str">
        <f>VLOOKUP($I227,'U5L Int request'!$J$6:$AI$9945,13,FALSE)</f>
        <v>o</v>
      </c>
      <c r="U227" s="516" t="str">
        <f>VLOOKUP($I227,'U5L Int request'!$J$6:$AI$9945,14,FALSE)</f>
        <v>o</v>
      </c>
      <c r="V227" s="516" t="str">
        <f>VLOOKUP($I227,'U5L Int request'!$J$6:$AI$9945,15,FALSE)</f>
        <v>o</v>
      </c>
      <c r="W227" s="516" t="str">
        <f>VLOOKUP($I227,'U5L Int request'!$J$6:$AI$9945,16,FALSE)</f>
        <v>o</v>
      </c>
      <c r="X227" s="516" t="str">
        <f>VLOOKUP($I227,'U5L Int request'!$J$6:$AI$9945,17,FALSE)</f>
        <v>o</v>
      </c>
      <c r="Y227" s="516" t="str">
        <f>VLOOKUP($I227,'U5L Int request'!$J$6:$AI$9945,18,FALSE)</f>
        <v>o</v>
      </c>
      <c r="Z227" s="516" t="str">
        <f>VLOOKUP($I227,'U5L Int request'!$J$6:$AI$9945,19,FALSE)</f>
        <v>-</v>
      </c>
      <c r="AA227" s="516" t="str">
        <f>VLOOKUP($I227,'U5L Int request'!$J$6:$AI$9945,20,FALSE)</f>
        <v>o</v>
      </c>
      <c r="AB227" s="516" t="str">
        <f>VLOOKUP($I227,'U5L Int request'!$J$6:$AI$9945,21,FALSE)</f>
        <v>o</v>
      </c>
      <c r="AC227" s="516" t="str">
        <f>VLOOKUP($I227,'U5L Int request'!$J$6:$AI$9945,22,FALSE)</f>
        <v>-</v>
      </c>
      <c r="AD227" s="563"/>
      <c r="AF227" s="30" t="str">
        <f>VLOOKUP(I227, 'U5L Int request'!$J$7:$J$428, 1, FALSE)</f>
        <v>IRQ20</v>
      </c>
    </row>
    <row r="228" spans="2:32" ht="18" customHeight="1">
      <c r="B228" s="597">
        <v>88</v>
      </c>
      <c r="C228" s="590" t="s">
        <v>1167</v>
      </c>
      <c r="D228" s="590" t="s">
        <v>1167</v>
      </c>
      <c r="E228" s="590" t="s">
        <v>1167</v>
      </c>
      <c r="F228" s="512" t="str">
        <f t="shared" si="3"/>
        <v>EIC88</v>
      </c>
      <c r="G228" s="195" t="s">
        <v>245</v>
      </c>
      <c r="H228" s="584">
        <v>221</v>
      </c>
      <c r="I228" s="193" t="s">
        <v>609</v>
      </c>
      <c r="J228" s="193" t="s">
        <v>610</v>
      </c>
      <c r="K228" s="193" t="str">
        <f>VLOOKUP($I228,'U5L Int request'!$J$6:$AI$9945,3,FALSE)</f>
        <v>PORT</v>
      </c>
      <c r="L228" s="193" t="str">
        <f>VLOOKUP(J228,'U5L Int request'!K:AI,3,FALSE)</f>
        <v>Edge</v>
      </c>
      <c r="M228" s="193" t="s">
        <v>2047</v>
      </c>
      <c r="N228" s="686"/>
      <c r="O228" s="691"/>
      <c r="P228" s="194" t="s">
        <v>417</v>
      </c>
      <c r="Q228" s="304" t="str">
        <f>VLOOKUP($I228,'U5L Int request'!$J$6:$AI$9945,5,FALSE)</f>
        <v>awo_pfctop_IRQ21</v>
      </c>
      <c r="R228" s="516" t="str">
        <f>VLOOKUP($I228,'U5L Int request'!$J$6:$AI$9945,11,FALSE)</f>
        <v>o</v>
      </c>
      <c r="S228" s="516" t="str">
        <f>VLOOKUP($I228,'U5L Int request'!$J$6:$AI$9945,12,FALSE)</f>
        <v>o</v>
      </c>
      <c r="T228" s="516" t="str">
        <f>VLOOKUP($I228,'U5L Int request'!$J$6:$AI$9945,13,FALSE)</f>
        <v>o</v>
      </c>
      <c r="U228" s="516" t="str">
        <f>VLOOKUP($I228,'U5L Int request'!$J$6:$AI$9945,14,FALSE)</f>
        <v>o</v>
      </c>
      <c r="V228" s="516" t="str">
        <f>VLOOKUP($I228,'U5L Int request'!$J$6:$AI$9945,15,FALSE)</f>
        <v>o</v>
      </c>
      <c r="W228" s="516" t="str">
        <f>VLOOKUP($I228,'U5L Int request'!$J$6:$AI$9945,16,FALSE)</f>
        <v>o</v>
      </c>
      <c r="X228" s="516" t="str">
        <f>VLOOKUP($I228,'U5L Int request'!$J$6:$AI$9945,17,FALSE)</f>
        <v>o</v>
      </c>
      <c r="Y228" s="516" t="str">
        <f>VLOOKUP($I228,'U5L Int request'!$J$6:$AI$9945,18,FALSE)</f>
        <v>o</v>
      </c>
      <c r="Z228" s="516" t="str">
        <f>VLOOKUP($I228,'U5L Int request'!$J$6:$AI$9945,19,FALSE)</f>
        <v>-</v>
      </c>
      <c r="AA228" s="516" t="str">
        <f>VLOOKUP($I228,'U5L Int request'!$J$6:$AI$9945,20,FALSE)</f>
        <v>o</v>
      </c>
      <c r="AB228" s="516" t="str">
        <f>VLOOKUP($I228,'U5L Int request'!$J$6:$AI$9945,21,FALSE)</f>
        <v>o</v>
      </c>
      <c r="AC228" s="516" t="str">
        <f>VLOOKUP($I228,'U5L Int request'!$J$6:$AI$9945,22,FALSE)</f>
        <v>-</v>
      </c>
      <c r="AD228" s="563"/>
      <c r="AF228" s="30" t="str">
        <f>VLOOKUP(I228, 'U5L Int request'!$J$7:$J$428, 1, FALSE)</f>
        <v>IRQ21</v>
      </c>
    </row>
    <row r="229" spans="2:32" ht="18" customHeight="1">
      <c r="B229" s="597">
        <v>89</v>
      </c>
      <c r="C229" s="590" t="s">
        <v>1167</v>
      </c>
      <c r="D229" s="590" t="s">
        <v>1167</v>
      </c>
      <c r="E229" s="590" t="s">
        <v>1167</v>
      </c>
      <c r="F229" s="512" t="str">
        <f t="shared" si="3"/>
        <v>EIC89</v>
      </c>
      <c r="G229" s="195" t="s">
        <v>2059</v>
      </c>
      <c r="H229" s="584">
        <v>222</v>
      </c>
      <c r="I229" s="195" t="s">
        <v>611</v>
      </c>
      <c r="J229" s="195" t="s">
        <v>612</v>
      </c>
      <c r="K229" s="195" t="str">
        <f>VLOOKUP($I229,'U5L Int request'!$J$6:$AI$9945,3,FALSE)</f>
        <v>PORT</v>
      </c>
      <c r="L229" s="195" t="str">
        <f>VLOOKUP(J229,'U5L Int request'!K:AI,3,FALSE)</f>
        <v>Edge</v>
      </c>
      <c r="M229" s="195" t="s">
        <v>2048</v>
      </c>
      <c r="N229" s="686"/>
      <c r="O229" s="691"/>
      <c r="P229" s="196" t="s">
        <v>420</v>
      </c>
      <c r="Q229" s="303" t="str">
        <f>VLOOKUP($I229,'U5L Int request'!$J$6:$AI$9945,5,FALSE)</f>
        <v>awo_pfctop_IRQ22</v>
      </c>
      <c r="R229" s="516" t="str">
        <f>VLOOKUP($I229,'U5L Int request'!$J$6:$AI$9945,11,FALSE)</f>
        <v>o</v>
      </c>
      <c r="S229" s="516" t="str">
        <f>VLOOKUP($I229,'U5L Int request'!$J$6:$AI$9945,12,FALSE)</f>
        <v>o</v>
      </c>
      <c r="T229" s="516" t="str">
        <f>VLOOKUP($I229,'U5L Int request'!$J$6:$AI$9945,13,FALSE)</f>
        <v>o</v>
      </c>
      <c r="U229" s="516" t="str">
        <f>VLOOKUP($I229,'U5L Int request'!$J$6:$AI$9945,14,FALSE)</f>
        <v>o</v>
      </c>
      <c r="V229" s="516" t="str">
        <f>VLOOKUP($I229,'U5L Int request'!$J$6:$AI$9945,15,FALSE)</f>
        <v>o</v>
      </c>
      <c r="W229" s="516" t="str">
        <f>VLOOKUP($I229,'U5L Int request'!$J$6:$AI$9945,16,FALSE)</f>
        <v>o</v>
      </c>
      <c r="X229" s="516" t="str">
        <f>VLOOKUP($I229,'U5L Int request'!$J$6:$AI$9945,17,FALSE)</f>
        <v>o</v>
      </c>
      <c r="Y229" s="516" t="str">
        <f>VLOOKUP($I229,'U5L Int request'!$J$6:$AI$9945,18,FALSE)</f>
        <v>o</v>
      </c>
      <c r="Z229" s="516" t="str">
        <f>VLOOKUP($I229,'U5L Int request'!$J$6:$AI$9945,19,FALSE)</f>
        <v>-</v>
      </c>
      <c r="AA229" s="516" t="str">
        <f>VLOOKUP($I229,'U5L Int request'!$J$6:$AI$9945,20,FALSE)</f>
        <v>o</v>
      </c>
      <c r="AB229" s="516" t="str">
        <f>VLOOKUP($I229,'U5L Int request'!$J$6:$AI$9945,21,FALSE)</f>
        <v>o</v>
      </c>
      <c r="AC229" s="516" t="str">
        <f>VLOOKUP($I229,'U5L Int request'!$J$6:$AI$9945,22,FALSE)</f>
        <v>-</v>
      </c>
      <c r="AD229" s="563"/>
      <c r="AF229" s="30" t="str">
        <f>VLOOKUP(I229, 'U5L Int request'!$J$7:$J$428, 1, FALSE)</f>
        <v>IRQ22</v>
      </c>
    </row>
    <row r="230" spans="2:32" ht="18" customHeight="1">
      <c r="B230" s="597">
        <v>90</v>
      </c>
      <c r="C230" s="590" t="s">
        <v>1167</v>
      </c>
      <c r="D230" s="590" t="s">
        <v>1167</v>
      </c>
      <c r="E230" s="590" t="s">
        <v>1167</v>
      </c>
      <c r="F230" s="512" t="str">
        <f t="shared" si="3"/>
        <v>EIC90</v>
      </c>
      <c r="G230" s="195" t="s">
        <v>250</v>
      </c>
      <c r="H230" s="584">
        <v>223</v>
      </c>
      <c r="I230" s="193" t="s">
        <v>613</v>
      </c>
      <c r="J230" s="193" t="s">
        <v>614</v>
      </c>
      <c r="K230" s="193" t="str">
        <f>VLOOKUP($I230,'U5L Int request'!$J$6:$AI$9945,3,FALSE)</f>
        <v>PORT</v>
      </c>
      <c r="L230" s="193" t="str">
        <f>VLOOKUP(J230,'U5L Int request'!K:AI,3,FALSE)</f>
        <v>Edge</v>
      </c>
      <c r="M230" s="193" t="s">
        <v>2049</v>
      </c>
      <c r="N230" s="686"/>
      <c r="O230" s="691"/>
      <c r="P230" s="194" t="s">
        <v>423</v>
      </c>
      <c r="Q230" s="304" t="str">
        <f>VLOOKUP($I230,'U5L Int request'!$J$6:$AI$9945,5,FALSE)</f>
        <v>awo_pfctop_IRQ23</v>
      </c>
      <c r="R230" s="516" t="str">
        <f>VLOOKUP($I230,'U5L Int request'!$J$6:$AI$9945,11,FALSE)</f>
        <v>o</v>
      </c>
      <c r="S230" s="516" t="str">
        <f>VLOOKUP($I230,'U5L Int request'!$J$6:$AI$9945,12,FALSE)</f>
        <v>o</v>
      </c>
      <c r="T230" s="516" t="str">
        <f>VLOOKUP($I230,'U5L Int request'!$J$6:$AI$9945,13,FALSE)</f>
        <v>o</v>
      </c>
      <c r="U230" s="516" t="str">
        <f>VLOOKUP($I230,'U5L Int request'!$J$6:$AI$9945,14,FALSE)</f>
        <v>o</v>
      </c>
      <c r="V230" s="516" t="str">
        <f>VLOOKUP($I230,'U5L Int request'!$J$6:$AI$9945,15,FALSE)</f>
        <v>o</v>
      </c>
      <c r="W230" s="516" t="str">
        <f>VLOOKUP($I230,'U5L Int request'!$J$6:$AI$9945,16,FALSE)</f>
        <v>o</v>
      </c>
      <c r="X230" s="516" t="str">
        <f>VLOOKUP($I230,'U5L Int request'!$J$6:$AI$9945,17,FALSE)</f>
        <v>o</v>
      </c>
      <c r="Y230" s="516" t="str">
        <f>VLOOKUP($I230,'U5L Int request'!$J$6:$AI$9945,18,FALSE)</f>
        <v>o</v>
      </c>
      <c r="Z230" s="516" t="str">
        <f>VLOOKUP($I230,'U5L Int request'!$J$6:$AI$9945,19,FALSE)</f>
        <v>-</v>
      </c>
      <c r="AA230" s="516" t="str">
        <f>VLOOKUP($I230,'U5L Int request'!$J$6:$AI$9945,20,FALSE)</f>
        <v>o</v>
      </c>
      <c r="AB230" s="516" t="str">
        <f>VLOOKUP($I230,'U5L Int request'!$J$6:$AI$9945,21,FALSE)</f>
        <v>o</v>
      </c>
      <c r="AC230" s="516" t="str">
        <f>VLOOKUP($I230,'U5L Int request'!$J$6:$AI$9945,22,FALSE)</f>
        <v>-</v>
      </c>
      <c r="AD230" s="563"/>
      <c r="AF230" s="30" t="str">
        <f>VLOOKUP(I230, 'U5L Int request'!$J$7:$J$428, 1, FALSE)</f>
        <v>IRQ23</v>
      </c>
    </row>
    <row r="231" spans="2:32" ht="18" customHeight="1">
      <c r="B231" s="597">
        <v>91</v>
      </c>
      <c r="C231" s="590" t="s">
        <v>1167</v>
      </c>
      <c r="D231" s="590" t="s">
        <v>1167</v>
      </c>
      <c r="E231" s="590" t="s">
        <v>1167</v>
      </c>
      <c r="F231" s="512" t="str">
        <f t="shared" si="3"/>
        <v>EIC91</v>
      </c>
      <c r="G231" s="195" t="s">
        <v>2060</v>
      </c>
      <c r="H231" s="584">
        <v>224</v>
      </c>
      <c r="I231" s="195" t="s">
        <v>615</v>
      </c>
      <c r="J231" s="195" t="s">
        <v>616</v>
      </c>
      <c r="K231" s="195" t="str">
        <f>VLOOKUP($I231,'U5L Int request'!$J$6:$AI$9945,3,FALSE)</f>
        <v>PORT</v>
      </c>
      <c r="L231" s="195" t="str">
        <f>VLOOKUP(J231,'U5L Int request'!K:AI,3,FALSE)</f>
        <v>Edge</v>
      </c>
      <c r="M231" s="193" t="s">
        <v>2050</v>
      </c>
      <c r="N231" s="686"/>
      <c r="O231" s="691"/>
      <c r="P231" s="194" t="s">
        <v>426</v>
      </c>
      <c r="Q231" s="304" t="str">
        <f>VLOOKUP($I231,'U5L Int request'!$J$6:$AI$9945,5,FALSE)</f>
        <v>awo_pfctop_IRQ24</v>
      </c>
      <c r="R231" s="516" t="str">
        <f>VLOOKUP($I231,'U5L Int request'!$J$6:$AI$9945,11,FALSE)</f>
        <v>o</v>
      </c>
      <c r="S231" s="516" t="str">
        <f>VLOOKUP($I231,'U5L Int request'!$J$6:$AI$9945,12,FALSE)</f>
        <v>o</v>
      </c>
      <c r="T231" s="516" t="str">
        <f>VLOOKUP($I231,'U5L Int request'!$J$6:$AI$9945,13,FALSE)</f>
        <v>o</v>
      </c>
      <c r="U231" s="516" t="str">
        <f>VLOOKUP($I231,'U5L Int request'!$J$6:$AI$9945,14,FALSE)</f>
        <v>o</v>
      </c>
      <c r="V231" s="516" t="str">
        <f>VLOOKUP($I231,'U5L Int request'!$J$6:$AI$9945,15,FALSE)</f>
        <v>o</v>
      </c>
      <c r="W231" s="516" t="str">
        <f>VLOOKUP($I231,'U5L Int request'!$J$6:$AI$9945,16,FALSE)</f>
        <v>o</v>
      </c>
      <c r="X231" s="516" t="str">
        <f>VLOOKUP($I231,'U5L Int request'!$J$6:$AI$9945,17,FALSE)</f>
        <v>o</v>
      </c>
      <c r="Y231" s="516" t="str">
        <f>VLOOKUP($I231,'U5L Int request'!$J$6:$AI$9945,18,FALSE)</f>
        <v>o</v>
      </c>
      <c r="Z231" s="516" t="str">
        <f>VLOOKUP($I231,'U5L Int request'!$J$6:$AI$9945,19,FALSE)</f>
        <v>o</v>
      </c>
      <c r="AA231" s="516" t="str">
        <f>VLOOKUP($I231,'U5L Int request'!$J$6:$AI$9945,20,FALSE)</f>
        <v>o</v>
      </c>
      <c r="AB231" s="516" t="str">
        <f>VLOOKUP($I231,'U5L Int request'!$J$6:$AI$9945,21,FALSE)</f>
        <v>o</v>
      </c>
      <c r="AC231" s="516" t="str">
        <f>VLOOKUP($I231,'U5L Int request'!$J$6:$AI$9945,22,FALSE)</f>
        <v>o</v>
      </c>
      <c r="AD231" s="563"/>
      <c r="AF231" s="30" t="str">
        <f>VLOOKUP(I231, 'U5L Int request'!$J$7:$J$428, 1, FALSE)</f>
        <v>IRQ24</v>
      </c>
    </row>
    <row r="232" spans="2:32" ht="18" customHeight="1">
      <c r="B232" s="597">
        <v>92</v>
      </c>
      <c r="C232" s="590" t="s">
        <v>1167</v>
      </c>
      <c r="D232" s="590" t="s">
        <v>1167</v>
      </c>
      <c r="E232" s="590" t="s">
        <v>1167</v>
      </c>
      <c r="F232" s="512" t="str">
        <f t="shared" si="3"/>
        <v>EIC92</v>
      </c>
      <c r="G232" s="195" t="s">
        <v>254</v>
      </c>
      <c r="H232" s="584">
        <v>225</v>
      </c>
      <c r="I232" s="195" t="s">
        <v>618</v>
      </c>
      <c r="J232" s="195" t="s">
        <v>619</v>
      </c>
      <c r="K232" s="195" t="str">
        <f>VLOOKUP($I232,'U5L Int request'!$J$6:$AI$9945,3,FALSE)</f>
        <v>RTCA0</v>
      </c>
      <c r="L232" s="195" t="str">
        <f>VLOOKUP(J232,'U5L Int request'!K:AI,3,FALSE)</f>
        <v>Edge</v>
      </c>
      <c r="M232" s="195" t="s">
        <v>2051</v>
      </c>
      <c r="N232" s="686"/>
      <c r="O232" s="691"/>
      <c r="P232" s="196" t="s">
        <v>429</v>
      </c>
      <c r="Q232" s="303" t="str">
        <f>VLOOKUP($I232,'U5L Int request'!$J$6:$AI$9945,5,FALSE)</f>
        <v>awo_rtca_rtcatint1s</v>
      </c>
      <c r="R232" s="516" t="str">
        <f>VLOOKUP($I232,'U5L Int request'!$J$6:$AI$9945,11,FALSE)</f>
        <v>o</v>
      </c>
      <c r="S232" s="516" t="str">
        <f>VLOOKUP($I232,'U5L Int request'!$J$6:$AI$9945,12,FALSE)</f>
        <v>o</v>
      </c>
      <c r="T232" s="516" t="str">
        <f>VLOOKUP($I232,'U5L Int request'!$J$6:$AI$9945,13,FALSE)</f>
        <v>o</v>
      </c>
      <c r="U232" s="516" t="str">
        <f>VLOOKUP($I232,'U5L Int request'!$J$6:$AI$9945,14,FALSE)</f>
        <v>o</v>
      </c>
      <c r="V232" s="516" t="str">
        <f>VLOOKUP($I232,'U5L Int request'!$J$6:$AI$9945,15,FALSE)</f>
        <v>o</v>
      </c>
      <c r="W232" s="516" t="str">
        <f>VLOOKUP($I232,'U5L Int request'!$J$6:$AI$9945,16,FALSE)</f>
        <v>o</v>
      </c>
      <c r="X232" s="516" t="str">
        <f>VLOOKUP($I232,'U5L Int request'!$J$6:$AI$9945,17,FALSE)</f>
        <v>o</v>
      </c>
      <c r="Y232" s="516" t="str">
        <f>VLOOKUP($I232,'U5L Int request'!$J$6:$AI$9945,18,FALSE)</f>
        <v>o</v>
      </c>
      <c r="Z232" s="516" t="str">
        <f>VLOOKUP($I232,'U5L Int request'!$J$6:$AI$9945,19,FALSE)</f>
        <v>o</v>
      </c>
      <c r="AA232" s="516" t="str">
        <f>VLOOKUP($I232,'U5L Int request'!$J$6:$AI$9945,20,FALSE)</f>
        <v>o</v>
      </c>
      <c r="AB232" s="516" t="str">
        <f>VLOOKUP($I232,'U5L Int request'!$J$6:$AI$9945,21,FALSE)</f>
        <v>o</v>
      </c>
      <c r="AC232" s="516" t="str">
        <f>VLOOKUP($I232,'U5L Int request'!$J$6:$AI$9945,22,FALSE)</f>
        <v>o</v>
      </c>
      <c r="AD232" s="563"/>
      <c r="AF232" s="30" t="str">
        <f>VLOOKUP(I232, 'U5L Int request'!$J$7:$J$428, 1, FALSE)</f>
        <v>INTRTCA01S</v>
      </c>
    </row>
    <row r="233" spans="2:32" ht="18" customHeight="1">
      <c r="B233" s="597">
        <v>93</v>
      </c>
      <c r="C233" s="590" t="s">
        <v>1167</v>
      </c>
      <c r="D233" s="590" t="s">
        <v>1167</v>
      </c>
      <c r="E233" s="590" t="s">
        <v>1167</v>
      </c>
      <c r="F233" s="512" t="str">
        <f t="shared" si="3"/>
        <v>EIC93</v>
      </c>
      <c r="G233" s="195" t="s">
        <v>2061</v>
      </c>
      <c r="H233" s="584">
        <v>226</v>
      </c>
      <c r="I233" s="193" t="s">
        <v>621</v>
      </c>
      <c r="J233" s="193" t="s">
        <v>622</v>
      </c>
      <c r="K233" s="193" t="str">
        <f>VLOOKUP($I233,'U5L Int request'!$J$6:$AI$9945,3,FALSE)</f>
        <v>RTCA0</v>
      </c>
      <c r="L233" s="193" t="str">
        <f>VLOOKUP(J233,'U5L Int request'!K:AI,3,FALSE)</f>
        <v>Edge</v>
      </c>
      <c r="M233" s="193" t="s">
        <v>2052</v>
      </c>
      <c r="N233" s="686"/>
      <c r="O233" s="691"/>
      <c r="P233" s="194" t="s">
        <v>432</v>
      </c>
      <c r="Q233" s="304" t="str">
        <f>VLOOKUP($I233,'U5L Int request'!$J$6:$AI$9945,5,FALSE)</f>
        <v>awo_rtca_rtcatintal</v>
      </c>
      <c r="R233" s="516" t="str">
        <f>VLOOKUP($I233,'U5L Int request'!$J$6:$AI$9945,11,FALSE)</f>
        <v>o</v>
      </c>
      <c r="S233" s="516" t="str">
        <f>VLOOKUP($I233,'U5L Int request'!$J$6:$AI$9945,12,FALSE)</f>
        <v>o</v>
      </c>
      <c r="T233" s="516" t="str">
        <f>VLOOKUP($I233,'U5L Int request'!$J$6:$AI$9945,13,FALSE)</f>
        <v>o</v>
      </c>
      <c r="U233" s="516" t="str">
        <f>VLOOKUP($I233,'U5L Int request'!$J$6:$AI$9945,14,FALSE)</f>
        <v>o</v>
      </c>
      <c r="V233" s="516" t="str">
        <f>VLOOKUP($I233,'U5L Int request'!$J$6:$AI$9945,15,FALSE)</f>
        <v>o</v>
      </c>
      <c r="W233" s="516" t="str">
        <f>VLOOKUP($I233,'U5L Int request'!$J$6:$AI$9945,16,FALSE)</f>
        <v>o</v>
      </c>
      <c r="X233" s="516" t="str">
        <f>VLOOKUP($I233,'U5L Int request'!$J$6:$AI$9945,17,FALSE)</f>
        <v>o</v>
      </c>
      <c r="Y233" s="516" t="str">
        <f>VLOOKUP($I233,'U5L Int request'!$J$6:$AI$9945,18,FALSE)</f>
        <v>o</v>
      </c>
      <c r="Z233" s="516" t="str">
        <f>VLOOKUP($I233,'U5L Int request'!$J$6:$AI$9945,19,FALSE)</f>
        <v>o</v>
      </c>
      <c r="AA233" s="516" t="str">
        <f>VLOOKUP($I233,'U5L Int request'!$J$6:$AI$9945,20,FALSE)</f>
        <v>o</v>
      </c>
      <c r="AB233" s="516" t="str">
        <f>VLOOKUP($I233,'U5L Int request'!$J$6:$AI$9945,21,FALSE)</f>
        <v>o</v>
      </c>
      <c r="AC233" s="516" t="str">
        <f>VLOOKUP($I233,'U5L Int request'!$J$6:$AI$9945,22,FALSE)</f>
        <v>o</v>
      </c>
      <c r="AD233" s="563"/>
      <c r="AF233" s="30" t="str">
        <f>VLOOKUP(I233, 'U5L Int request'!$J$7:$J$428, 1, FALSE)</f>
        <v>INTRTCA0AL</v>
      </c>
    </row>
    <row r="234" spans="2:32" ht="18" customHeight="1">
      <c r="B234" s="597">
        <v>94</v>
      </c>
      <c r="C234" s="590" t="s">
        <v>1167</v>
      </c>
      <c r="D234" s="590" t="s">
        <v>1167</v>
      </c>
      <c r="E234" s="590" t="s">
        <v>1167</v>
      </c>
      <c r="F234" s="512" t="str">
        <f t="shared" si="3"/>
        <v>EIC94</v>
      </c>
      <c r="G234" s="195" t="s">
        <v>258</v>
      </c>
      <c r="H234" s="584">
        <v>227</v>
      </c>
      <c r="I234" s="195" t="s">
        <v>624</v>
      </c>
      <c r="J234" s="195" t="s">
        <v>625</v>
      </c>
      <c r="K234" s="195" t="str">
        <f>VLOOKUP($I234,'U5L Int request'!$J$6:$AI$9945,3,FALSE)</f>
        <v>RTCA0</v>
      </c>
      <c r="L234" s="195" t="str">
        <f>VLOOKUP(J234,'U5L Int request'!K:AI,3,FALSE)</f>
        <v>Edge</v>
      </c>
      <c r="M234" s="195" t="s">
        <v>2053</v>
      </c>
      <c r="N234" s="686"/>
      <c r="O234" s="691"/>
      <c r="P234" s="196" t="s">
        <v>435</v>
      </c>
      <c r="Q234" s="303" t="str">
        <f>VLOOKUP($I234,'U5L Int request'!$J$6:$AI$9945,5,FALSE)</f>
        <v>awo_rtca_rtcatintr</v>
      </c>
      <c r="R234" s="516" t="str">
        <f>VLOOKUP($I234,'U5L Int request'!$J$6:$AI$9945,11,FALSE)</f>
        <v>o</v>
      </c>
      <c r="S234" s="516" t="str">
        <f>VLOOKUP($I234,'U5L Int request'!$J$6:$AI$9945,12,FALSE)</f>
        <v>o</v>
      </c>
      <c r="T234" s="516" t="str">
        <f>VLOOKUP($I234,'U5L Int request'!$J$6:$AI$9945,13,FALSE)</f>
        <v>o</v>
      </c>
      <c r="U234" s="516" t="str">
        <f>VLOOKUP($I234,'U5L Int request'!$J$6:$AI$9945,14,FALSE)</f>
        <v>o</v>
      </c>
      <c r="V234" s="516" t="str">
        <f>VLOOKUP($I234,'U5L Int request'!$J$6:$AI$9945,15,FALSE)</f>
        <v>o</v>
      </c>
      <c r="W234" s="516" t="str">
        <f>VLOOKUP($I234,'U5L Int request'!$J$6:$AI$9945,16,FALSE)</f>
        <v>o</v>
      </c>
      <c r="X234" s="516" t="str">
        <f>VLOOKUP($I234,'U5L Int request'!$J$6:$AI$9945,17,FALSE)</f>
        <v>o</v>
      </c>
      <c r="Y234" s="516" t="str">
        <f>VLOOKUP($I234,'U5L Int request'!$J$6:$AI$9945,18,FALSE)</f>
        <v>o</v>
      </c>
      <c r="Z234" s="516" t="str">
        <f>VLOOKUP($I234,'U5L Int request'!$J$6:$AI$9945,19,FALSE)</f>
        <v>o</v>
      </c>
      <c r="AA234" s="516" t="str">
        <f>VLOOKUP($I234,'U5L Int request'!$J$6:$AI$9945,20,FALSE)</f>
        <v>o</v>
      </c>
      <c r="AB234" s="516" t="str">
        <f>VLOOKUP($I234,'U5L Int request'!$J$6:$AI$9945,21,FALSE)</f>
        <v>o</v>
      </c>
      <c r="AC234" s="516" t="str">
        <f>VLOOKUP($I234,'U5L Int request'!$J$6:$AI$9945,22,FALSE)</f>
        <v>o</v>
      </c>
      <c r="AD234" s="563"/>
      <c r="AF234" s="30" t="str">
        <f>VLOOKUP(I234, 'U5L Int request'!$J$7:$J$428, 1, FALSE)</f>
        <v>INTRTCA0R</v>
      </c>
    </row>
    <row r="235" spans="2:32" ht="30.65" customHeight="1">
      <c r="B235" s="597">
        <v>95</v>
      </c>
      <c r="C235" s="590" t="s">
        <v>1167</v>
      </c>
      <c r="D235" s="590" t="s">
        <v>1167</v>
      </c>
      <c r="E235" s="590" t="s">
        <v>1167</v>
      </c>
      <c r="F235" s="512" t="str">
        <f t="shared" si="3"/>
        <v>EIC95</v>
      </c>
      <c r="G235" s="195" t="s">
        <v>2062</v>
      </c>
      <c r="H235" s="584">
        <v>228</v>
      </c>
      <c r="I235" s="193" t="s">
        <v>627</v>
      </c>
      <c r="J235" s="198" t="s">
        <v>628</v>
      </c>
      <c r="K235" s="193" t="str">
        <f>VLOOKUP($I235,'U5L Int request'!$J$6:$AI$9945,3,FALSE)</f>
        <v>RSIP-M30A</v>
      </c>
      <c r="L235" s="193" t="str">
        <f>VLOOKUP(J235,'U5L Int request'!K:AI,3,FALSE)</f>
        <v>Level</v>
      </c>
      <c r="M235" s="193" t="s">
        <v>2054</v>
      </c>
      <c r="N235" s="686"/>
      <c r="O235" s="691"/>
      <c r="P235" s="194" t="s">
        <v>438</v>
      </c>
      <c r="Q235" s="304" t="str">
        <f>VLOOKUP($I235,'U5L Int request'!$J$6:$AI$9945,5,FALSE)</f>
        <v>INTS2H</v>
      </c>
      <c r="R235" s="516" t="str">
        <f>VLOOKUP($I235,'U5L Int request'!$J$6:$AI$9945,11,FALSE)</f>
        <v>o</v>
      </c>
      <c r="S235" s="516" t="str">
        <f>VLOOKUP($I235,'U5L Int request'!$J$6:$AI$9945,12,FALSE)</f>
        <v>o</v>
      </c>
      <c r="T235" s="516" t="str">
        <f>VLOOKUP($I235,'U5L Int request'!$J$6:$AI$9945,13,FALSE)</f>
        <v>o</v>
      </c>
      <c r="U235" s="516" t="str">
        <f>VLOOKUP($I235,'U5L Int request'!$J$6:$AI$9945,14,FALSE)</f>
        <v>o</v>
      </c>
      <c r="V235" s="516" t="str">
        <f>VLOOKUP($I235,'U5L Int request'!$J$6:$AI$9945,15,FALSE)</f>
        <v>o</v>
      </c>
      <c r="W235" s="516" t="str">
        <f>VLOOKUP($I235,'U5L Int request'!$J$6:$AI$9945,16,FALSE)</f>
        <v>o</v>
      </c>
      <c r="X235" s="516" t="str">
        <f>VLOOKUP($I235,'U5L Int request'!$J$6:$AI$9945,17,FALSE)</f>
        <v>o</v>
      </c>
      <c r="Y235" s="516" t="str">
        <f>VLOOKUP($I235,'U5L Int request'!$J$6:$AI$9945,18,FALSE)</f>
        <v>o</v>
      </c>
      <c r="Z235" s="516" t="str">
        <f>VLOOKUP($I235,'U5L Int request'!$J$6:$AI$9945,19,FALSE)</f>
        <v>o</v>
      </c>
      <c r="AA235" s="516" t="str">
        <f>VLOOKUP($I235,'U5L Int request'!$J$6:$AI$9945,20,FALSE)</f>
        <v>o</v>
      </c>
      <c r="AB235" s="516" t="str">
        <f>VLOOKUP($I235,'U5L Int request'!$J$6:$AI$9945,21,FALSE)</f>
        <v>o</v>
      </c>
      <c r="AC235" s="516" t="str">
        <f>VLOOKUP($I235,'U5L Int request'!$J$6:$AI$9945,22,FALSE)</f>
        <v>o</v>
      </c>
      <c r="AD235" s="563"/>
      <c r="AF235" s="30" t="str">
        <f>VLOOKUP(I235, 'U5L Int request'!$J$7:$J$428, 1, FALSE)</f>
        <v>INTS2H0</v>
      </c>
    </row>
    <row r="236" spans="2:32" ht="18" customHeight="1">
      <c r="B236" s="597">
        <v>96</v>
      </c>
      <c r="C236" s="590" t="s">
        <v>1167</v>
      </c>
      <c r="D236" s="590" t="s">
        <v>1167</v>
      </c>
      <c r="E236" s="590" t="s">
        <v>1167</v>
      </c>
      <c r="F236" s="512" t="str">
        <f t="shared" si="3"/>
        <v>EIC96</v>
      </c>
      <c r="G236" s="193" t="s">
        <v>262</v>
      </c>
      <c r="H236" s="584">
        <v>229</v>
      </c>
      <c r="I236" s="193" t="s">
        <v>629</v>
      </c>
      <c r="J236" s="193" t="s">
        <v>630</v>
      </c>
      <c r="K236" s="193" t="str">
        <f>VLOOKUP($I236,'U5L Int request'!$J$6:$AI$9945,3,FALSE)</f>
        <v>PWM-Diag</v>
      </c>
      <c r="L236" s="193" t="str">
        <f>VLOOKUP(J236,'U5L Int request'!K:AI,3,FALSE)</f>
        <v>Level</v>
      </c>
      <c r="M236" s="193" t="s">
        <v>2055</v>
      </c>
      <c r="N236" s="686"/>
      <c r="O236" s="691"/>
      <c r="P236" s="194" t="s">
        <v>441</v>
      </c>
      <c r="Q236" s="304" t="str">
        <f>VLOOKUP($I236,'U5L Int request'!$J$6:$AI$9945,5,FALSE)</f>
        <v>iso_pwmd_intpwgag00</v>
      </c>
      <c r="R236" s="516" t="str">
        <f>VLOOKUP($I236,'U5L Int request'!$J$6:$AI$9945,11,FALSE)</f>
        <v>o</v>
      </c>
      <c r="S236" s="516" t="str">
        <f>VLOOKUP($I236,'U5L Int request'!$J$6:$AI$9945,12,FALSE)</f>
        <v>o</v>
      </c>
      <c r="T236" s="516" t="str">
        <f>VLOOKUP($I236,'U5L Int request'!$J$6:$AI$9945,13,FALSE)</f>
        <v>o</v>
      </c>
      <c r="U236" s="516" t="str">
        <f>VLOOKUP($I236,'U5L Int request'!$J$6:$AI$9945,14,FALSE)</f>
        <v>o</v>
      </c>
      <c r="V236" s="516" t="str">
        <f>VLOOKUP($I236,'U5L Int request'!$J$6:$AI$9945,15,FALSE)</f>
        <v>o</v>
      </c>
      <c r="W236" s="516" t="str">
        <f>VLOOKUP($I236,'U5L Int request'!$J$6:$AI$9945,16,FALSE)</f>
        <v>o</v>
      </c>
      <c r="X236" s="516" t="str">
        <f>VLOOKUP($I236,'U5L Int request'!$J$6:$AI$9945,17,FALSE)</f>
        <v>o</v>
      </c>
      <c r="Y236" s="516" t="str">
        <f>VLOOKUP($I236,'U5L Int request'!$J$6:$AI$9945,18,FALSE)</f>
        <v>o</v>
      </c>
      <c r="Z236" s="516" t="str">
        <f>VLOOKUP($I236,'U5L Int request'!$J$6:$AI$9945,19,FALSE)</f>
        <v>o</v>
      </c>
      <c r="AA236" s="516" t="str">
        <f>VLOOKUP($I236,'U5L Int request'!$J$6:$AI$9945,20,FALSE)</f>
        <v>o</v>
      </c>
      <c r="AB236" s="516" t="str">
        <f>VLOOKUP($I236,'U5L Int request'!$J$6:$AI$9945,21,FALSE)</f>
        <v>o</v>
      </c>
      <c r="AC236" s="516" t="str">
        <f>VLOOKUP($I236,'U5L Int request'!$J$6:$AI$9945,22,FALSE)</f>
        <v>o</v>
      </c>
      <c r="AD236" s="563"/>
      <c r="AF236" s="30" t="str">
        <f>VLOOKUP(I236, 'U5L Int request'!$J$7:$J$428, 1, FALSE)</f>
        <v>INTPWGCG00</v>
      </c>
    </row>
    <row r="237" spans="2:32" ht="18" customHeight="1">
      <c r="B237" s="597">
        <v>97</v>
      </c>
      <c r="C237" s="590" t="s">
        <v>1167</v>
      </c>
      <c r="D237" s="590" t="s">
        <v>1167</v>
      </c>
      <c r="E237" s="590" t="s">
        <v>1167</v>
      </c>
      <c r="F237" s="512" t="str">
        <f t="shared" si="3"/>
        <v>EIC97</v>
      </c>
      <c r="G237" s="193" t="s">
        <v>2063</v>
      </c>
      <c r="H237" s="584">
        <v>230</v>
      </c>
      <c r="I237" s="195" t="s">
        <v>631</v>
      </c>
      <c r="J237" s="195" t="s">
        <v>632</v>
      </c>
      <c r="K237" s="195" t="str">
        <f>VLOOKUP($I237,'U5L Int request'!$J$6:$AI$9945,3,FALSE)</f>
        <v>PWM-Diag</v>
      </c>
      <c r="L237" s="195" t="str">
        <f>VLOOKUP(J237,'U5L Int request'!K:AI,3,FALSE)</f>
        <v>Level</v>
      </c>
      <c r="M237" s="195" t="s">
        <v>2056</v>
      </c>
      <c r="N237" s="686"/>
      <c r="O237" s="691"/>
      <c r="P237" s="196" t="s">
        <v>444</v>
      </c>
      <c r="Q237" s="303" t="str">
        <f>VLOOKUP($I237,'U5L Int request'!$J$6:$AI$9945,5,FALSE)</f>
        <v>iso_pwmd_intpwgag01</v>
      </c>
      <c r="R237" s="516" t="str">
        <f>VLOOKUP($I237,'U5L Int request'!$J$6:$AI$9945,11,FALSE)</f>
        <v>o</v>
      </c>
      <c r="S237" s="516" t="str">
        <f>VLOOKUP($I237,'U5L Int request'!$J$6:$AI$9945,12,FALSE)</f>
        <v>o</v>
      </c>
      <c r="T237" s="516" t="str">
        <f>VLOOKUP($I237,'U5L Int request'!$J$6:$AI$9945,13,FALSE)</f>
        <v>o</v>
      </c>
      <c r="U237" s="516" t="str">
        <f>VLOOKUP($I237,'U5L Int request'!$J$6:$AI$9945,14,FALSE)</f>
        <v>o</v>
      </c>
      <c r="V237" s="516" t="str">
        <f>VLOOKUP($I237,'U5L Int request'!$J$6:$AI$9945,15,FALSE)</f>
        <v>o</v>
      </c>
      <c r="W237" s="516" t="str">
        <f>VLOOKUP($I237,'U5L Int request'!$J$6:$AI$9945,16,FALSE)</f>
        <v>o</v>
      </c>
      <c r="X237" s="516" t="str">
        <f>VLOOKUP($I237,'U5L Int request'!$J$6:$AI$9945,17,FALSE)</f>
        <v>o</v>
      </c>
      <c r="Y237" s="516" t="str">
        <f>VLOOKUP($I237,'U5L Int request'!$J$6:$AI$9945,18,FALSE)</f>
        <v>o</v>
      </c>
      <c r="Z237" s="516" t="str">
        <f>VLOOKUP($I237,'U5L Int request'!$J$6:$AI$9945,19,FALSE)</f>
        <v>o</v>
      </c>
      <c r="AA237" s="516" t="str">
        <f>VLOOKUP($I237,'U5L Int request'!$J$6:$AI$9945,20,FALSE)</f>
        <v>o</v>
      </c>
      <c r="AB237" s="516" t="str">
        <f>VLOOKUP($I237,'U5L Int request'!$J$6:$AI$9945,21,FALSE)</f>
        <v>o</v>
      </c>
      <c r="AC237" s="516" t="str">
        <f>VLOOKUP($I237,'U5L Int request'!$J$6:$AI$9945,22,FALSE)</f>
        <v>o</v>
      </c>
      <c r="AD237" s="563"/>
      <c r="AF237" s="30" t="str">
        <f>VLOOKUP(I237, 'U5L Int request'!$J$7:$J$428, 1, FALSE)</f>
        <v>INTPWGCG01</v>
      </c>
    </row>
    <row r="238" spans="2:32" ht="18" customHeight="1">
      <c r="B238" s="597">
        <v>98</v>
      </c>
      <c r="C238" s="590" t="s">
        <v>1167</v>
      </c>
      <c r="D238" s="590" t="s">
        <v>1167</v>
      </c>
      <c r="E238" s="590" t="s">
        <v>1167</v>
      </c>
      <c r="F238" s="512" t="str">
        <f t="shared" si="3"/>
        <v>EIC98</v>
      </c>
      <c r="G238" s="193" t="s">
        <v>267</v>
      </c>
      <c r="H238" s="584">
        <v>231</v>
      </c>
      <c r="I238" s="193" t="s">
        <v>633</v>
      </c>
      <c r="J238" s="193" t="s">
        <v>634</v>
      </c>
      <c r="K238" s="193" t="str">
        <f>VLOOKUP($I238,'U5L Int request'!$J$6:$AI$9945,3,FALSE)</f>
        <v>PWM-Diag</v>
      </c>
      <c r="L238" s="193" t="str">
        <f>VLOOKUP(J238,'U5L Int request'!K:AI,3,FALSE)</f>
        <v>Level</v>
      </c>
      <c r="M238" s="193" t="s">
        <v>2057</v>
      </c>
      <c r="N238" s="686"/>
      <c r="O238" s="691"/>
      <c r="P238" s="194" t="s">
        <v>447</v>
      </c>
      <c r="Q238" s="304" t="str">
        <f>VLOOKUP($I238,'U5L Int request'!$J$6:$AI$9945,5,FALSE)</f>
        <v>iso_pwmd_intpwgag02</v>
      </c>
      <c r="R238" s="516" t="str">
        <f>VLOOKUP($I238,'U5L Int request'!$J$6:$AI$9945,11,FALSE)</f>
        <v>o</v>
      </c>
      <c r="S238" s="516" t="str">
        <f>VLOOKUP($I238,'U5L Int request'!$J$6:$AI$9945,12,FALSE)</f>
        <v>o</v>
      </c>
      <c r="T238" s="516" t="str">
        <f>VLOOKUP($I238,'U5L Int request'!$J$6:$AI$9945,13,FALSE)</f>
        <v>o</v>
      </c>
      <c r="U238" s="516" t="str">
        <f>VLOOKUP($I238,'U5L Int request'!$J$6:$AI$9945,14,FALSE)</f>
        <v>o</v>
      </c>
      <c r="V238" s="516" t="str">
        <f>VLOOKUP($I238,'U5L Int request'!$J$6:$AI$9945,15,FALSE)</f>
        <v>o</v>
      </c>
      <c r="W238" s="516" t="str">
        <f>VLOOKUP($I238,'U5L Int request'!$J$6:$AI$9945,16,FALSE)</f>
        <v>o</v>
      </c>
      <c r="X238" s="516" t="str">
        <f>VLOOKUP($I238,'U5L Int request'!$J$6:$AI$9945,17,FALSE)</f>
        <v>o</v>
      </c>
      <c r="Y238" s="516" t="str">
        <f>VLOOKUP($I238,'U5L Int request'!$J$6:$AI$9945,18,FALSE)</f>
        <v>o</v>
      </c>
      <c r="Z238" s="516" t="str">
        <f>VLOOKUP($I238,'U5L Int request'!$J$6:$AI$9945,19,FALSE)</f>
        <v>o</v>
      </c>
      <c r="AA238" s="516" t="str">
        <f>VLOOKUP($I238,'U5L Int request'!$J$6:$AI$9945,20,FALSE)</f>
        <v>o</v>
      </c>
      <c r="AB238" s="516" t="str">
        <f>VLOOKUP($I238,'U5L Int request'!$J$6:$AI$9945,21,FALSE)</f>
        <v>o</v>
      </c>
      <c r="AC238" s="516" t="str">
        <f>VLOOKUP($I238,'U5L Int request'!$J$6:$AI$9945,22,FALSE)</f>
        <v>o</v>
      </c>
      <c r="AD238" s="563"/>
      <c r="AF238" s="30" t="str">
        <f>VLOOKUP(I238, 'U5L Int request'!$J$7:$J$428, 1, FALSE)</f>
        <v>INTPWGCG02</v>
      </c>
    </row>
    <row r="239" spans="2:32" ht="18" customHeight="1">
      <c r="B239" s="597">
        <v>99</v>
      </c>
      <c r="C239" s="590" t="s">
        <v>1167</v>
      </c>
      <c r="D239" s="590" t="s">
        <v>1167</v>
      </c>
      <c r="E239" s="590" t="s">
        <v>1167</v>
      </c>
      <c r="F239" s="512" t="str">
        <f t="shared" si="3"/>
        <v>EIC99</v>
      </c>
      <c r="G239" s="193" t="s">
        <v>2064</v>
      </c>
      <c r="H239" s="584">
        <v>232</v>
      </c>
      <c r="I239" s="193" t="s">
        <v>635</v>
      </c>
      <c r="J239" s="193" t="s">
        <v>636</v>
      </c>
      <c r="K239" s="193" t="str">
        <f>VLOOKUP($I239,'U5L Int request'!$J$6:$AI$9945,3,FALSE)</f>
        <v>PWM-Diag</v>
      </c>
      <c r="L239" s="193" t="str">
        <f>VLOOKUP(J239,'U5L Int request'!K:AI,3,FALSE)</f>
        <v>Edge</v>
      </c>
      <c r="M239" s="193" t="s">
        <v>2069</v>
      </c>
      <c r="N239" s="686"/>
      <c r="O239" s="691"/>
      <c r="P239" s="194" t="s">
        <v>450</v>
      </c>
      <c r="Q239" s="304" t="str">
        <f>VLOOKUP($I239,'U5L Int request'!$J$6:$AI$9945,5,FALSE)</f>
        <v>iso_pwmd_qfull</v>
      </c>
      <c r="R239" s="516" t="str">
        <f>VLOOKUP($I239,'U5L Int request'!$J$6:$AI$9945,11,FALSE)</f>
        <v>o</v>
      </c>
      <c r="S239" s="516" t="str">
        <f>VLOOKUP($I239,'U5L Int request'!$J$6:$AI$9945,12,FALSE)</f>
        <v>o</v>
      </c>
      <c r="T239" s="516" t="str">
        <f>VLOOKUP($I239,'U5L Int request'!$J$6:$AI$9945,13,FALSE)</f>
        <v>o</v>
      </c>
      <c r="U239" s="516" t="str">
        <f>VLOOKUP($I239,'U5L Int request'!$J$6:$AI$9945,14,FALSE)</f>
        <v>o</v>
      </c>
      <c r="V239" s="516" t="str">
        <f>VLOOKUP($I239,'U5L Int request'!$J$6:$AI$9945,15,FALSE)</f>
        <v>o</v>
      </c>
      <c r="W239" s="516" t="str">
        <f>VLOOKUP($I239,'U5L Int request'!$J$6:$AI$9945,16,FALSE)</f>
        <v>o</v>
      </c>
      <c r="X239" s="516" t="str">
        <f>VLOOKUP($I239,'U5L Int request'!$J$6:$AI$9945,17,FALSE)</f>
        <v>o</v>
      </c>
      <c r="Y239" s="516" t="str">
        <f>VLOOKUP($I239,'U5L Int request'!$J$6:$AI$9945,18,FALSE)</f>
        <v>o</v>
      </c>
      <c r="Z239" s="516" t="str">
        <f>VLOOKUP($I239,'U5L Int request'!$J$6:$AI$9945,19,FALSE)</f>
        <v>o</v>
      </c>
      <c r="AA239" s="516" t="str">
        <f>VLOOKUP($I239,'U5L Int request'!$J$6:$AI$9945,20,FALSE)</f>
        <v>o</v>
      </c>
      <c r="AB239" s="516" t="str">
        <f>VLOOKUP($I239,'U5L Int request'!$J$6:$AI$9945,21,FALSE)</f>
        <v>o</v>
      </c>
      <c r="AC239" s="516" t="str">
        <f>VLOOKUP($I239,'U5L Int request'!$J$6:$AI$9945,22,FALSE)</f>
        <v>o</v>
      </c>
      <c r="AD239" s="563"/>
      <c r="AE239" s="36"/>
      <c r="AF239" s="30" t="str">
        <f>VLOOKUP(I239, 'U5L Int request'!$J$7:$J$428, 1, FALSE)</f>
        <v>INTPWSDQFULL</v>
      </c>
    </row>
    <row r="240" spans="2:32" ht="18" customHeight="1">
      <c r="B240" s="598">
        <v>100</v>
      </c>
      <c r="C240" s="591">
        <v>8</v>
      </c>
      <c r="D240" s="591" t="s">
        <v>1167</v>
      </c>
      <c r="E240" s="591">
        <v>0</v>
      </c>
      <c r="F240" s="523" t="str">
        <f t="shared" si="3"/>
        <v>EIC100</v>
      </c>
      <c r="G240" s="533" t="s">
        <v>271</v>
      </c>
      <c r="H240" s="587">
        <v>233</v>
      </c>
      <c r="I240" s="38" t="s">
        <v>637</v>
      </c>
      <c r="J240" s="38" t="s">
        <v>638</v>
      </c>
      <c r="K240" s="193" t="str">
        <f>VLOOKUP($I240,'U5L Int request'!$J$6:$AI$9945,3,FALSE)</f>
        <v>CXPI0</v>
      </c>
      <c r="L240" s="193" t="str">
        <f>VLOOKUP(J240,'U5L Int request'!K:AI,3,FALSE)</f>
        <v>Level</v>
      </c>
      <c r="M240" s="533" t="s">
        <v>2070</v>
      </c>
      <c r="N240" s="686"/>
      <c r="O240" s="691"/>
      <c r="P240" s="545" t="s">
        <v>453</v>
      </c>
      <c r="Q240" s="304" t="str">
        <f>VLOOKUP($I240,'U5L Int request'!$J$6:$AI$9945,5,FALSE)</f>
        <v>iso0_cxpi0_cxpi_tx_int</v>
      </c>
      <c r="R240" s="516" t="str">
        <f>VLOOKUP($I240,'U5L Int request'!$J$6:$AI$9945,11,FALSE)</f>
        <v>o</v>
      </c>
      <c r="S240" s="516" t="str">
        <f>VLOOKUP($I240,'U5L Int request'!$J$6:$AI$9945,12,FALSE)</f>
        <v>o</v>
      </c>
      <c r="T240" s="516" t="str">
        <f>VLOOKUP($I240,'U5L Int request'!$J$6:$AI$9945,13,FALSE)</f>
        <v>o</v>
      </c>
      <c r="U240" s="516" t="str">
        <f>VLOOKUP($I240,'U5L Int request'!$J$6:$AI$9945,14,FALSE)</f>
        <v>o</v>
      </c>
      <c r="V240" s="516" t="str">
        <f>VLOOKUP($I240,'U5L Int request'!$J$6:$AI$9945,15,FALSE)</f>
        <v>o</v>
      </c>
      <c r="W240" s="516" t="str">
        <f>VLOOKUP($I240,'U5L Int request'!$J$6:$AI$9945,16,FALSE)</f>
        <v>o</v>
      </c>
      <c r="X240" s="516" t="str">
        <f>VLOOKUP($I240,'U5L Int request'!$J$6:$AI$9945,17,FALSE)</f>
        <v>o</v>
      </c>
      <c r="Y240" s="516" t="str">
        <f>VLOOKUP($I240,'U5L Int request'!$J$6:$AI$9945,18,FALSE)</f>
        <v>o</v>
      </c>
      <c r="Z240" s="516" t="str">
        <f>VLOOKUP($I240,'U5L Int request'!$J$6:$AI$9945,19,FALSE)</f>
        <v>o</v>
      </c>
      <c r="AA240" s="516" t="str">
        <f>VLOOKUP($I240,'U5L Int request'!$J$6:$AI$9945,20,FALSE)</f>
        <v>o</v>
      </c>
      <c r="AB240" s="516" t="str">
        <f>VLOOKUP($I240,'U5L Int request'!$J$6:$AI$9945,21,FALSE)</f>
        <v>o</v>
      </c>
      <c r="AC240" s="516" t="str">
        <f>VLOOKUP($I240,'U5L Int request'!$J$6:$AI$9945,22,FALSE)</f>
        <v>o</v>
      </c>
      <c r="AD240" s="563"/>
      <c r="AF240" s="30" t="str">
        <f>VLOOKUP(I240, 'U5L Int request'!$J$7:$J$428, 1, FALSE)</f>
        <v>INTCXP10TI</v>
      </c>
    </row>
    <row r="241" spans="2:32" ht="18" customHeight="1">
      <c r="B241" s="600">
        <v>100</v>
      </c>
      <c r="C241" s="593">
        <v>8</v>
      </c>
      <c r="D241" s="593" t="s">
        <v>1167</v>
      </c>
      <c r="E241" s="593">
        <v>1</v>
      </c>
      <c r="F241" s="527" t="str">
        <f t="shared" si="3"/>
        <v>EIC100</v>
      </c>
      <c r="G241" s="535" t="s">
        <v>271</v>
      </c>
      <c r="H241" s="588">
        <v>234</v>
      </c>
      <c r="I241" s="40" t="s">
        <v>1024</v>
      </c>
      <c r="J241" s="40" t="s">
        <v>1025</v>
      </c>
      <c r="K241" s="193" t="str">
        <f>VLOOKUP($I241,'U5L Int request'!$J$6:$AI$9945,3,FALSE)</f>
        <v>CXPI2</v>
      </c>
      <c r="L241" s="193" t="str">
        <f>VLOOKUP(J241,'U5L Int request'!K:AI,3,FALSE)</f>
        <v>Level</v>
      </c>
      <c r="M241" s="539" t="s">
        <v>2070</v>
      </c>
      <c r="N241" s="686"/>
      <c r="O241" s="691"/>
      <c r="P241" s="548" t="s">
        <v>453</v>
      </c>
      <c r="Q241" s="301" t="str">
        <f>VLOOKUP($I241,'U5L Int request'!$J$6:$AI$9945,5,FALSE)</f>
        <v>iso0_cxpi2_cxpi_tx_int</v>
      </c>
      <c r="R241" s="516" t="str">
        <f>VLOOKUP($I241,'U5L Int request'!$J$6:$AI$9945,11,FALSE)</f>
        <v>o</v>
      </c>
      <c r="S241" s="516" t="str">
        <f>VLOOKUP($I241,'U5L Int request'!$J$6:$AI$9945,12,FALSE)</f>
        <v>-</v>
      </c>
      <c r="T241" s="516" t="str">
        <f>VLOOKUP($I241,'U5L Int request'!$J$6:$AI$9945,13,FALSE)</f>
        <v>-</v>
      </c>
      <c r="U241" s="516" t="str">
        <f>VLOOKUP($I241,'U5L Int request'!$J$6:$AI$9945,14,FALSE)</f>
        <v>-</v>
      </c>
      <c r="V241" s="516" t="str">
        <f>VLOOKUP($I241,'U5L Int request'!$J$6:$AI$9945,15,FALSE)</f>
        <v>-</v>
      </c>
      <c r="W241" s="516" t="str">
        <f>VLOOKUP($I241,'U5L Int request'!$J$6:$AI$9945,16,FALSE)</f>
        <v>-</v>
      </c>
      <c r="X241" s="516" t="str">
        <f>VLOOKUP($I241,'U5L Int request'!$J$6:$AI$9945,17,FALSE)</f>
        <v>-</v>
      </c>
      <c r="Y241" s="516" t="str">
        <f>VLOOKUP($I241,'U5L Int request'!$J$6:$AI$9945,18,FALSE)</f>
        <v>-</v>
      </c>
      <c r="Z241" s="516" t="str">
        <f>VLOOKUP($I241,'U5L Int request'!$J$6:$AI$9945,19,FALSE)</f>
        <v>-</v>
      </c>
      <c r="AA241" s="516" t="str">
        <f>VLOOKUP($I241,'U5L Int request'!$J$6:$AI$9945,20,FALSE)</f>
        <v>-</v>
      </c>
      <c r="AB241" s="516" t="str">
        <f>VLOOKUP($I241,'U5L Int request'!$J$6:$AI$9945,21,FALSE)</f>
        <v>-</v>
      </c>
      <c r="AC241" s="516" t="str">
        <f>VLOOKUP($I241,'U5L Int request'!$J$6:$AI$9945,22,FALSE)</f>
        <v>-</v>
      </c>
      <c r="AD241" s="563"/>
      <c r="AF241" s="30" t="str">
        <f>VLOOKUP(I241, 'U5L Int request'!$J$7:$J$428, 1, FALSE)</f>
        <v>INTCXP12TI</v>
      </c>
    </row>
    <row r="242" spans="2:32" ht="18" customHeight="1">
      <c r="B242" s="598">
        <v>101</v>
      </c>
      <c r="C242" s="591">
        <v>9</v>
      </c>
      <c r="D242" s="591" t="s">
        <v>1167</v>
      </c>
      <c r="E242" s="591">
        <v>0</v>
      </c>
      <c r="F242" s="523" t="str">
        <f t="shared" si="3"/>
        <v>EIC101</v>
      </c>
      <c r="G242" s="533" t="s">
        <v>2065</v>
      </c>
      <c r="H242" s="587">
        <v>235</v>
      </c>
      <c r="I242" s="40" t="s">
        <v>639</v>
      </c>
      <c r="J242" s="40" t="s">
        <v>640</v>
      </c>
      <c r="K242" s="193" t="str">
        <f>VLOOKUP($I242,'U5L Int request'!$J$6:$AI$9945,3,FALSE)</f>
        <v>CXPI0</v>
      </c>
      <c r="L242" s="193" t="str">
        <f>VLOOKUP(J242,'U5L Int request'!K:AI,3,FALSE)</f>
        <v>Level</v>
      </c>
      <c r="M242" s="540" t="s">
        <v>2071</v>
      </c>
      <c r="N242" s="686"/>
      <c r="O242" s="691"/>
      <c r="P242" s="546" t="s">
        <v>456</v>
      </c>
      <c r="Q242" s="304" t="str">
        <f>VLOOKUP($I242,'U5L Int request'!$J$6:$AI$9945,5,FALSE)</f>
        <v>iso0_cxpi0_cxpi_rx_int</v>
      </c>
      <c r="R242" s="516" t="str">
        <f>VLOOKUP($I242,'U5L Int request'!$J$6:$AI$9945,11,FALSE)</f>
        <v>o</v>
      </c>
      <c r="S242" s="516" t="str">
        <f>VLOOKUP($I242,'U5L Int request'!$J$6:$AI$9945,12,FALSE)</f>
        <v>o</v>
      </c>
      <c r="T242" s="516" t="str">
        <f>VLOOKUP($I242,'U5L Int request'!$J$6:$AI$9945,13,FALSE)</f>
        <v>o</v>
      </c>
      <c r="U242" s="516" t="str">
        <f>VLOOKUP($I242,'U5L Int request'!$J$6:$AI$9945,14,FALSE)</f>
        <v>o</v>
      </c>
      <c r="V242" s="516" t="str">
        <f>VLOOKUP($I242,'U5L Int request'!$J$6:$AI$9945,15,FALSE)</f>
        <v>o</v>
      </c>
      <c r="W242" s="516" t="str">
        <f>VLOOKUP($I242,'U5L Int request'!$J$6:$AI$9945,16,FALSE)</f>
        <v>o</v>
      </c>
      <c r="X242" s="516" t="str">
        <f>VLOOKUP($I242,'U5L Int request'!$J$6:$AI$9945,17,FALSE)</f>
        <v>o</v>
      </c>
      <c r="Y242" s="516" t="str">
        <f>VLOOKUP($I242,'U5L Int request'!$J$6:$AI$9945,18,FALSE)</f>
        <v>o</v>
      </c>
      <c r="Z242" s="516" t="str">
        <f>VLOOKUP($I242,'U5L Int request'!$J$6:$AI$9945,19,FALSE)</f>
        <v>o</v>
      </c>
      <c r="AA242" s="516" t="str">
        <f>VLOOKUP($I242,'U5L Int request'!$J$6:$AI$9945,20,FALSE)</f>
        <v>o</v>
      </c>
      <c r="AB242" s="516" t="str">
        <f>VLOOKUP($I242,'U5L Int request'!$J$6:$AI$9945,21,FALSE)</f>
        <v>o</v>
      </c>
      <c r="AC242" s="516" t="str">
        <f>VLOOKUP($I242,'U5L Int request'!$J$6:$AI$9945,22,FALSE)</f>
        <v>o</v>
      </c>
      <c r="AD242" s="563"/>
      <c r="AF242" s="30" t="str">
        <f>VLOOKUP(I242, 'U5L Int request'!$J$7:$J$428, 1, FALSE)</f>
        <v>INTCXP10RI</v>
      </c>
    </row>
    <row r="243" spans="2:32" ht="18" customHeight="1">
      <c r="B243" s="600">
        <v>101</v>
      </c>
      <c r="C243" s="593">
        <v>9</v>
      </c>
      <c r="D243" s="593" t="s">
        <v>1167</v>
      </c>
      <c r="E243" s="593">
        <v>1</v>
      </c>
      <c r="F243" s="527" t="str">
        <f t="shared" si="3"/>
        <v>EIC101</v>
      </c>
      <c r="G243" s="535" t="s">
        <v>2065</v>
      </c>
      <c r="H243" s="588">
        <v>236</v>
      </c>
      <c r="I243" s="40" t="s">
        <v>1026</v>
      </c>
      <c r="J243" s="40" t="s">
        <v>1027</v>
      </c>
      <c r="K243" s="193" t="str">
        <f>VLOOKUP($I243,'U5L Int request'!$J$6:$AI$9945,3,FALSE)</f>
        <v>CXPI2</v>
      </c>
      <c r="L243" s="193" t="str">
        <f>VLOOKUP(J243,'U5L Int request'!K:AI,3,FALSE)</f>
        <v>Level</v>
      </c>
      <c r="M243" s="539" t="s">
        <v>2071</v>
      </c>
      <c r="N243" s="686"/>
      <c r="O243" s="691"/>
      <c r="P243" s="548" t="s">
        <v>456</v>
      </c>
      <c r="Q243" s="301" t="str">
        <f>VLOOKUP($I243,'U5L Int request'!$J$6:$AI$9945,5,FALSE)</f>
        <v>iso0_cxpi2_cxpi_rx_int</v>
      </c>
      <c r="R243" s="516" t="str">
        <f>VLOOKUP($I243,'U5L Int request'!$J$6:$AI$9945,11,FALSE)</f>
        <v>o</v>
      </c>
      <c r="S243" s="516" t="str">
        <f>VLOOKUP($I243,'U5L Int request'!$J$6:$AI$9945,12,FALSE)</f>
        <v>-</v>
      </c>
      <c r="T243" s="516" t="str">
        <f>VLOOKUP($I243,'U5L Int request'!$J$6:$AI$9945,13,FALSE)</f>
        <v>-</v>
      </c>
      <c r="U243" s="516" t="str">
        <f>VLOOKUP($I243,'U5L Int request'!$J$6:$AI$9945,14,FALSE)</f>
        <v>-</v>
      </c>
      <c r="V243" s="516" t="str">
        <f>VLOOKUP($I243,'U5L Int request'!$J$6:$AI$9945,15,FALSE)</f>
        <v>-</v>
      </c>
      <c r="W243" s="516" t="str">
        <f>VLOOKUP($I243,'U5L Int request'!$J$6:$AI$9945,16,FALSE)</f>
        <v>-</v>
      </c>
      <c r="X243" s="516" t="str">
        <f>VLOOKUP($I243,'U5L Int request'!$J$6:$AI$9945,17,FALSE)</f>
        <v>-</v>
      </c>
      <c r="Y243" s="516" t="str">
        <f>VLOOKUP($I243,'U5L Int request'!$J$6:$AI$9945,18,FALSE)</f>
        <v>-</v>
      </c>
      <c r="Z243" s="516" t="str">
        <f>VLOOKUP($I243,'U5L Int request'!$J$6:$AI$9945,19,FALSE)</f>
        <v>-</v>
      </c>
      <c r="AA243" s="516" t="str">
        <f>VLOOKUP($I243,'U5L Int request'!$J$6:$AI$9945,20,FALSE)</f>
        <v>-</v>
      </c>
      <c r="AB243" s="516" t="str">
        <f>VLOOKUP($I243,'U5L Int request'!$J$6:$AI$9945,21,FALSE)</f>
        <v>-</v>
      </c>
      <c r="AC243" s="516" t="str">
        <f>VLOOKUP($I243,'U5L Int request'!$J$6:$AI$9945,22,FALSE)</f>
        <v>-</v>
      </c>
      <c r="AD243" s="563"/>
      <c r="AF243" s="30" t="str">
        <f>VLOOKUP(I243, 'U5L Int request'!$J$7:$J$428, 1, FALSE)</f>
        <v>INTCXP12RI</v>
      </c>
    </row>
    <row r="244" spans="2:32" ht="18" customHeight="1">
      <c r="B244" s="598">
        <v>102</v>
      </c>
      <c r="C244" s="591">
        <v>10</v>
      </c>
      <c r="D244" s="591" t="s">
        <v>1167</v>
      </c>
      <c r="E244" s="591">
        <v>0</v>
      </c>
      <c r="F244" s="523" t="str">
        <f t="shared" si="3"/>
        <v>EIC102</v>
      </c>
      <c r="G244" s="533" t="s">
        <v>276</v>
      </c>
      <c r="H244" s="587">
        <v>237</v>
      </c>
      <c r="I244" s="38" t="s">
        <v>642</v>
      </c>
      <c r="J244" s="38" t="s">
        <v>643</v>
      </c>
      <c r="K244" s="193" t="str">
        <f>VLOOKUP($I244,'U5L Int request'!$J$6:$AI$9945,3,FALSE)</f>
        <v>CXPI0</v>
      </c>
      <c r="L244" s="193" t="str">
        <f>VLOOKUP(J244,'U5L Int request'!K:AI,3,FALSE)</f>
        <v>Level</v>
      </c>
      <c r="M244" s="533" t="s">
        <v>2072</v>
      </c>
      <c r="N244" s="686"/>
      <c r="O244" s="691"/>
      <c r="P244" s="545" t="s">
        <v>459</v>
      </c>
      <c r="Q244" s="304" t="str">
        <f>VLOOKUP($I244,'U5L Int request'!$J$6:$AI$9945,5,FALSE)</f>
        <v>iso0_cxpi0_cxpi_st_int</v>
      </c>
      <c r="R244" s="516" t="str">
        <f>VLOOKUP($I244,'U5L Int request'!$J$6:$AI$9945,11,FALSE)</f>
        <v>o</v>
      </c>
      <c r="S244" s="516" t="str">
        <f>VLOOKUP($I244,'U5L Int request'!$J$6:$AI$9945,12,FALSE)</f>
        <v>o</v>
      </c>
      <c r="T244" s="516" t="str">
        <f>VLOOKUP($I244,'U5L Int request'!$J$6:$AI$9945,13,FALSE)</f>
        <v>o</v>
      </c>
      <c r="U244" s="516" t="str">
        <f>VLOOKUP($I244,'U5L Int request'!$J$6:$AI$9945,14,FALSE)</f>
        <v>o</v>
      </c>
      <c r="V244" s="516" t="str">
        <f>VLOOKUP($I244,'U5L Int request'!$J$6:$AI$9945,15,FALSE)</f>
        <v>o</v>
      </c>
      <c r="W244" s="516" t="str">
        <f>VLOOKUP($I244,'U5L Int request'!$J$6:$AI$9945,16,FALSE)</f>
        <v>o</v>
      </c>
      <c r="X244" s="516" t="str">
        <f>VLOOKUP($I244,'U5L Int request'!$J$6:$AI$9945,17,FALSE)</f>
        <v>o</v>
      </c>
      <c r="Y244" s="516" t="str">
        <f>VLOOKUP($I244,'U5L Int request'!$J$6:$AI$9945,18,FALSE)</f>
        <v>o</v>
      </c>
      <c r="Z244" s="516" t="str">
        <f>VLOOKUP($I244,'U5L Int request'!$J$6:$AI$9945,19,FALSE)</f>
        <v>o</v>
      </c>
      <c r="AA244" s="516" t="str">
        <f>VLOOKUP($I244,'U5L Int request'!$J$6:$AI$9945,20,FALSE)</f>
        <v>o</v>
      </c>
      <c r="AB244" s="516" t="str">
        <f>VLOOKUP($I244,'U5L Int request'!$J$6:$AI$9945,21,FALSE)</f>
        <v>o</v>
      </c>
      <c r="AC244" s="516" t="str">
        <f>VLOOKUP($I244,'U5L Int request'!$J$6:$AI$9945,22,FALSE)</f>
        <v>o</v>
      </c>
      <c r="AD244" s="563"/>
      <c r="AF244" s="30" t="str">
        <f>VLOOKUP(I244, 'U5L Int request'!$J$7:$J$428, 1, FALSE)</f>
        <v>INTCXP10SI</v>
      </c>
    </row>
    <row r="245" spans="2:32" ht="18" customHeight="1">
      <c r="B245" s="600">
        <v>102</v>
      </c>
      <c r="C245" s="593">
        <v>10</v>
      </c>
      <c r="D245" s="593" t="s">
        <v>1167</v>
      </c>
      <c r="E245" s="593">
        <v>1</v>
      </c>
      <c r="F245" s="527" t="str">
        <f t="shared" si="3"/>
        <v>EIC102</v>
      </c>
      <c r="G245" s="535" t="s">
        <v>276</v>
      </c>
      <c r="H245" s="588">
        <v>238</v>
      </c>
      <c r="I245" s="40" t="s">
        <v>1028</v>
      </c>
      <c r="J245" s="40" t="s">
        <v>1029</v>
      </c>
      <c r="K245" s="193" t="str">
        <f>VLOOKUP($I245,'U5L Int request'!$J$6:$AI$9945,3,FALSE)</f>
        <v>CXPI2</v>
      </c>
      <c r="L245" s="193" t="str">
        <f>VLOOKUP(J245,'U5L Int request'!K:AI,3,FALSE)</f>
        <v>Level</v>
      </c>
      <c r="M245" s="539" t="s">
        <v>2072</v>
      </c>
      <c r="N245" s="686"/>
      <c r="O245" s="691"/>
      <c r="P245" s="548" t="s">
        <v>459</v>
      </c>
      <c r="Q245" s="301" t="str">
        <f>VLOOKUP($I245,'U5L Int request'!$J$6:$AI$9945,5,FALSE)</f>
        <v>iso0_cxpi2_cxpi_st_int</v>
      </c>
      <c r="R245" s="516" t="str">
        <f>VLOOKUP($I245,'U5L Int request'!$J$6:$AI$9945,11,FALSE)</f>
        <v>o</v>
      </c>
      <c r="S245" s="516" t="str">
        <f>VLOOKUP($I245,'U5L Int request'!$J$6:$AI$9945,12,FALSE)</f>
        <v>-</v>
      </c>
      <c r="T245" s="516" t="str">
        <f>VLOOKUP($I245,'U5L Int request'!$J$6:$AI$9945,13,FALSE)</f>
        <v>-</v>
      </c>
      <c r="U245" s="516" t="str">
        <f>VLOOKUP($I245,'U5L Int request'!$J$6:$AI$9945,14,FALSE)</f>
        <v>-</v>
      </c>
      <c r="V245" s="516" t="str">
        <f>VLOOKUP($I245,'U5L Int request'!$J$6:$AI$9945,15,FALSE)</f>
        <v>-</v>
      </c>
      <c r="W245" s="516" t="str">
        <f>VLOOKUP($I245,'U5L Int request'!$J$6:$AI$9945,16,FALSE)</f>
        <v>-</v>
      </c>
      <c r="X245" s="516" t="str">
        <f>VLOOKUP($I245,'U5L Int request'!$J$6:$AI$9945,17,FALSE)</f>
        <v>-</v>
      </c>
      <c r="Y245" s="516" t="str">
        <f>VLOOKUP($I245,'U5L Int request'!$J$6:$AI$9945,18,FALSE)</f>
        <v>-</v>
      </c>
      <c r="Z245" s="516" t="str">
        <f>VLOOKUP($I245,'U5L Int request'!$J$6:$AI$9945,19,FALSE)</f>
        <v>-</v>
      </c>
      <c r="AA245" s="516" t="str">
        <f>VLOOKUP($I245,'U5L Int request'!$J$6:$AI$9945,20,FALSE)</f>
        <v>-</v>
      </c>
      <c r="AB245" s="516" t="str">
        <f>VLOOKUP($I245,'U5L Int request'!$J$6:$AI$9945,21,FALSE)</f>
        <v>-</v>
      </c>
      <c r="AC245" s="516" t="str">
        <f>VLOOKUP($I245,'U5L Int request'!$J$6:$AI$9945,22,FALSE)</f>
        <v>-</v>
      </c>
      <c r="AD245" s="563"/>
      <c r="AF245" s="30" t="str">
        <f>VLOOKUP(I245, 'U5L Int request'!$J$7:$J$428, 1, FALSE)</f>
        <v>INTCXP12SI</v>
      </c>
    </row>
    <row r="246" spans="2:32" ht="18" customHeight="1">
      <c r="B246" s="598">
        <v>103</v>
      </c>
      <c r="C246" s="591">
        <v>11</v>
      </c>
      <c r="D246" s="591" t="s">
        <v>1167</v>
      </c>
      <c r="E246" s="591">
        <v>0</v>
      </c>
      <c r="F246" s="523" t="str">
        <f t="shared" si="3"/>
        <v>EIC103</v>
      </c>
      <c r="G246" s="533" t="s">
        <v>2066</v>
      </c>
      <c r="H246" s="587">
        <v>239</v>
      </c>
      <c r="I246" s="40" t="s">
        <v>645</v>
      </c>
      <c r="J246" s="40" t="s">
        <v>646</v>
      </c>
      <c r="K246" s="193" t="str">
        <f>VLOOKUP($I246,'U5L Int request'!$J$6:$AI$9945,3,FALSE)</f>
        <v>CXPI1</v>
      </c>
      <c r="L246" s="193" t="str">
        <f>VLOOKUP(J246,'U5L Int request'!K:AI,3,FALSE)</f>
        <v>Level</v>
      </c>
      <c r="M246" s="540" t="s">
        <v>2073</v>
      </c>
      <c r="N246" s="686"/>
      <c r="O246" s="691"/>
      <c r="P246" s="546" t="s">
        <v>462</v>
      </c>
      <c r="Q246" s="304" t="str">
        <f>VLOOKUP($I246,'U5L Int request'!$J$6:$AI$9945,5,FALSE)</f>
        <v>iso0_cxpi1_cxpi_tx_int</v>
      </c>
      <c r="R246" s="516" t="str">
        <f>VLOOKUP($I246,'U5L Int request'!$J$6:$AI$9945,11,FALSE)</f>
        <v>o</v>
      </c>
      <c r="S246" s="516" t="str">
        <f>VLOOKUP($I246,'U5L Int request'!$J$6:$AI$9945,12,FALSE)</f>
        <v>o</v>
      </c>
      <c r="T246" s="516" t="str">
        <f>VLOOKUP($I246,'U5L Int request'!$J$6:$AI$9945,13,FALSE)</f>
        <v>o</v>
      </c>
      <c r="U246" s="516" t="str">
        <f>VLOOKUP($I246,'U5L Int request'!$J$6:$AI$9945,14,FALSE)</f>
        <v>o</v>
      </c>
      <c r="V246" s="516" t="str">
        <f>VLOOKUP($I246,'U5L Int request'!$J$6:$AI$9945,15,FALSE)</f>
        <v>o</v>
      </c>
      <c r="W246" s="516" t="str">
        <f>VLOOKUP($I246,'U5L Int request'!$J$6:$AI$9945,16,FALSE)</f>
        <v>o</v>
      </c>
      <c r="X246" s="516" t="str">
        <f>VLOOKUP($I246,'U5L Int request'!$J$6:$AI$9945,17,FALSE)</f>
        <v>o</v>
      </c>
      <c r="Y246" s="516" t="str">
        <f>VLOOKUP($I246,'U5L Int request'!$J$6:$AI$9945,18,FALSE)</f>
        <v>o</v>
      </c>
      <c r="Z246" s="516" t="str">
        <f>VLOOKUP($I246,'U5L Int request'!$J$6:$AI$9945,19,FALSE)</f>
        <v>o</v>
      </c>
      <c r="AA246" s="516" t="str">
        <f>VLOOKUP($I246,'U5L Int request'!$J$6:$AI$9945,20,FALSE)</f>
        <v>o</v>
      </c>
      <c r="AB246" s="516" t="str">
        <f>VLOOKUP($I246,'U5L Int request'!$J$6:$AI$9945,21,FALSE)</f>
        <v>o</v>
      </c>
      <c r="AC246" s="516" t="str">
        <f>VLOOKUP($I246,'U5L Int request'!$J$6:$AI$9945,22,FALSE)</f>
        <v>o</v>
      </c>
      <c r="AD246" s="563"/>
      <c r="AF246" s="30" t="str">
        <f>VLOOKUP(I246, 'U5L Int request'!$J$7:$J$428, 1, FALSE)</f>
        <v>INTCXP11TI</v>
      </c>
    </row>
    <row r="247" spans="2:32" ht="18" customHeight="1">
      <c r="B247" s="600">
        <v>103</v>
      </c>
      <c r="C247" s="593">
        <v>11</v>
      </c>
      <c r="D247" s="593" t="s">
        <v>1167</v>
      </c>
      <c r="E247" s="593">
        <v>1</v>
      </c>
      <c r="F247" s="527" t="str">
        <f t="shared" si="3"/>
        <v>EIC103</v>
      </c>
      <c r="G247" s="535" t="s">
        <v>2066</v>
      </c>
      <c r="H247" s="588">
        <v>240</v>
      </c>
      <c r="I247" s="40" t="s">
        <v>1030</v>
      </c>
      <c r="J247" s="40" t="s">
        <v>1031</v>
      </c>
      <c r="K247" s="193" t="str">
        <f>VLOOKUP($I247,'U5L Int request'!$J$6:$AI$9945,3,FALSE)</f>
        <v>CXPI3</v>
      </c>
      <c r="L247" s="193" t="str">
        <f>VLOOKUP(J247,'U5L Int request'!K:AI,3,FALSE)</f>
        <v>Level</v>
      </c>
      <c r="M247" s="539" t="s">
        <v>2073</v>
      </c>
      <c r="N247" s="686"/>
      <c r="O247" s="691"/>
      <c r="P247" s="548" t="s">
        <v>462</v>
      </c>
      <c r="Q247" s="301" t="str">
        <f>VLOOKUP($I247,'U5L Int request'!$J$6:$AI$9945,5,FALSE)</f>
        <v>iso0_cxpi3_cxpi_tx_int</v>
      </c>
      <c r="R247" s="516" t="str">
        <f>VLOOKUP($I247,'U5L Int request'!$J$6:$AI$9945,11,FALSE)</f>
        <v>o</v>
      </c>
      <c r="S247" s="516" t="str">
        <f>VLOOKUP($I247,'U5L Int request'!$J$6:$AI$9945,12,FALSE)</f>
        <v>-</v>
      </c>
      <c r="T247" s="516" t="str">
        <f>VLOOKUP($I247,'U5L Int request'!$J$6:$AI$9945,13,FALSE)</f>
        <v>-</v>
      </c>
      <c r="U247" s="516" t="str">
        <f>VLOOKUP($I247,'U5L Int request'!$J$6:$AI$9945,14,FALSE)</f>
        <v>-</v>
      </c>
      <c r="V247" s="516" t="str">
        <f>VLOOKUP($I247,'U5L Int request'!$J$6:$AI$9945,15,FALSE)</f>
        <v>-</v>
      </c>
      <c r="W247" s="516" t="str">
        <f>VLOOKUP($I247,'U5L Int request'!$J$6:$AI$9945,16,FALSE)</f>
        <v>-</v>
      </c>
      <c r="X247" s="516" t="str">
        <f>VLOOKUP($I247,'U5L Int request'!$J$6:$AI$9945,17,FALSE)</f>
        <v>-</v>
      </c>
      <c r="Y247" s="516" t="str">
        <f>VLOOKUP($I247,'U5L Int request'!$J$6:$AI$9945,18,FALSE)</f>
        <v>-</v>
      </c>
      <c r="Z247" s="516" t="str">
        <f>VLOOKUP($I247,'U5L Int request'!$J$6:$AI$9945,19,FALSE)</f>
        <v>-</v>
      </c>
      <c r="AA247" s="516" t="str">
        <f>VLOOKUP($I247,'U5L Int request'!$J$6:$AI$9945,20,FALSE)</f>
        <v>-</v>
      </c>
      <c r="AB247" s="516" t="str">
        <f>VLOOKUP($I247,'U5L Int request'!$J$6:$AI$9945,21,FALSE)</f>
        <v>-</v>
      </c>
      <c r="AC247" s="516" t="str">
        <f>VLOOKUP($I247,'U5L Int request'!$J$6:$AI$9945,22,FALSE)</f>
        <v>-</v>
      </c>
      <c r="AD247" s="563"/>
      <c r="AF247" s="30" t="str">
        <f>VLOOKUP(I247, 'U5L Int request'!$J$7:$J$428, 1, FALSE)</f>
        <v>INTCXP13TI</v>
      </c>
    </row>
    <row r="248" spans="2:32" ht="18" customHeight="1">
      <c r="B248" s="598">
        <v>104</v>
      </c>
      <c r="C248" s="591">
        <v>12</v>
      </c>
      <c r="D248" s="591" t="s">
        <v>1167</v>
      </c>
      <c r="E248" s="591">
        <v>0</v>
      </c>
      <c r="F248" s="523" t="str">
        <f t="shared" si="3"/>
        <v>EIC104</v>
      </c>
      <c r="G248" s="533" t="s">
        <v>280</v>
      </c>
      <c r="H248" s="587">
        <v>241</v>
      </c>
      <c r="I248" s="38" t="s">
        <v>648</v>
      </c>
      <c r="J248" s="38" t="s">
        <v>649</v>
      </c>
      <c r="K248" s="193" t="str">
        <f>VLOOKUP($I248,'U5L Int request'!$J$6:$AI$9945,3,FALSE)</f>
        <v>CXPI1</v>
      </c>
      <c r="L248" s="193" t="str">
        <f>VLOOKUP(J248,'U5L Int request'!K:AI,3,FALSE)</f>
        <v>Level</v>
      </c>
      <c r="M248" s="533" t="s">
        <v>2074</v>
      </c>
      <c r="N248" s="686"/>
      <c r="O248" s="691"/>
      <c r="P248" s="545" t="s">
        <v>465</v>
      </c>
      <c r="Q248" s="304" t="str">
        <f>VLOOKUP($I248,'U5L Int request'!$J$6:$AI$9945,5,FALSE)</f>
        <v>iso0_cxpi1_cxpi_rx_int</v>
      </c>
      <c r="R248" s="516" t="str">
        <f>VLOOKUP($I248,'U5L Int request'!$J$6:$AI$9945,11,FALSE)</f>
        <v>o</v>
      </c>
      <c r="S248" s="516" t="str">
        <f>VLOOKUP($I248,'U5L Int request'!$J$6:$AI$9945,12,FALSE)</f>
        <v>o</v>
      </c>
      <c r="T248" s="516" t="str">
        <f>VLOOKUP($I248,'U5L Int request'!$J$6:$AI$9945,13,FALSE)</f>
        <v>o</v>
      </c>
      <c r="U248" s="516" t="str">
        <f>VLOOKUP($I248,'U5L Int request'!$J$6:$AI$9945,14,FALSE)</f>
        <v>o</v>
      </c>
      <c r="V248" s="516" t="str">
        <f>VLOOKUP($I248,'U5L Int request'!$J$6:$AI$9945,15,FALSE)</f>
        <v>o</v>
      </c>
      <c r="W248" s="516" t="str">
        <f>VLOOKUP($I248,'U5L Int request'!$J$6:$AI$9945,16,FALSE)</f>
        <v>o</v>
      </c>
      <c r="X248" s="516" t="str">
        <f>VLOOKUP($I248,'U5L Int request'!$J$6:$AI$9945,17,FALSE)</f>
        <v>o</v>
      </c>
      <c r="Y248" s="516" t="str">
        <f>VLOOKUP($I248,'U5L Int request'!$J$6:$AI$9945,18,FALSE)</f>
        <v>o</v>
      </c>
      <c r="Z248" s="516" t="str">
        <f>VLOOKUP($I248,'U5L Int request'!$J$6:$AI$9945,19,FALSE)</f>
        <v>o</v>
      </c>
      <c r="AA248" s="516" t="str">
        <f>VLOOKUP($I248,'U5L Int request'!$J$6:$AI$9945,20,FALSE)</f>
        <v>o</v>
      </c>
      <c r="AB248" s="516" t="str">
        <f>VLOOKUP($I248,'U5L Int request'!$J$6:$AI$9945,21,FALSE)</f>
        <v>o</v>
      </c>
      <c r="AC248" s="516" t="str">
        <f>VLOOKUP($I248,'U5L Int request'!$J$6:$AI$9945,22,FALSE)</f>
        <v>o</v>
      </c>
      <c r="AD248" s="563"/>
      <c r="AF248" s="30" t="str">
        <f>VLOOKUP(I248, 'U5L Int request'!$J$7:$J$428, 1, FALSE)</f>
        <v>INTCXP11RI</v>
      </c>
    </row>
    <row r="249" spans="2:32" ht="18" customHeight="1">
      <c r="B249" s="600">
        <v>104</v>
      </c>
      <c r="C249" s="593">
        <v>12</v>
      </c>
      <c r="D249" s="593" t="s">
        <v>1167</v>
      </c>
      <c r="E249" s="593">
        <v>1</v>
      </c>
      <c r="F249" s="527" t="str">
        <f t="shared" si="3"/>
        <v>EIC104</v>
      </c>
      <c r="G249" s="535" t="s">
        <v>280</v>
      </c>
      <c r="H249" s="588">
        <v>242</v>
      </c>
      <c r="I249" s="40" t="s">
        <v>1032</v>
      </c>
      <c r="J249" s="40" t="s">
        <v>1033</v>
      </c>
      <c r="K249" s="193" t="str">
        <f>VLOOKUP($I249,'U5L Int request'!$J$6:$AI$9945,3,FALSE)</f>
        <v>CXPI3</v>
      </c>
      <c r="L249" s="193" t="str">
        <f>VLOOKUP(J249,'U5L Int request'!K:AI,3,FALSE)</f>
        <v>Level</v>
      </c>
      <c r="M249" s="539" t="s">
        <v>2074</v>
      </c>
      <c r="N249" s="686"/>
      <c r="O249" s="691"/>
      <c r="P249" s="548" t="s">
        <v>465</v>
      </c>
      <c r="Q249" s="301" t="str">
        <f>VLOOKUP($I249,'U5L Int request'!$J$6:$AI$9945,5,FALSE)</f>
        <v>iso0_cxpi3_cxpi_rx_int</v>
      </c>
      <c r="R249" s="516" t="str">
        <f>VLOOKUP($I249,'U5L Int request'!$J$6:$AI$9945,11,FALSE)</f>
        <v>o</v>
      </c>
      <c r="S249" s="516" t="str">
        <f>VLOOKUP($I249,'U5L Int request'!$J$6:$AI$9945,12,FALSE)</f>
        <v>-</v>
      </c>
      <c r="T249" s="516" t="str">
        <f>VLOOKUP($I249,'U5L Int request'!$J$6:$AI$9945,13,FALSE)</f>
        <v>-</v>
      </c>
      <c r="U249" s="516" t="str">
        <f>VLOOKUP($I249,'U5L Int request'!$J$6:$AI$9945,14,FALSE)</f>
        <v>-</v>
      </c>
      <c r="V249" s="516" t="str">
        <f>VLOOKUP($I249,'U5L Int request'!$J$6:$AI$9945,15,FALSE)</f>
        <v>-</v>
      </c>
      <c r="W249" s="516" t="str">
        <f>VLOOKUP($I249,'U5L Int request'!$J$6:$AI$9945,16,FALSE)</f>
        <v>-</v>
      </c>
      <c r="X249" s="516" t="str">
        <f>VLOOKUP($I249,'U5L Int request'!$J$6:$AI$9945,17,FALSE)</f>
        <v>-</v>
      </c>
      <c r="Y249" s="516" t="str">
        <f>VLOOKUP($I249,'U5L Int request'!$J$6:$AI$9945,18,FALSE)</f>
        <v>-</v>
      </c>
      <c r="Z249" s="516" t="str">
        <f>VLOOKUP($I249,'U5L Int request'!$J$6:$AI$9945,19,FALSE)</f>
        <v>-</v>
      </c>
      <c r="AA249" s="516" t="str">
        <f>VLOOKUP($I249,'U5L Int request'!$J$6:$AI$9945,20,FALSE)</f>
        <v>-</v>
      </c>
      <c r="AB249" s="516" t="str">
        <f>VLOOKUP($I249,'U5L Int request'!$J$6:$AI$9945,21,FALSE)</f>
        <v>-</v>
      </c>
      <c r="AC249" s="516" t="str">
        <f>VLOOKUP($I249,'U5L Int request'!$J$6:$AI$9945,22,FALSE)</f>
        <v>-</v>
      </c>
      <c r="AD249" s="563"/>
      <c r="AF249" s="30" t="str">
        <f>VLOOKUP(I249, 'U5L Int request'!$J$7:$J$428, 1, FALSE)</f>
        <v>INTCXP13RI</v>
      </c>
    </row>
    <row r="250" spans="2:32" ht="18" customHeight="1">
      <c r="B250" s="598">
        <v>105</v>
      </c>
      <c r="C250" s="591">
        <v>13</v>
      </c>
      <c r="D250" s="591" t="s">
        <v>1167</v>
      </c>
      <c r="E250" s="591">
        <v>0</v>
      </c>
      <c r="F250" s="523" t="str">
        <f t="shared" si="3"/>
        <v>EIC105</v>
      </c>
      <c r="G250" s="533" t="s">
        <v>2067</v>
      </c>
      <c r="H250" s="587">
        <v>243</v>
      </c>
      <c r="I250" s="40" t="s">
        <v>651</v>
      </c>
      <c r="J250" s="40" t="s">
        <v>652</v>
      </c>
      <c r="K250" s="193" t="str">
        <f>VLOOKUP($I250,'U5L Int request'!$J$6:$AI$9945,3,FALSE)</f>
        <v>CXPI1</v>
      </c>
      <c r="L250" s="40" t="str">
        <f>VLOOKUP(J250,'U5L Int request'!K:AI,3,FALSE)</f>
        <v>Level</v>
      </c>
      <c r="M250" s="540" t="s">
        <v>2093</v>
      </c>
      <c r="N250" s="686"/>
      <c r="O250" s="691"/>
      <c r="P250" s="546" t="s">
        <v>468</v>
      </c>
      <c r="Q250" s="304" t="str">
        <f>VLOOKUP($I250,'U5L Int request'!$J$6:$AI$9945,5,FALSE)</f>
        <v>iso0_cxpi1_cxpi_st_int</v>
      </c>
      <c r="R250" s="516" t="str">
        <f>VLOOKUP($I250,'U5L Int request'!$J$6:$AI$9945,11,FALSE)</f>
        <v>o</v>
      </c>
      <c r="S250" s="516" t="str">
        <f>VLOOKUP($I250,'U5L Int request'!$J$6:$AI$9945,12,FALSE)</f>
        <v>o</v>
      </c>
      <c r="T250" s="516" t="str">
        <f>VLOOKUP($I250,'U5L Int request'!$J$6:$AI$9945,13,FALSE)</f>
        <v>o</v>
      </c>
      <c r="U250" s="516" t="str">
        <f>VLOOKUP($I250,'U5L Int request'!$J$6:$AI$9945,14,FALSE)</f>
        <v>o</v>
      </c>
      <c r="V250" s="516" t="str">
        <f>VLOOKUP($I250,'U5L Int request'!$J$6:$AI$9945,15,FALSE)</f>
        <v>o</v>
      </c>
      <c r="W250" s="516" t="str">
        <f>VLOOKUP($I250,'U5L Int request'!$J$6:$AI$9945,16,FALSE)</f>
        <v>o</v>
      </c>
      <c r="X250" s="516" t="str">
        <f>VLOOKUP($I250,'U5L Int request'!$J$6:$AI$9945,17,FALSE)</f>
        <v>o</v>
      </c>
      <c r="Y250" s="516" t="str">
        <f>VLOOKUP($I250,'U5L Int request'!$J$6:$AI$9945,18,FALSE)</f>
        <v>o</v>
      </c>
      <c r="Z250" s="516" t="str">
        <f>VLOOKUP($I250,'U5L Int request'!$J$6:$AI$9945,19,FALSE)</f>
        <v>o</v>
      </c>
      <c r="AA250" s="516" t="str">
        <f>VLOOKUP($I250,'U5L Int request'!$J$6:$AI$9945,20,FALSE)</f>
        <v>o</v>
      </c>
      <c r="AB250" s="516" t="str">
        <f>VLOOKUP($I250,'U5L Int request'!$J$6:$AI$9945,21,FALSE)</f>
        <v>o</v>
      </c>
      <c r="AC250" s="516" t="str">
        <f>VLOOKUP($I250,'U5L Int request'!$J$6:$AI$9945,22,FALSE)</f>
        <v>o</v>
      </c>
      <c r="AD250" s="563"/>
      <c r="AF250" s="30" t="str">
        <f>VLOOKUP(I250, 'U5L Int request'!$J$7:$J$428, 1, FALSE)</f>
        <v>INTCXP11SI</v>
      </c>
    </row>
    <row r="251" spans="2:32" ht="18" customHeight="1">
      <c r="B251" s="600">
        <v>105</v>
      </c>
      <c r="C251" s="593">
        <v>13</v>
      </c>
      <c r="D251" s="593" t="s">
        <v>1167</v>
      </c>
      <c r="E251" s="593">
        <v>1</v>
      </c>
      <c r="F251" s="527" t="str">
        <f t="shared" si="3"/>
        <v>EIC105</v>
      </c>
      <c r="G251" s="535" t="s">
        <v>2067</v>
      </c>
      <c r="H251" s="588">
        <v>244</v>
      </c>
      <c r="I251" s="40" t="s">
        <v>1034</v>
      </c>
      <c r="J251" s="40" t="s">
        <v>1035</v>
      </c>
      <c r="K251" s="193" t="str">
        <f>VLOOKUP($I251,'U5L Int request'!$J$6:$AI$9945,3,FALSE)</f>
        <v>CXPI3</v>
      </c>
      <c r="L251" s="193" t="str">
        <f>VLOOKUP(J251,'U5L Int request'!K:AI,3,FALSE)</f>
        <v>Level</v>
      </c>
      <c r="M251" s="539" t="s">
        <v>2093</v>
      </c>
      <c r="N251" s="686"/>
      <c r="O251" s="691"/>
      <c r="P251" s="548" t="s">
        <v>468</v>
      </c>
      <c r="Q251" s="301" t="str">
        <f>VLOOKUP($I251,'U5L Int request'!$J$6:$AI$9945,5,FALSE)</f>
        <v>iso0_cxpi3_cxpi_st_int</v>
      </c>
      <c r="R251" s="516" t="str">
        <f>VLOOKUP($I251,'U5L Int request'!$J$6:$AI$9945,11,FALSE)</f>
        <v>o</v>
      </c>
      <c r="S251" s="516" t="str">
        <f>VLOOKUP($I251,'U5L Int request'!$J$6:$AI$9945,12,FALSE)</f>
        <v>-</v>
      </c>
      <c r="T251" s="516" t="str">
        <f>VLOOKUP($I251,'U5L Int request'!$J$6:$AI$9945,13,FALSE)</f>
        <v>-</v>
      </c>
      <c r="U251" s="516" t="str">
        <f>VLOOKUP($I251,'U5L Int request'!$J$6:$AI$9945,14,FALSE)</f>
        <v>-</v>
      </c>
      <c r="V251" s="516" t="str">
        <f>VLOOKUP($I251,'U5L Int request'!$J$6:$AI$9945,15,FALSE)</f>
        <v>-</v>
      </c>
      <c r="W251" s="516" t="str">
        <f>VLOOKUP($I251,'U5L Int request'!$J$6:$AI$9945,16,FALSE)</f>
        <v>-</v>
      </c>
      <c r="X251" s="516" t="str">
        <f>VLOOKUP($I251,'U5L Int request'!$J$6:$AI$9945,17,FALSE)</f>
        <v>-</v>
      </c>
      <c r="Y251" s="516" t="str">
        <f>VLOOKUP($I251,'U5L Int request'!$J$6:$AI$9945,18,FALSE)</f>
        <v>-</v>
      </c>
      <c r="Z251" s="516" t="str">
        <f>VLOOKUP($I251,'U5L Int request'!$J$6:$AI$9945,19,FALSE)</f>
        <v>-</v>
      </c>
      <c r="AA251" s="516" t="str">
        <f>VLOOKUP($I251,'U5L Int request'!$J$6:$AI$9945,20,FALSE)</f>
        <v>-</v>
      </c>
      <c r="AB251" s="516" t="str">
        <f>VLOOKUP($I251,'U5L Int request'!$J$6:$AI$9945,21,FALSE)</f>
        <v>-</v>
      </c>
      <c r="AC251" s="516" t="str">
        <f>VLOOKUP($I251,'U5L Int request'!$J$6:$AI$9945,22,FALSE)</f>
        <v>-</v>
      </c>
      <c r="AD251" s="563"/>
      <c r="AF251" s="30" t="str">
        <f>VLOOKUP(I251, 'U5L Int request'!$J$7:$J$428, 1, FALSE)</f>
        <v>INTCXP13SI</v>
      </c>
    </row>
    <row r="252" spans="2:32" ht="18" customHeight="1">
      <c r="B252" s="597">
        <v>106</v>
      </c>
      <c r="C252" s="590" t="s">
        <v>1167</v>
      </c>
      <c r="D252" s="590" t="s">
        <v>1167</v>
      </c>
      <c r="E252" s="590" t="s">
        <v>1167</v>
      </c>
      <c r="F252" s="512" t="str">
        <f t="shared" si="3"/>
        <v>EIC106</v>
      </c>
      <c r="G252" s="38" t="s">
        <v>285</v>
      </c>
      <c r="H252" s="584">
        <v>245</v>
      </c>
      <c r="I252" s="38" t="s">
        <v>654</v>
      </c>
      <c r="J252" s="38" t="s">
        <v>655</v>
      </c>
      <c r="K252" s="38" t="str">
        <f>VLOOKUP($I252,'U5L Int request'!$J$6:$AI$9945,3,FALSE)</f>
        <v>RI3C0</v>
      </c>
      <c r="L252" s="38" t="str">
        <f>VLOOKUP(J252,'U5L Int request'!K:AI,3,FALSE)</f>
        <v>Edge</v>
      </c>
      <c r="M252" s="38" t="s">
        <v>2094</v>
      </c>
      <c r="N252" s="686"/>
      <c r="O252" s="691"/>
      <c r="P252" s="37" t="s">
        <v>471</v>
      </c>
      <c r="Q252" s="304" t="str">
        <f>VLOOKUP($I252,'U5L Int request'!$J$6:$AI$9945,5,FALSE)</f>
        <v>iso_ri3c0_INT_ri3c_resp</v>
      </c>
      <c r="R252" s="516" t="str">
        <f>VLOOKUP($I252,'U5L Int request'!$J$6:$AI$9945,11,FALSE)</f>
        <v>o</v>
      </c>
      <c r="S252" s="516" t="str">
        <f>VLOOKUP($I252,'U5L Int request'!$J$6:$AI$9945,12,FALSE)</f>
        <v>o</v>
      </c>
      <c r="T252" s="516" t="str">
        <f>VLOOKUP($I252,'U5L Int request'!$J$6:$AI$9945,13,FALSE)</f>
        <v>o</v>
      </c>
      <c r="U252" s="516" t="str">
        <f>VLOOKUP($I252,'U5L Int request'!$J$6:$AI$9945,14,FALSE)</f>
        <v>o</v>
      </c>
      <c r="V252" s="516" t="str">
        <f>VLOOKUP($I252,'U5L Int request'!$J$6:$AI$9945,15,FALSE)</f>
        <v>o</v>
      </c>
      <c r="W252" s="516" t="str">
        <f>VLOOKUP($I252,'U5L Int request'!$J$6:$AI$9945,16,FALSE)</f>
        <v>o</v>
      </c>
      <c r="X252" s="516" t="str">
        <f>VLOOKUP($I252,'U5L Int request'!$J$6:$AI$9945,17,FALSE)</f>
        <v>o</v>
      </c>
      <c r="Y252" s="516" t="str">
        <f>VLOOKUP($I252,'U5L Int request'!$J$6:$AI$9945,18,FALSE)</f>
        <v>o</v>
      </c>
      <c r="Z252" s="516" t="str">
        <f>VLOOKUP($I252,'U5L Int request'!$J$6:$AI$9945,19,FALSE)</f>
        <v>o</v>
      </c>
      <c r="AA252" s="516" t="str">
        <f>VLOOKUP($I252,'U5L Int request'!$J$6:$AI$9945,20,FALSE)</f>
        <v>o</v>
      </c>
      <c r="AB252" s="516" t="str">
        <f>VLOOKUP($I252,'U5L Int request'!$J$6:$AI$9945,21,FALSE)</f>
        <v>o</v>
      </c>
      <c r="AC252" s="516" t="str">
        <f>VLOOKUP($I252,'U5L Int request'!$J$6:$AI$9945,22,FALSE)</f>
        <v>o</v>
      </c>
      <c r="AD252" s="563"/>
      <c r="AF252" s="30" t="str">
        <f>VLOOKUP(I252, 'U5L Int request'!$J$7:$J$428, 1, FALSE)</f>
        <v>INTRI3C0RESP</v>
      </c>
    </row>
    <row r="253" spans="2:32" ht="18" customHeight="1">
      <c r="B253" s="597">
        <v>107</v>
      </c>
      <c r="C253" s="590" t="s">
        <v>1167</v>
      </c>
      <c r="D253" s="590" t="s">
        <v>1167</v>
      </c>
      <c r="E253" s="590" t="s">
        <v>1167</v>
      </c>
      <c r="F253" s="512" t="str">
        <f t="shared" si="3"/>
        <v>EIC107</v>
      </c>
      <c r="G253" s="38" t="s">
        <v>2068</v>
      </c>
      <c r="H253" s="584">
        <v>246</v>
      </c>
      <c r="I253" s="40" t="s">
        <v>657</v>
      </c>
      <c r="J253" s="40" t="s">
        <v>658</v>
      </c>
      <c r="K253" s="40" t="str">
        <f>VLOOKUP($I253,'U5L Int request'!$J$6:$AI$9945,3,FALSE)</f>
        <v>RI3C0</v>
      </c>
      <c r="L253" s="40" t="str">
        <f>VLOOKUP(J253,'U5L Int request'!K:AI,3,FALSE)</f>
        <v>Edge</v>
      </c>
      <c r="M253" s="40" t="s">
        <v>2095</v>
      </c>
      <c r="N253" s="686"/>
      <c r="O253" s="691"/>
      <c r="P253" s="39" t="s">
        <v>474</v>
      </c>
      <c r="Q253" s="304" t="str">
        <f>VLOOKUP($I253,'U5L Int request'!$J$6:$AI$9945,5,FALSE)</f>
        <v>iso_ri3c0_INT_ri3c_cmd</v>
      </c>
      <c r="R253" s="516" t="str">
        <f>VLOOKUP($I253,'U5L Int request'!$J$6:$AI$9945,11,FALSE)</f>
        <v>o</v>
      </c>
      <c r="S253" s="516" t="str">
        <f>VLOOKUP($I253,'U5L Int request'!$J$6:$AI$9945,12,FALSE)</f>
        <v>o</v>
      </c>
      <c r="T253" s="516" t="str">
        <f>VLOOKUP($I253,'U5L Int request'!$J$6:$AI$9945,13,FALSE)</f>
        <v>o</v>
      </c>
      <c r="U253" s="516" t="str">
        <f>VLOOKUP($I253,'U5L Int request'!$J$6:$AI$9945,14,FALSE)</f>
        <v>o</v>
      </c>
      <c r="V253" s="516" t="str">
        <f>VLOOKUP($I253,'U5L Int request'!$J$6:$AI$9945,15,FALSE)</f>
        <v>o</v>
      </c>
      <c r="W253" s="516" t="str">
        <f>VLOOKUP($I253,'U5L Int request'!$J$6:$AI$9945,16,FALSE)</f>
        <v>o</v>
      </c>
      <c r="X253" s="516" t="str">
        <f>VLOOKUP($I253,'U5L Int request'!$J$6:$AI$9945,17,FALSE)</f>
        <v>o</v>
      </c>
      <c r="Y253" s="516" t="str">
        <f>VLOOKUP($I253,'U5L Int request'!$J$6:$AI$9945,18,FALSE)</f>
        <v>o</v>
      </c>
      <c r="Z253" s="516" t="str">
        <f>VLOOKUP($I253,'U5L Int request'!$J$6:$AI$9945,19,FALSE)</f>
        <v>o</v>
      </c>
      <c r="AA253" s="516" t="str">
        <f>VLOOKUP($I253,'U5L Int request'!$J$6:$AI$9945,20,FALSE)</f>
        <v>o</v>
      </c>
      <c r="AB253" s="516" t="str">
        <f>VLOOKUP($I253,'U5L Int request'!$J$6:$AI$9945,21,FALSE)</f>
        <v>o</v>
      </c>
      <c r="AC253" s="516" t="str">
        <f>VLOOKUP($I253,'U5L Int request'!$J$6:$AI$9945,22,FALSE)</f>
        <v>o</v>
      </c>
      <c r="AD253" s="563"/>
      <c r="AF253" s="30" t="str">
        <f>VLOOKUP(I253, 'U5L Int request'!$J$7:$J$428, 1, FALSE)</f>
        <v>INTRI3C0CMD</v>
      </c>
    </row>
    <row r="254" spans="2:32" ht="18" customHeight="1">
      <c r="B254" s="597">
        <v>108</v>
      </c>
      <c r="C254" s="590" t="s">
        <v>1167</v>
      </c>
      <c r="D254" s="590" t="s">
        <v>1167</v>
      </c>
      <c r="E254" s="590" t="s">
        <v>1167</v>
      </c>
      <c r="F254" s="512" t="str">
        <f t="shared" si="3"/>
        <v>EIC108</v>
      </c>
      <c r="G254" s="38" t="s">
        <v>289</v>
      </c>
      <c r="H254" s="584">
        <v>247</v>
      </c>
      <c r="I254" s="38" t="s">
        <v>660</v>
      </c>
      <c r="J254" s="38" t="s">
        <v>661</v>
      </c>
      <c r="K254" s="38" t="str">
        <f>VLOOKUP($I254,'U5L Int request'!$J$6:$AI$9945,3,FALSE)</f>
        <v>RI3C0</v>
      </c>
      <c r="L254" s="38" t="str">
        <f>VLOOKUP(J254,'U5L Int request'!K:AI,3,FALSE)</f>
        <v>Edge</v>
      </c>
      <c r="M254" s="38" t="s">
        <v>2096</v>
      </c>
      <c r="N254" s="686"/>
      <c r="O254" s="691"/>
      <c r="P254" s="37" t="s">
        <v>477</v>
      </c>
      <c r="Q254" s="302" t="str">
        <f>VLOOKUP($I254,'U5L Int request'!$J$6:$AI$9945,5,FALSE)</f>
        <v>iso_ri3c0_INT_ri3c_ibi</v>
      </c>
      <c r="R254" s="516" t="str">
        <f>VLOOKUP($I254,'U5L Int request'!$J$6:$AI$9945,11,FALSE)</f>
        <v>o</v>
      </c>
      <c r="S254" s="516" t="str">
        <f>VLOOKUP($I254,'U5L Int request'!$J$6:$AI$9945,12,FALSE)</f>
        <v>o</v>
      </c>
      <c r="T254" s="516" t="str">
        <f>VLOOKUP($I254,'U5L Int request'!$J$6:$AI$9945,13,FALSE)</f>
        <v>o</v>
      </c>
      <c r="U254" s="516" t="str">
        <f>VLOOKUP($I254,'U5L Int request'!$J$6:$AI$9945,14,FALSE)</f>
        <v>o</v>
      </c>
      <c r="V254" s="516" t="str">
        <f>VLOOKUP($I254,'U5L Int request'!$J$6:$AI$9945,15,FALSE)</f>
        <v>o</v>
      </c>
      <c r="W254" s="516" t="str">
        <f>VLOOKUP($I254,'U5L Int request'!$J$6:$AI$9945,16,FALSE)</f>
        <v>o</v>
      </c>
      <c r="X254" s="516" t="str">
        <f>VLOOKUP($I254,'U5L Int request'!$J$6:$AI$9945,17,FALSE)</f>
        <v>o</v>
      </c>
      <c r="Y254" s="516" t="str">
        <f>VLOOKUP($I254,'U5L Int request'!$J$6:$AI$9945,18,FALSE)</f>
        <v>o</v>
      </c>
      <c r="Z254" s="516" t="str">
        <f>VLOOKUP($I254,'U5L Int request'!$J$6:$AI$9945,19,FALSE)</f>
        <v>o</v>
      </c>
      <c r="AA254" s="516" t="str">
        <f>VLOOKUP($I254,'U5L Int request'!$J$6:$AI$9945,20,FALSE)</f>
        <v>o</v>
      </c>
      <c r="AB254" s="516" t="str">
        <f>VLOOKUP($I254,'U5L Int request'!$J$6:$AI$9945,21,FALSE)</f>
        <v>o</v>
      </c>
      <c r="AC254" s="516" t="str">
        <f>VLOOKUP($I254,'U5L Int request'!$J$6:$AI$9945,22,FALSE)</f>
        <v>o</v>
      </c>
      <c r="AD254" s="563"/>
      <c r="AF254" s="30" t="str">
        <f>VLOOKUP(I254, 'U5L Int request'!$J$7:$J$428, 1, FALSE)</f>
        <v>INTRI3C0IBI</v>
      </c>
    </row>
    <row r="255" spans="2:32" ht="18" customHeight="1">
      <c r="B255" s="597">
        <v>109</v>
      </c>
      <c r="C255" s="590" t="s">
        <v>1167</v>
      </c>
      <c r="D255" s="590" t="s">
        <v>1167</v>
      </c>
      <c r="E255" s="590" t="s">
        <v>1167</v>
      </c>
      <c r="F255" s="512" t="str">
        <f t="shared" si="3"/>
        <v>EIC109</v>
      </c>
      <c r="G255" s="38" t="s">
        <v>2075</v>
      </c>
      <c r="H255" s="584">
        <v>248</v>
      </c>
      <c r="I255" s="40" t="s">
        <v>663</v>
      </c>
      <c r="J255" s="40" t="s">
        <v>664</v>
      </c>
      <c r="K255" s="40" t="str">
        <f>VLOOKUP($I255,'U5L Int request'!$J$6:$AI$9945,3,FALSE)</f>
        <v>RI3C0</v>
      </c>
      <c r="L255" s="40" t="str">
        <f>VLOOKUP(J255,'U5L Int request'!K:AI,3,FALSE)</f>
        <v>Edge</v>
      </c>
      <c r="M255" s="40" t="s">
        <v>2097</v>
      </c>
      <c r="N255" s="686"/>
      <c r="O255" s="691"/>
      <c r="P255" s="39" t="s">
        <v>480</v>
      </c>
      <c r="Q255" s="301" t="str">
        <f>VLOOKUP($I255,'U5L Int request'!$J$6:$AI$9945,5,FALSE)</f>
        <v>iso_ri3c0_INT_ri3c_rx</v>
      </c>
      <c r="R255" s="516" t="str">
        <f>VLOOKUP($I255,'U5L Int request'!$J$6:$AI$9945,11,FALSE)</f>
        <v>o</v>
      </c>
      <c r="S255" s="516" t="str">
        <f>VLOOKUP($I255,'U5L Int request'!$J$6:$AI$9945,12,FALSE)</f>
        <v>o</v>
      </c>
      <c r="T255" s="516" t="str">
        <f>VLOOKUP($I255,'U5L Int request'!$J$6:$AI$9945,13,FALSE)</f>
        <v>o</v>
      </c>
      <c r="U255" s="516" t="str">
        <f>VLOOKUP($I255,'U5L Int request'!$J$6:$AI$9945,14,FALSE)</f>
        <v>o</v>
      </c>
      <c r="V255" s="516" t="str">
        <f>VLOOKUP($I255,'U5L Int request'!$J$6:$AI$9945,15,FALSE)</f>
        <v>o</v>
      </c>
      <c r="W255" s="516" t="str">
        <f>VLOOKUP($I255,'U5L Int request'!$J$6:$AI$9945,16,FALSE)</f>
        <v>o</v>
      </c>
      <c r="X255" s="516" t="str">
        <f>VLOOKUP($I255,'U5L Int request'!$J$6:$AI$9945,17,FALSE)</f>
        <v>o</v>
      </c>
      <c r="Y255" s="516" t="str">
        <f>VLOOKUP($I255,'U5L Int request'!$J$6:$AI$9945,18,FALSE)</f>
        <v>o</v>
      </c>
      <c r="Z255" s="516" t="str">
        <f>VLOOKUP($I255,'U5L Int request'!$J$6:$AI$9945,19,FALSE)</f>
        <v>o</v>
      </c>
      <c r="AA255" s="516" t="str">
        <f>VLOOKUP($I255,'U5L Int request'!$J$6:$AI$9945,20,FALSE)</f>
        <v>o</v>
      </c>
      <c r="AB255" s="516" t="str">
        <f>VLOOKUP($I255,'U5L Int request'!$J$6:$AI$9945,21,FALSE)</f>
        <v>o</v>
      </c>
      <c r="AC255" s="516" t="str">
        <f>VLOOKUP($I255,'U5L Int request'!$J$6:$AI$9945,22,FALSE)</f>
        <v>o</v>
      </c>
      <c r="AD255" s="563"/>
      <c r="AF255" s="30" t="str">
        <f>VLOOKUP(I255, 'U5L Int request'!$J$7:$J$428, 1, FALSE)</f>
        <v>INTRI3C0RX0</v>
      </c>
    </row>
    <row r="256" spans="2:32" ht="18" customHeight="1">
      <c r="B256" s="597">
        <v>110</v>
      </c>
      <c r="C256" s="590" t="s">
        <v>1167</v>
      </c>
      <c r="D256" s="590" t="s">
        <v>1167</v>
      </c>
      <c r="E256" s="590" t="s">
        <v>1167</v>
      </c>
      <c r="F256" s="512" t="str">
        <f t="shared" si="3"/>
        <v>EIC110</v>
      </c>
      <c r="G256" s="38" t="s">
        <v>294</v>
      </c>
      <c r="H256" s="584">
        <v>249</v>
      </c>
      <c r="I256" s="38" t="s">
        <v>665</v>
      </c>
      <c r="J256" s="38" t="s">
        <v>666</v>
      </c>
      <c r="K256" s="38" t="str">
        <f>VLOOKUP($I256,'U5L Int request'!$J$6:$AI$9945,3,FALSE)</f>
        <v>RI3C0</v>
      </c>
      <c r="L256" s="38" t="str">
        <f>VLOOKUP(J256,'U5L Int request'!K:AI,3,FALSE)</f>
        <v>Edge</v>
      </c>
      <c r="M256" s="38" t="s">
        <v>2098</v>
      </c>
      <c r="N256" s="686"/>
      <c r="O256" s="691"/>
      <c r="P256" s="37" t="s">
        <v>483</v>
      </c>
      <c r="Q256" s="302" t="str">
        <f>VLOOKUP($I256,'U5L Int request'!$J$6:$AI$9945,5,FALSE)</f>
        <v>iso_ri3c0_INT_ri3c_tx</v>
      </c>
      <c r="R256" s="516" t="str">
        <f>VLOOKUP($I256,'U5L Int request'!$J$6:$AI$9945,11,FALSE)</f>
        <v>o</v>
      </c>
      <c r="S256" s="516" t="str">
        <f>VLOOKUP($I256,'U5L Int request'!$J$6:$AI$9945,12,FALSE)</f>
        <v>o</v>
      </c>
      <c r="T256" s="516" t="str">
        <f>VLOOKUP($I256,'U5L Int request'!$J$6:$AI$9945,13,FALSE)</f>
        <v>o</v>
      </c>
      <c r="U256" s="516" t="str">
        <f>VLOOKUP($I256,'U5L Int request'!$J$6:$AI$9945,14,FALSE)</f>
        <v>o</v>
      </c>
      <c r="V256" s="516" t="str">
        <f>VLOOKUP($I256,'U5L Int request'!$J$6:$AI$9945,15,FALSE)</f>
        <v>o</v>
      </c>
      <c r="W256" s="516" t="str">
        <f>VLOOKUP($I256,'U5L Int request'!$J$6:$AI$9945,16,FALSE)</f>
        <v>o</v>
      </c>
      <c r="X256" s="516" t="str">
        <f>VLOOKUP($I256,'U5L Int request'!$J$6:$AI$9945,17,FALSE)</f>
        <v>o</v>
      </c>
      <c r="Y256" s="516" t="str">
        <f>VLOOKUP($I256,'U5L Int request'!$J$6:$AI$9945,18,FALSE)</f>
        <v>o</v>
      </c>
      <c r="Z256" s="516" t="str">
        <f>VLOOKUP($I256,'U5L Int request'!$J$6:$AI$9945,19,FALSE)</f>
        <v>o</v>
      </c>
      <c r="AA256" s="516" t="str">
        <f>VLOOKUP($I256,'U5L Int request'!$J$6:$AI$9945,20,FALSE)</f>
        <v>o</v>
      </c>
      <c r="AB256" s="516" t="str">
        <f>VLOOKUP($I256,'U5L Int request'!$J$6:$AI$9945,21,FALSE)</f>
        <v>o</v>
      </c>
      <c r="AC256" s="516" t="str">
        <f>VLOOKUP($I256,'U5L Int request'!$J$6:$AI$9945,22,FALSE)</f>
        <v>o</v>
      </c>
      <c r="AD256" s="563"/>
      <c r="AF256" s="30" t="str">
        <f>VLOOKUP(I256, 'U5L Int request'!$J$7:$J$428, 1, FALSE)</f>
        <v>INTRI3C0TX0</v>
      </c>
    </row>
    <row r="257" spans="2:32" ht="18" customHeight="1">
      <c r="B257" s="597">
        <v>111</v>
      </c>
      <c r="C257" s="590" t="s">
        <v>1167</v>
      </c>
      <c r="D257" s="590" t="s">
        <v>1167</v>
      </c>
      <c r="E257" s="590" t="s">
        <v>1167</v>
      </c>
      <c r="F257" s="512" t="str">
        <f t="shared" si="3"/>
        <v>EIC111</v>
      </c>
      <c r="G257" s="38" t="s">
        <v>2076</v>
      </c>
      <c r="H257" s="584">
        <v>250</v>
      </c>
      <c r="I257" s="40" t="s">
        <v>667</v>
      </c>
      <c r="J257" s="40" t="s">
        <v>668</v>
      </c>
      <c r="K257" s="40" t="str">
        <f>VLOOKUP($I257,'U5L Int request'!$J$6:$AI$9945,3,FALSE)</f>
        <v>RI3C0</v>
      </c>
      <c r="L257" s="40" t="str">
        <f>VLOOKUP(J257,'U5L Int request'!K:AI,3,FALSE)</f>
        <v>Edge</v>
      </c>
      <c r="M257" s="40" t="s">
        <v>2099</v>
      </c>
      <c r="N257" s="686"/>
      <c r="O257" s="691"/>
      <c r="P257" s="39" t="s">
        <v>486</v>
      </c>
      <c r="Q257" s="301" t="str">
        <f>VLOOKUP($I257,'U5L Int request'!$J$6:$AI$9945,5,FALSE)</f>
        <v>iso_ri3c0_INT_ri3c_rcv</v>
      </c>
      <c r="R257" s="516" t="str">
        <f>VLOOKUP($I257,'U5L Int request'!$J$6:$AI$9945,11,FALSE)</f>
        <v>o</v>
      </c>
      <c r="S257" s="516" t="str">
        <f>VLOOKUP($I257,'U5L Int request'!$J$6:$AI$9945,12,FALSE)</f>
        <v>o</v>
      </c>
      <c r="T257" s="516" t="str">
        <f>VLOOKUP($I257,'U5L Int request'!$J$6:$AI$9945,13,FALSE)</f>
        <v>o</v>
      </c>
      <c r="U257" s="516" t="str">
        <f>VLOOKUP($I257,'U5L Int request'!$J$6:$AI$9945,14,FALSE)</f>
        <v>o</v>
      </c>
      <c r="V257" s="516" t="str">
        <f>VLOOKUP($I257,'U5L Int request'!$J$6:$AI$9945,15,FALSE)</f>
        <v>o</v>
      </c>
      <c r="W257" s="516" t="str">
        <f>VLOOKUP($I257,'U5L Int request'!$J$6:$AI$9945,16,FALSE)</f>
        <v>o</v>
      </c>
      <c r="X257" s="516" t="str">
        <f>VLOOKUP($I257,'U5L Int request'!$J$6:$AI$9945,17,FALSE)</f>
        <v>o</v>
      </c>
      <c r="Y257" s="516" t="str">
        <f>VLOOKUP($I257,'U5L Int request'!$J$6:$AI$9945,18,FALSE)</f>
        <v>o</v>
      </c>
      <c r="Z257" s="516" t="str">
        <f>VLOOKUP($I257,'U5L Int request'!$J$6:$AI$9945,19,FALSE)</f>
        <v>o</v>
      </c>
      <c r="AA257" s="516" t="str">
        <f>VLOOKUP($I257,'U5L Int request'!$J$6:$AI$9945,20,FALSE)</f>
        <v>o</v>
      </c>
      <c r="AB257" s="516" t="str">
        <f>VLOOKUP($I257,'U5L Int request'!$J$6:$AI$9945,21,FALSE)</f>
        <v>o</v>
      </c>
      <c r="AC257" s="516" t="str">
        <f>VLOOKUP($I257,'U5L Int request'!$J$6:$AI$9945,22,FALSE)</f>
        <v>o</v>
      </c>
      <c r="AD257" s="563"/>
      <c r="AF257" s="30" t="str">
        <f>VLOOKUP(I257, 'U5L Int request'!$J$7:$J$428, 1, FALSE)</f>
        <v>INTRI3C0RCV</v>
      </c>
    </row>
    <row r="258" spans="2:32" ht="18" customHeight="1">
      <c r="B258" s="597">
        <v>112</v>
      </c>
      <c r="C258" s="590" t="s">
        <v>1167</v>
      </c>
      <c r="D258" s="590" t="s">
        <v>1167</v>
      </c>
      <c r="E258" s="590" t="s">
        <v>1167</v>
      </c>
      <c r="F258" s="512" t="str">
        <f t="shared" si="3"/>
        <v>EIC112</v>
      </c>
      <c r="G258" s="38" t="s">
        <v>298</v>
      </c>
      <c r="H258" s="584">
        <v>251</v>
      </c>
      <c r="I258" s="38" t="s">
        <v>669</v>
      </c>
      <c r="J258" s="38" t="s">
        <v>670</v>
      </c>
      <c r="K258" s="38" t="str">
        <f>VLOOKUP($I258,'U5L Int request'!$J$6:$AI$9945,3,FALSE)</f>
        <v>RI3C0</v>
      </c>
      <c r="L258" s="38" t="str">
        <f>VLOOKUP(J258,'U5L Int request'!K:AI,3,FALSE)</f>
        <v>Edge</v>
      </c>
      <c r="M258" s="38" t="s">
        <v>2100</v>
      </c>
      <c r="N258" s="686"/>
      <c r="O258" s="691"/>
      <c r="P258" s="37" t="s">
        <v>489</v>
      </c>
      <c r="Q258" s="302" t="str">
        <f>VLOOKUP($I258,'U5L Int request'!$J$6:$AI$9945,5,FALSE)</f>
        <v>iso_ri3c0_INT_ri3c_hresp</v>
      </c>
      <c r="R258" s="516" t="str">
        <f>VLOOKUP($I258,'U5L Int request'!$J$6:$AI$9945,11,FALSE)</f>
        <v>o</v>
      </c>
      <c r="S258" s="516" t="str">
        <f>VLOOKUP($I258,'U5L Int request'!$J$6:$AI$9945,12,FALSE)</f>
        <v>o</v>
      </c>
      <c r="T258" s="516" t="str">
        <f>VLOOKUP($I258,'U5L Int request'!$J$6:$AI$9945,13,FALSE)</f>
        <v>o</v>
      </c>
      <c r="U258" s="516" t="str">
        <f>VLOOKUP($I258,'U5L Int request'!$J$6:$AI$9945,14,FALSE)</f>
        <v>o</v>
      </c>
      <c r="V258" s="516" t="str">
        <f>VLOOKUP($I258,'U5L Int request'!$J$6:$AI$9945,15,FALSE)</f>
        <v>o</v>
      </c>
      <c r="W258" s="516" t="str">
        <f>VLOOKUP($I258,'U5L Int request'!$J$6:$AI$9945,16,FALSE)</f>
        <v>o</v>
      </c>
      <c r="X258" s="516" t="str">
        <f>VLOOKUP($I258,'U5L Int request'!$J$6:$AI$9945,17,FALSE)</f>
        <v>o</v>
      </c>
      <c r="Y258" s="516" t="str">
        <f>VLOOKUP($I258,'U5L Int request'!$J$6:$AI$9945,18,FALSE)</f>
        <v>o</v>
      </c>
      <c r="Z258" s="516" t="str">
        <f>VLOOKUP($I258,'U5L Int request'!$J$6:$AI$9945,19,FALSE)</f>
        <v>o</v>
      </c>
      <c r="AA258" s="516" t="str">
        <f>VLOOKUP($I258,'U5L Int request'!$J$6:$AI$9945,20,FALSE)</f>
        <v>o</v>
      </c>
      <c r="AB258" s="516" t="str">
        <f>VLOOKUP($I258,'U5L Int request'!$J$6:$AI$9945,21,FALSE)</f>
        <v>o</v>
      </c>
      <c r="AC258" s="516" t="str">
        <f>VLOOKUP($I258,'U5L Int request'!$J$6:$AI$9945,22,FALSE)</f>
        <v>o</v>
      </c>
      <c r="AD258" s="563"/>
      <c r="AF258" s="30" t="str">
        <f>VLOOKUP(I258, 'U5L Int request'!$J$7:$J$428, 1, FALSE)</f>
        <v>INTRI3C0HRESP</v>
      </c>
    </row>
    <row r="259" spans="2:32" ht="18" customHeight="1">
      <c r="B259" s="597">
        <v>113</v>
      </c>
      <c r="C259" s="590" t="s">
        <v>1167</v>
      </c>
      <c r="D259" s="590" t="s">
        <v>1167</v>
      </c>
      <c r="E259" s="590" t="s">
        <v>1167</v>
      </c>
      <c r="F259" s="512" t="str">
        <f t="shared" si="3"/>
        <v>EIC113</v>
      </c>
      <c r="G259" s="38" t="s">
        <v>2077</v>
      </c>
      <c r="H259" s="584">
        <v>252</v>
      </c>
      <c r="I259" s="40" t="s">
        <v>672</v>
      </c>
      <c r="J259" s="40" t="s">
        <v>673</v>
      </c>
      <c r="K259" s="40" t="str">
        <f>VLOOKUP($I259,'U5L Int request'!$J$6:$AI$9945,3,FALSE)</f>
        <v>RI3C0</v>
      </c>
      <c r="L259" s="40" t="str">
        <f>VLOOKUP(J259,'U5L Int request'!K:AI,3,FALSE)</f>
        <v>Edge</v>
      </c>
      <c r="M259" s="40" t="s">
        <v>2101</v>
      </c>
      <c r="N259" s="686"/>
      <c r="O259" s="691"/>
      <c r="P259" s="39" t="s">
        <v>492</v>
      </c>
      <c r="Q259" s="301" t="str">
        <f>VLOOKUP($I259,'U5L Int request'!$J$6:$AI$9945,5,FALSE)</f>
        <v>iso_ri3c0_INT_ri3c_hcmd</v>
      </c>
      <c r="R259" s="516" t="str">
        <f>VLOOKUP($I259,'U5L Int request'!$J$6:$AI$9945,11,FALSE)</f>
        <v>o</v>
      </c>
      <c r="S259" s="516" t="str">
        <f>VLOOKUP($I259,'U5L Int request'!$J$6:$AI$9945,12,FALSE)</f>
        <v>o</v>
      </c>
      <c r="T259" s="516" t="str">
        <f>VLOOKUP($I259,'U5L Int request'!$J$6:$AI$9945,13,FALSE)</f>
        <v>o</v>
      </c>
      <c r="U259" s="516" t="str">
        <f>VLOOKUP($I259,'U5L Int request'!$J$6:$AI$9945,14,FALSE)</f>
        <v>o</v>
      </c>
      <c r="V259" s="516" t="str">
        <f>VLOOKUP($I259,'U5L Int request'!$J$6:$AI$9945,15,FALSE)</f>
        <v>o</v>
      </c>
      <c r="W259" s="516" t="str">
        <f>VLOOKUP($I259,'U5L Int request'!$J$6:$AI$9945,16,FALSE)</f>
        <v>o</v>
      </c>
      <c r="X259" s="516" t="str">
        <f>VLOOKUP($I259,'U5L Int request'!$J$6:$AI$9945,17,FALSE)</f>
        <v>o</v>
      </c>
      <c r="Y259" s="516" t="str">
        <f>VLOOKUP($I259,'U5L Int request'!$J$6:$AI$9945,18,FALSE)</f>
        <v>o</v>
      </c>
      <c r="Z259" s="516" t="str">
        <f>VLOOKUP($I259,'U5L Int request'!$J$6:$AI$9945,19,FALSE)</f>
        <v>o</v>
      </c>
      <c r="AA259" s="516" t="str">
        <f>VLOOKUP($I259,'U5L Int request'!$J$6:$AI$9945,20,FALSE)</f>
        <v>o</v>
      </c>
      <c r="AB259" s="516" t="str">
        <f>VLOOKUP($I259,'U5L Int request'!$J$6:$AI$9945,21,FALSE)</f>
        <v>o</v>
      </c>
      <c r="AC259" s="516" t="str">
        <f>VLOOKUP($I259,'U5L Int request'!$J$6:$AI$9945,22,FALSE)</f>
        <v>o</v>
      </c>
      <c r="AD259" s="563"/>
      <c r="AF259" s="30" t="str">
        <f>VLOOKUP(I259, 'U5L Int request'!$J$7:$J$428, 1, FALSE)</f>
        <v>INTRI3C0HCMD</v>
      </c>
    </row>
    <row r="260" spans="2:32" ht="18" customHeight="1">
      <c r="B260" s="597">
        <v>114</v>
      </c>
      <c r="C260" s="590" t="s">
        <v>1167</v>
      </c>
      <c r="D260" s="590" t="s">
        <v>1167</v>
      </c>
      <c r="E260" s="590" t="s">
        <v>1167</v>
      </c>
      <c r="F260" s="512" t="str">
        <f t="shared" si="3"/>
        <v>EIC114</v>
      </c>
      <c r="G260" s="38" t="s">
        <v>303</v>
      </c>
      <c r="H260" s="584">
        <v>253</v>
      </c>
      <c r="I260" s="38" t="s">
        <v>675</v>
      </c>
      <c r="J260" s="38" t="s">
        <v>676</v>
      </c>
      <c r="K260" s="38" t="str">
        <f>VLOOKUP($I260,'U5L Int request'!$J$6:$AI$9945,3,FALSE)</f>
        <v>RI3C0</v>
      </c>
      <c r="L260" s="38" t="str">
        <f>VLOOKUP(J260,'U5L Int request'!K:AI,3,FALSE)</f>
        <v>Edge</v>
      </c>
      <c r="M260" s="38" t="s">
        <v>2102</v>
      </c>
      <c r="N260" s="686"/>
      <c r="O260" s="691"/>
      <c r="P260" s="37" t="s">
        <v>495</v>
      </c>
      <c r="Q260" s="302" t="str">
        <f>VLOOKUP($I260,'U5L Int request'!$J$6:$AI$9945,5,FALSE)</f>
        <v>iso_ri3c0_INT_ri3c_hrx</v>
      </c>
      <c r="R260" s="516" t="str">
        <f>VLOOKUP($I260,'U5L Int request'!$J$6:$AI$9945,11,FALSE)</f>
        <v>o</v>
      </c>
      <c r="S260" s="516" t="str">
        <f>VLOOKUP($I260,'U5L Int request'!$J$6:$AI$9945,12,FALSE)</f>
        <v>o</v>
      </c>
      <c r="T260" s="516" t="str">
        <f>VLOOKUP($I260,'U5L Int request'!$J$6:$AI$9945,13,FALSE)</f>
        <v>o</v>
      </c>
      <c r="U260" s="516" t="str">
        <f>VLOOKUP($I260,'U5L Int request'!$J$6:$AI$9945,14,FALSE)</f>
        <v>o</v>
      </c>
      <c r="V260" s="516" t="str">
        <f>VLOOKUP($I260,'U5L Int request'!$J$6:$AI$9945,15,FALSE)</f>
        <v>o</v>
      </c>
      <c r="W260" s="516" t="str">
        <f>VLOOKUP($I260,'U5L Int request'!$J$6:$AI$9945,16,FALSE)</f>
        <v>o</v>
      </c>
      <c r="X260" s="516" t="str">
        <f>VLOOKUP($I260,'U5L Int request'!$J$6:$AI$9945,17,FALSE)</f>
        <v>o</v>
      </c>
      <c r="Y260" s="516" t="str">
        <f>VLOOKUP($I260,'U5L Int request'!$J$6:$AI$9945,18,FALSE)</f>
        <v>o</v>
      </c>
      <c r="Z260" s="516" t="str">
        <f>VLOOKUP($I260,'U5L Int request'!$J$6:$AI$9945,19,FALSE)</f>
        <v>o</v>
      </c>
      <c r="AA260" s="516" t="str">
        <f>VLOOKUP($I260,'U5L Int request'!$J$6:$AI$9945,20,FALSE)</f>
        <v>o</v>
      </c>
      <c r="AB260" s="516" t="str">
        <f>VLOOKUP($I260,'U5L Int request'!$J$6:$AI$9945,21,FALSE)</f>
        <v>o</v>
      </c>
      <c r="AC260" s="516" t="str">
        <f>VLOOKUP($I260,'U5L Int request'!$J$6:$AI$9945,22,FALSE)</f>
        <v>o</v>
      </c>
      <c r="AD260" s="563"/>
      <c r="AF260" s="30" t="str">
        <f>VLOOKUP(I260, 'U5L Int request'!$J$7:$J$428, 1, FALSE)</f>
        <v>INTRI3C0HRX</v>
      </c>
    </row>
    <row r="261" spans="2:32" ht="18" customHeight="1">
      <c r="B261" s="597">
        <v>115</v>
      </c>
      <c r="C261" s="590" t="s">
        <v>1167</v>
      </c>
      <c r="D261" s="590" t="s">
        <v>1167</v>
      </c>
      <c r="E261" s="590" t="s">
        <v>1167</v>
      </c>
      <c r="F261" s="512" t="str">
        <f t="shared" si="3"/>
        <v>EIC115</v>
      </c>
      <c r="G261" s="38" t="s">
        <v>2078</v>
      </c>
      <c r="H261" s="584">
        <v>254</v>
      </c>
      <c r="I261" s="40" t="s">
        <v>678</v>
      </c>
      <c r="J261" s="40" t="s">
        <v>679</v>
      </c>
      <c r="K261" s="40" t="str">
        <f>VLOOKUP($I261,'U5L Int request'!$J$6:$AI$9945,3,FALSE)</f>
        <v>RI3C0</v>
      </c>
      <c r="L261" s="40" t="str">
        <f>VLOOKUP(J261,'U5L Int request'!K:AI,3,FALSE)</f>
        <v>Edge</v>
      </c>
      <c r="M261" s="40" t="s">
        <v>2103</v>
      </c>
      <c r="N261" s="686"/>
      <c r="O261" s="691"/>
      <c r="P261" s="39" t="s">
        <v>498</v>
      </c>
      <c r="Q261" s="301" t="str">
        <f>VLOOKUP($I261,'U5L Int request'!$J$6:$AI$9945,5,FALSE)</f>
        <v>iso_ri3c0_INT_ri3c_htx</v>
      </c>
      <c r="R261" s="516" t="str">
        <f>VLOOKUP($I261,'U5L Int request'!$J$6:$AI$9945,11,FALSE)</f>
        <v>o</v>
      </c>
      <c r="S261" s="516" t="str">
        <f>VLOOKUP($I261,'U5L Int request'!$J$6:$AI$9945,12,FALSE)</f>
        <v>o</v>
      </c>
      <c r="T261" s="516" t="str">
        <f>VLOOKUP($I261,'U5L Int request'!$J$6:$AI$9945,13,FALSE)</f>
        <v>o</v>
      </c>
      <c r="U261" s="516" t="str">
        <f>VLOOKUP($I261,'U5L Int request'!$J$6:$AI$9945,14,FALSE)</f>
        <v>o</v>
      </c>
      <c r="V261" s="516" t="str">
        <f>VLOOKUP($I261,'U5L Int request'!$J$6:$AI$9945,15,FALSE)</f>
        <v>o</v>
      </c>
      <c r="W261" s="516" t="str">
        <f>VLOOKUP($I261,'U5L Int request'!$J$6:$AI$9945,16,FALSE)</f>
        <v>o</v>
      </c>
      <c r="X261" s="516" t="str">
        <f>VLOOKUP($I261,'U5L Int request'!$J$6:$AI$9945,17,FALSE)</f>
        <v>o</v>
      </c>
      <c r="Y261" s="516" t="str">
        <f>VLOOKUP($I261,'U5L Int request'!$J$6:$AI$9945,18,FALSE)</f>
        <v>o</v>
      </c>
      <c r="Z261" s="516" t="str">
        <f>VLOOKUP($I261,'U5L Int request'!$J$6:$AI$9945,19,FALSE)</f>
        <v>o</v>
      </c>
      <c r="AA261" s="516" t="str">
        <f>VLOOKUP($I261,'U5L Int request'!$J$6:$AI$9945,20,FALSE)</f>
        <v>o</v>
      </c>
      <c r="AB261" s="516" t="str">
        <f>VLOOKUP($I261,'U5L Int request'!$J$6:$AI$9945,21,FALSE)</f>
        <v>o</v>
      </c>
      <c r="AC261" s="516" t="str">
        <f>VLOOKUP($I261,'U5L Int request'!$J$6:$AI$9945,22,FALSE)</f>
        <v>o</v>
      </c>
      <c r="AD261" s="563"/>
      <c r="AF261" s="30" t="str">
        <f>VLOOKUP(I261, 'U5L Int request'!$J$7:$J$428, 1, FALSE)</f>
        <v>INTRI3C0HTX</v>
      </c>
    </row>
    <row r="262" spans="2:32" ht="18" customHeight="1">
      <c r="B262" s="597">
        <v>116</v>
      </c>
      <c r="C262" s="590" t="s">
        <v>1167</v>
      </c>
      <c r="D262" s="590" t="s">
        <v>1167</v>
      </c>
      <c r="E262" s="590" t="s">
        <v>1167</v>
      </c>
      <c r="F262" s="512" t="str">
        <f t="shared" si="3"/>
        <v>EIC116</v>
      </c>
      <c r="G262" s="38" t="s">
        <v>307</v>
      </c>
      <c r="H262" s="584">
        <v>255</v>
      </c>
      <c r="I262" s="38" t="s">
        <v>681</v>
      </c>
      <c r="J262" s="38" t="s">
        <v>682</v>
      </c>
      <c r="K262" s="38" t="str">
        <f>VLOOKUP($I262,'U5L Int request'!$J$6:$AI$9945,3,FALSE)</f>
        <v>RI3C0</v>
      </c>
      <c r="L262" s="38" t="str">
        <f>VLOOKUP(J262,'U5L Int request'!K:AI,3,FALSE)</f>
        <v>Level</v>
      </c>
      <c r="M262" s="38" t="s">
        <v>2104</v>
      </c>
      <c r="N262" s="686"/>
      <c r="O262" s="691"/>
      <c r="P262" s="37" t="s">
        <v>2131</v>
      </c>
      <c r="Q262" s="302" t="str">
        <f>VLOOKUP($I262,'U5L Int request'!$J$6:$AI$9945,5,FALSE)</f>
        <v>iso_ri3c0_INT_ri3c_tend</v>
      </c>
      <c r="R262" s="516" t="str">
        <f>VLOOKUP($I262,'U5L Int request'!$J$6:$AI$9945,11,FALSE)</f>
        <v>o</v>
      </c>
      <c r="S262" s="516" t="str">
        <f>VLOOKUP($I262,'U5L Int request'!$J$6:$AI$9945,12,FALSE)</f>
        <v>o</v>
      </c>
      <c r="T262" s="516" t="str">
        <f>VLOOKUP($I262,'U5L Int request'!$J$6:$AI$9945,13,FALSE)</f>
        <v>o</v>
      </c>
      <c r="U262" s="516" t="str">
        <f>VLOOKUP($I262,'U5L Int request'!$J$6:$AI$9945,14,FALSE)</f>
        <v>o</v>
      </c>
      <c r="V262" s="516" t="str">
        <f>VLOOKUP($I262,'U5L Int request'!$J$6:$AI$9945,15,FALSE)</f>
        <v>o</v>
      </c>
      <c r="W262" s="516" t="str">
        <f>VLOOKUP($I262,'U5L Int request'!$J$6:$AI$9945,16,FALSE)</f>
        <v>o</v>
      </c>
      <c r="X262" s="516" t="str">
        <f>VLOOKUP($I262,'U5L Int request'!$J$6:$AI$9945,17,FALSE)</f>
        <v>o</v>
      </c>
      <c r="Y262" s="516" t="str">
        <f>VLOOKUP($I262,'U5L Int request'!$J$6:$AI$9945,18,FALSE)</f>
        <v>o</v>
      </c>
      <c r="Z262" s="516" t="str">
        <f>VLOOKUP($I262,'U5L Int request'!$J$6:$AI$9945,19,FALSE)</f>
        <v>o</v>
      </c>
      <c r="AA262" s="516" t="str">
        <f>VLOOKUP($I262,'U5L Int request'!$J$6:$AI$9945,20,FALSE)</f>
        <v>o</v>
      </c>
      <c r="AB262" s="516" t="str">
        <f>VLOOKUP($I262,'U5L Int request'!$J$6:$AI$9945,21,FALSE)</f>
        <v>o</v>
      </c>
      <c r="AC262" s="516" t="str">
        <f>VLOOKUP($I262,'U5L Int request'!$J$6:$AI$9945,22,FALSE)</f>
        <v>o</v>
      </c>
      <c r="AD262" s="563"/>
      <c r="AF262" s="30" t="str">
        <f>VLOOKUP(I262, 'U5L Int request'!$J$7:$J$428, 1, FALSE)</f>
        <v>INTRI3C0TEND</v>
      </c>
    </row>
    <row r="263" spans="2:32" ht="18" customHeight="1">
      <c r="B263" s="597">
        <v>117</v>
      </c>
      <c r="C263" s="590" t="s">
        <v>1167</v>
      </c>
      <c r="D263" s="590" t="s">
        <v>1167</v>
      </c>
      <c r="E263" s="590" t="s">
        <v>1167</v>
      </c>
      <c r="F263" s="512" t="str">
        <f t="shared" si="3"/>
        <v>EIC117</v>
      </c>
      <c r="G263" s="38" t="s">
        <v>2079</v>
      </c>
      <c r="H263" s="584">
        <v>256</v>
      </c>
      <c r="I263" s="38" t="s">
        <v>683</v>
      </c>
      <c r="J263" s="38" t="s">
        <v>684</v>
      </c>
      <c r="K263" s="38" t="str">
        <f>VLOOKUP($I263,'U5L Int request'!$J$6:$AI$9945,3,FALSE)</f>
        <v>RI3C0</v>
      </c>
      <c r="L263" s="38" t="str">
        <f>VLOOKUP(J263,'U5L Int request'!K:AI,3,FALSE)</f>
        <v>Level</v>
      </c>
      <c r="M263" s="38" t="s">
        <v>2105</v>
      </c>
      <c r="N263" s="686"/>
      <c r="O263" s="691"/>
      <c r="P263" s="37" t="s">
        <v>2132</v>
      </c>
      <c r="Q263" s="302" t="str">
        <f>VLOOKUP($I263,'U5L Int request'!$J$6:$AI$9945,5,FALSE)</f>
        <v>iso_ri3c0_INTRI3CnEEI</v>
      </c>
      <c r="R263" s="516" t="str">
        <f>VLOOKUP($I263,'U5L Int request'!$J$6:$AI$9945,11,FALSE)</f>
        <v>o</v>
      </c>
      <c r="S263" s="516" t="str">
        <f>VLOOKUP($I263,'U5L Int request'!$J$6:$AI$9945,12,FALSE)</f>
        <v>o</v>
      </c>
      <c r="T263" s="516" t="str">
        <f>VLOOKUP($I263,'U5L Int request'!$J$6:$AI$9945,13,FALSE)</f>
        <v>o</v>
      </c>
      <c r="U263" s="516" t="str">
        <f>VLOOKUP($I263,'U5L Int request'!$J$6:$AI$9945,14,FALSE)</f>
        <v>o</v>
      </c>
      <c r="V263" s="516" t="str">
        <f>VLOOKUP($I263,'U5L Int request'!$J$6:$AI$9945,15,FALSE)</f>
        <v>o</v>
      </c>
      <c r="W263" s="516" t="str">
        <f>VLOOKUP($I263,'U5L Int request'!$J$6:$AI$9945,16,FALSE)</f>
        <v>o</v>
      </c>
      <c r="X263" s="516" t="str">
        <f>VLOOKUP($I263,'U5L Int request'!$J$6:$AI$9945,17,FALSE)</f>
        <v>o</v>
      </c>
      <c r="Y263" s="516" t="str">
        <f>VLOOKUP($I263,'U5L Int request'!$J$6:$AI$9945,18,FALSE)</f>
        <v>o</v>
      </c>
      <c r="Z263" s="516" t="str">
        <f>VLOOKUP($I263,'U5L Int request'!$J$6:$AI$9945,19,FALSE)</f>
        <v>o</v>
      </c>
      <c r="AA263" s="516" t="str">
        <f>VLOOKUP($I263,'U5L Int request'!$J$6:$AI$9945,20,FALSE)</f>
        <v>o</v>
      </c>
      <c r="AB263" s="516" t="str">
        <f>VLOOKUP($I263,'U5L Int request'!$J$6:$AI$9945,21,FALSE)</f>
        <v>o</v>
      </c>
      <c r="AC263" s="516" t="str">
        <f>VLOOKUP($I263,'U5L Int request'!$J$6:$AI$9945,22,FALSE)</f>
        <v>o</v>
      </c>
      <c r="AD263" s="563"/>
      <c r="AF263" s="30" t="str">
        <f>VLOOKUP(I263, 'U5L Int request'!$J$7:$J$428, 1, FALSE)</f>
        <v>INTRI3C0EEI</v>
      </c>
    </row>
    <row r="264" spans="2:32" ht="18" customHeight="1">
      <c r="B264" s="597">
        <v>118</v>
      </c>
      <c r="C264" s="590" t="s">
        <v>1167</v>
      </c>
      <c r="D264" s="590" t="s">
        <v>1167</v>
      </c>
      <c r="E264" s="590" t="s">
        <v>1167</v>
      </c>
      <c r="F264" s="512" t="str">
        <f t="shared" si="3"/>
        <v>EIC118</v>
      </c>
      <c r="G264" s="207" t="s">
        <v>312</v>
      </c>
      <c r="H264" s="584">
        <v>257</v>
      </c>
      <c r="I264" s="207" t="s">
        <v>685</v>
      </c>
      <c r="J264" s="207" t="s">
        <v>686</v>
      </c>
      <c r="K264" s="207" t="str">
        <f>VLOOKUP($I264,'U5L Int request'!$J$6:$AI$9945,3,FALSE)</f>
        <v>RIIC0</v>
      </c>
      <c r="L264" s="207" t="str">
        <f>VLOOKUP(J264,'U5L Int request'!K:AI,3,FALSE)</f>
        <v>Level</v>
      </c>
      <c r="M264" s="207" t="s">
        <v>2106</v>
      </c>
      <c r="N264" s="686"/>
      <c r="O264" s="691"/>
      <c r="P264" s="212" t="s">
        <v>505</v>
      </c>
      <c r="Q264" s="305" t="str">
        <f>VLOOKUP($I264,'U5L Int request'!$J$6:$AI$9945,5,FALSE)</f>
        <v>iso_riic0_INT_riic_ee</v>
      </c>
      <c r="R264" s="516" t="str">
        <f>VLOOKUP($I264,'U5L Int request'!$J$6:$AI$9945,11,FALSE)</f>
        <v>o</v>
      </c>
      <c r="S264" s="516" t="str">
        <f>VLOOKUP($I264,'U5L Int request'!$J$6:$AI$9945,12,FALSE)</f>
        <v>o</v>
      </c>
      <c r="T264" s="516" t="str">
        <f>VLOOKUP($I264,'U5L Int request'!$J$6:$AI$9945,13,FALSE)</f>
        <v>o</v>
      </c>
      <c r="U264" s="516" t="str">
        <f>VLOOKUP($I264,'U5L Int request'!$J$6:$AI$9945,14,FALSE)</f>
        <v>o</v>
      </c>
      <c r="V264" s="516" t="str">
        <f>VLOOKUP($I264,'U5L Int request'!$J$6:$AI$9945,15,FALSE)</f>
        <v>o</v>
      </c>
      <c r="W264" s="516" t="str">
        <f>VLOOKUP($I264,'U5L Int request'!$J$6:$AI$9945,16,FALSE)</f>
        <v>o</v>
      </c>
      <c r="X264" s="516" t="str">
        <f>VLOOKUP($I264,'U5L Int request'!$J$6:$AI$9945,17,FALSE)</f>
        <v>o</v>
      </c>
      <c r="Y264" s="516" t="str">
        <f>VLOOKUP($I264,'U5L Int request'!$J$6:$AI$9945,18,FALSE)</f>
        <v>o</v>
      </c>
      <c r="Z264" s="516" t="str">
        <f>VLOOKUP($I264,'U5L Int request'!$J$6:$AI$9945,19,FALSE)</f>
        <v>o</v>
      </c>
      <c r="AA264" s="516" t="str">
        <f>VLOOKUP($I264,'U5L Int request'!$J$6:$AI$9945,20,FALSE)</f>
        <v>o</v>
      </c>
      <c r="AB264" s="516" t="str">
        <f>VLOOKUP($I264,'U5L Int request'!$J$6:$AI$9945,21,FALSE)</f>
        <v>o</v>
      </c>
      <c r="AC264" s="516" t="str">
        <f>VLOOKUP($I264,'U5L Int request'!$J$6:$AI$9945,22,FALSE)</f>
        <v>o</v>
      </c>
      <c r="AD264" s="563"/>
      <c r="AF264" s="30" t="str">
        <f>VLOOKUP(I264, 'U5L Int request'!$J$7:$J$428, 1, FALSE)</f>
        <v>INTRIIC0EE</v>
      </c>
    </row>
    <row r="265" spans="2:32" ht="18" customHeight="1">
      <c r="B265" s="597">
        <v>119</v>
      </c>
      <c r="C265" s="590" t="s">
        <v>1167</v>
      </c>
      <c r="D265" s="590" t="s">
        <v>1167</v>
      </c>
      <c r="E265" s="590" t="s">
        <v>1167</v>
      </c>
      <c r="F265" s="512" t="str">
        <f t="shared" si="3"/>
        <v>EIC119</v>
      </c>
      <c r="G265" s="207" t="s">
        <v>2080</v>
      </c>
      <c r="H265" s="584">
        <v>258</v>
      </c>
      <c r="I265" s="207" t="s">
        <v>687</v>
      </c>
      <c r="J265" s="207" t="s">
        <v>688</v>
      </c>
      <c r="K265" s="207" t="str">
        <f>VLOOKUP($I265,'U5L Int request'!$J$6:$AI$9945,3,FALSE)</f>
        <v>RIIC0</v>
      </c>
      <c r="L265" s="207" t="str">
        <f>VLOOKUP(J265,'U5L Int request'!K:AI,3,FALSE)</f>
        <v>Edge</v>
      </c>
      <c r="M265" s="207" t="s">
        <v>2107</v>
      </c>
      <c r="N265" s="686"/>
      <c r="O265" s="691"/>
      <c r="P265" s="212" t="s">
        <v>508</v>
      </c>
      <c r="Q265" s="305" t="str">
        <f>VLOOKUP($I265,'U5L Int request'!$J$6:$AI$9945,5,FALSE)</f>
        <v>iso_riic0_INT_riic_ri</v>
      </c>
      <c r="R265" s="516" t="str">
        <f>VLOOKUP($I265,'U5L Int request'!$J$6:$AI$9945,11,FALSE)</f>
        <v>o</v>
      </c>
      <c r="S265" s="516" t="str">
        <f>VLOOKUP($I265,'U5L Int request'!$J$6:$AI$9945,12,FALSE)</f>
        <v>o</v>
      </c>
      <c r="T265" s="516" t="str">
        <f>VLOOKUP($I265,'U5L Int request'!$J$6:$AI$9945,13,FALSE)</f>
        <v>o</v>
      </c>
      <c r="U265" s="516" t="str">
        <f>VLOOKUP($I265,'U5L Int request'!$J$6:$AI$9945,14,FALSE)</f>
        <v>o</v>
      </c>
      <c r="V265" s="516" t="str">
        <f>VLOOKUP($I265,'U5L Int request'!$J$6:$AI$9945,15,FALSE)</f>
        <v>o</v>
      </c>
      <c r="W265" s="516" t="str">
        <f>VLOOKUP($I265,'U5L Int request'!$J$6:$AI$9945,16,FALSE)</f>
        <v>o</v>
      </c>
      <c r="X265" s="516" t="str">
        <f>VLOOKUP($I265,'U5L Int request'!$J$6:$AI$9945,17,FALSE)</f>
        <v>o</v>
      </c>
      <c r="Y265" s="516" t="str">
        <f>VLOOKUP($I265,'U5L Int request'!$J$6:$AI$9945,18,FALSE)</f>
        <v>o</v>
      </c>
      <c r="Z265" s="516" t="str">
        <f>VLOOKUP($I265,'U5L Int request'!$J$6:$AI$9945,19,FALSE)</f>
        <v>o</v>
      </c>
      <c r="AA265" s="516" t="str">
        <f>VLOOKUP($I265,'U5L Int request'!$J$6:$AI$9945,20,FALSE)</f>
        <v>o</v>
      </c>
      <c r="AB265" s="516" t="str">
        <f>VLOOKUP($I265,'U5L Int request'!$J$6:$AI$9945,21,FALSE)</f>
        <v>o</v>
      </c>
      <c r="AC265" s="516" t="str">
        <f>VLOOKUP($I265,'U5L Int request'!$J$6:$AI$9945,22,FALSE)</f>
        <v>o</v>
      </c>
      <c r="AD265" s="563"/>
      <c r="AF265" s="30" t="str">
        <f>VLOOKUP(I265, 'U5L Int request'!$J$7:$J$428, 1, FALSE)</f>
        <v>INTRIIC0RI</v>
      </c>
    </row>
    <row r="266" spans="2:32" ht="18" customHeight="1">
      <c r="B266" s="597">
        <v>120</v>
      </c>
      <c r="C266" s="590" t="s">
        <v>1167</v>
      </c>
      <c r="D266" s="590" t="s">
        <v>1167</v>
      </c>
      <c r="E266" s="590" t="s">
        <v>1167</v>
      </c>
      <c r="F266" s="512" t="str">
        <f t="shared" si="3"/>
        <v>EIC120</v>
      </c>
      <c r="G266" s="207" t="s">
        <v>316</v>
      </c>
      <c r="H266" s="584">
        <v>259</v>
      </c>
      <c r="I266" s="207" t="s">
        <v>689</v>
      </c>
      <c r="J266" s="207" t="s">
        <v>690</v>
      </c>
      <c r="K266" s="207" t="str">
        <f>VLOOKUP($I266,'U5L Int request'!$J$6:$AI$9945,3,FALSE)</f>
        <v>RIIC0</v>
      </c>
      <c r="L266" s="207" t="str">
        <f>VLOOKUP(J266,'U5L Int request'!K:AI,3,FALSE)</f>
        <v>Edge</v>
      </c>
      <c r="M266" s="207" t="s">
        <v>2108</v>
      </c>
      <c r="N266" s="686"/>
      <c r="O266" s="691"/>
      <c r="P266" s="212" t="s">
        <v>511</v>
      </c>
      <c r="Q266" s="305" t="str">
        <f>VLOOKUP($I266,'U5L Int request'!$J$6:$AI$9945,5,FALSE)</f>
        <v>iso_riic0_INT_riic_ti</v>
      </c>
      <c r="R266" s="516" t="str">
        <f>VLOOKUP($I266,'U5L Int request'!$J$6:$AI$9945,11,FALSE)</f>
        <v>o</v>
      </c>
      <c r="S266" s="516" t="str">
        <f>VLOOKUP($I266,'U5L Int request'!$J$6:$AI$9945,12,FALSE)</f>
        <v>o</v>
      </c>
      <c r="T266" s="516" t="str">
        <f>VLOOKUP($I266,'U5L Int request'!$J$6:$AI$9945,13,FALSE)</f>
        <v>o</v>
      </c>
      <c r="U266" s="516" t="str">
        <f>VLOOKUP($I266,'U5L Int request'!$J$6:$AI$9945,14,FALSE)</f>
        <v>o</v>
      </c>
      <c r="V266" s="516" t="str">
        <f>VLOOKUP($I266,'U5L Int request'!$J$6:$AI$9945,15,FALSE)</f>
        <v>o</v>
      </c>
      <c r="W266" s="516" t="str">
        <f>VLOOKUP($I266,'U5L Int request'!$J$6:$AI$9945,16,FALSE)</f>
        <v>o</v>
      </c>
      <c r="X266" s="516" t="str">
        <f>VLOOKUP($I266,'U5L Int request'!$J$6:$AI$9945,17,FALSE)</f>
        <v>o</v>
      </c>
      <c r="Y266" s="516" t="str">
        <f>VLOOKUP($I266,'U5L Int request'!$J$6:$AI$9945,18,FALSE)</f>
        <v>o</v>
      </c>
      <c r="Z266" s="516" t="str">
        <f>VLOOKUP($I266,'U5L Int request'!$J$6:$AI$9945,19,FALSE)</f>
        <v>o</v>
      </c>
      <c r="AA266" s="516" t="str">
        <f>VLOOKUP($I266,'U5L Int request'!$J$6:$AI$9945,20,FALSE)</f>
        <v>o</v>
      </c>
      <c r="AB266" s="516" t="str">
        <f>VLOOKUP($I266,'U5L Int request'!$J$6:$AI$9945,21,FALSE)</f>
        <v>o</v>
      </c>
      <c r="AC266" s="516" t="str">
        <f>VLOOKUP($I266,'U5L Int request'!$J$6:$AI$9945,22,FALSE)</f>
        <v>o</v>
      </c>
      <c r="AD266" s="563"/>
      <c r="AF266" s="30" t="str">
        <f>VLOOKUP(I266, 'U5L Int request'!$J$7:$J$428, 1, FALSE)</f>
        <v>INTRIIC0TI</v>
      </c>
    </row>
    <row r="267" spans="2:32" ht="18" customHeight="1">
      <c r="B267" s="597">
        <v>121</v>
      </c>
      <c r="C267" s="590" t="s">
        <v>1167</v>
      </c>
      <c r="D267" s="590" t="s">
        <v>1167</v>
      </c>
      <c r="E267" s="590" t="s">
        <v>1167</v>
      </c>
      <c r="F267" s="512" t="str">
        <f t="shared" si="3"/>
        <v>EIC121</v>
      </c>
      <c r="G267" s="207" t="s">
        <v>2081</v>
      </c>
      <c r="H267" s="584">
        <v>260</v>
      </c>
      <c r="I267" s="207" t="s">
        <v>691</v>
      </c>
      <c r="J267" s="207" t="s">
        <v>692</v>
      </c>
      <c r="K267" s="207" t="str">
        <f>VLOOKUP($I267,'U5L Int request'!$J$6:$AI$9945,3,FALSE)</f>
        <v>RIIC0</v>
      </c>
      <c r="L267" s="207" t="str">
        <f>VLOOKUP(J267,'U5L Int request'!K:AI,3,FALSE)</f>
        <v>Level</v>
      </c>
      <c r="M267" s="207" t="s">
        <v>2109</v>
      </c>
      <c r="N267" s="686"/>
      <c r="O267" s="691"/>
      <c r="P267" s="212" t="s">
        <v>2133</v>
      </c>
      <c r="Q267" s="305" t="str">
        <f>VLOOKUP($I267,'U5L Int request'!$J$6:$AI$9945,5,FALSE)</f>
        <v>iso_riic0_INT_riic_tei</v>
      </c>
      <c r="R267" s="516" t="str">
        <f>VLOOKUP($I267,'U5L Int request'!$J$6:$AI$9945,11,FALSE)</f>
        <v>o</v>
      </c>
      <c r="S267" s="516" t="str">
        <f>VLOOKUP($I267,'U5L Int request'!$J$6:$AI$9945,12,FALSE)</f>
        <v>o</v>
      </c>
      <c r="T267" s="516" t="str">
        <f>VLOOKUP($I267,'U5L Int request'!$J$6:$AI$9945,13,FALSE)</f>
        <v>o</v>
      </c>
      <c r="U267" s="516" t="str">
        <f>VLOOKUP($I267,'U5L Int request'!$J$6:$AI$9945,14,FALSE)</f>
        <v>o</v>
      </c>
      <c r="V267" s="516" t="str">
        <f>VLOOKUP($I267,'U5L Int request'!$J$6:$AI$9945,15,FALSE)</f>
        <v>o</v>
      </c>
      <c r="W267" s="516" t="str">
        <f>VLOOKUP($I267,'U5L Int request'!$J$6:$AI$9945,16,FALSE)</f>
        <v>o</v>
      </c>
      <c r="X267" s="516" t="str">
        <f>VLOOKUP($I267,'U5L Int request'!$J$6:$AI$9945,17,FALSE)</f>
        <v>o</v>
      </c>
      <c r="Y267" s="516" t="str">
        <f>VLOOKUP($I267,'U5L Int request'!$J$6:$AI$9945,18,FALSE)</f>
        <v>o</v>
      </c>
      <c r="Z267" s="516" t="str">
        <f>VLOOKUP($I267,'U5L Int request'!$J$6:$AI$9945,19,FALSE)</f>
        <v>o</v>
      </c>
      <c r="AA267" s="516" t="str">
        <f>VLOOKUP($I267,'U5L Int request'!$J$6:$AI$9945,20,FALSE)</f>
        <v>o</v>
      </c>
      <c r="AB267" s="516" t="str">
        <f>VLOOKUP($I267,'U5L Int request'!$J$6:$AI$9945,21,FALSE)</f>
        <v>o</v>
      </c>
      <c r="AC267" s="516" t="str">
        <f>VLOOKUP($I267,'U5L Int request'!$J$6:$AI$9945,22,FALSE)</f>
        <v>o</v>
      </c>
      <c r="AD267" s="563"/>
      <c r="AF267" s="30" t="str">
        <f>VLOOKUP(I267, 'U5L Int request'!$J$7:$J$428, 1, FALSE)</f>
        <v>INTRIIC0TEI</v>
      </c>
    </row>
    <row r="268" spans="2:32" ht="18" customHeight="1">
      <c r="B268" s="597">
        <v>122</v>
      </c>
      <c r="C268" s="590" t="s">
        <v>1167</v>
      </c>
      <c r="D268" s="590" t="s">
        <v>1167</v>
      </c>
      <c r="E268" s="590" t="s">
        <v>1167</v>
      </c>
      <c r="F268" s="512" t="str">
        <f t="shared" si="3"/>
        <v>EIC122</v>
      </c>
      <c r="G268" s="207" t="s">
        <v>321</v>
      </c>
      <c r="H268" s="584">
        <v>261</v>
      </c>
      <c r="I268" s="207" t="s">
        <v>693</v>
      </c>
      <c r="J268" s="207" t="s">
        <v>694</v>
      </c>
      <c r="K268" s="207" t="str">
        <f>VLOOKUP($I268,'U5L Int request'!$J$6:$AI$9945,3,FALSE)</f>
        <v>RIIC1</v>
      </c>
      <c r="L268" s="207" t="str">
        <f>VLOOKUP(J268,'U5L Int request'!K:AI,3,FALSE)</f>
        <v>Level</v>
      </c>
      <c r="M268" s="207" t="s">
        <v>2110</v>
      </c>
      <c r="N268" s="686"/>
      <c r="O268" s="691"/>
      <c r="P268" s="212" t="s">
        <v>2134</v>
      </c>
      <c r="Q268" s="305" t="str">
        <f>VLOOKUP($I268,'U5L Int request'!$J$6:$AI$9945,5,FALSE)</f>
        <v>iso_riic1_INT_riic_ee</v>
      </c>
      <c r="R268" s="516" t="str">
        <f>VLOOKUP($I268,'U5L Int request'!$J$6:$AI$9945,11,FALSE)</f>
        <v>o</v>
      </c>
      <c r="S268" s="516" t="str">
        <f>VLOOKUP($I268,'U5L Int request'!$J$6:$AI$9945,12,FALSE)</f>
        <v>o</v>
      </c>
      <c r="T268" s="516" t="str">
        <f>VLOOKUP($I268,'U5L Int request'!$J$6:$AI$9945,13,FALSE)</f>
        <v>o</v>
      </c>
      <c r="U268" s="516" t="str">
        <f>VLOOKUP($I268,'U5L Int request'!$J$6:$AI$9945,14,FALSE)</f>
        <v>o</v>
      </c>
      <c r="V268" s="516" t="str">
        <f>VLOOKUP($I268,'U5L Int request'!$J$6:$AI$9945,15,FALSE)</f>
        <v>o</v>
      </c>
      <c r="W268" s="516" t="str">
        <f>VLOOKUP($I268,'U5L Int request'!$J$6:$AI$9945,16,FALSE)</f>
        <v>o</v>
      </c>
      <c r="X268" s="516" t="str">
        <f>VLOOKUP($I268,'U5L Int request'!$J$6:$AI$9945,17,FALSE)</f>
        <v>o</v>
      </c>
      <c r="Y268" s="516" t="str">
        <f>VLOOKUP($I268,'U5L Int request'!$J$6:$AI$9945,18,FALSE)</f>
        <v>o</v>
      </c>
      <c r="Z268" s="516" t="str">
        <f>VLOOKUP($I268,'U5L Int request'!$J$6:$AI$9945,19,FALSE)</f>
        <v>o</v>
      </c>
      <c r="AA268" s="516" t="str">
        <f>VLOOKUP($I268,'U5L Int request'!$J$6:$AI$9945,20,FALSE)</f>
        <v>o</v>
      </c>
      <c r="AB268" s="516" t="str">
        <f>VLOOKUP($I268,'U5L Int request'!$J$6:$AI$9945,21,FALSE)</f>
        <v>o</v>
      </c>
      <c r="AC268" s="516" t="str">
        <f>VLOOKUP($I268,'U5L Int request'!$J$6:$AI$9945,22,FALSE)</f>
        <v>o</v>
      </c>
      <c r="AD268" s="563"/>
      <c r="AF268" s="30" t="str">
        <f>VLOOKUP(I268, 'U5L Int request'!$J$7:$J$428, 1, FALSE)</f>
        <v>INTRIIC1EE</v>
      </c>
    </row>
    <row r="269" spans="2:32" ht="18" customHeight="1">
      <c r="B269" s="597">
        <v>123</v>
      </c>
      <c r="C269" s="590" t="s">
        <v>1167</v>
      </c>
      <c r="D269" s="590" t="s">
        <v>1167</v>
      </c>
      <c r="E269" s="590" t="s">
        <v>1167</v>
      </c>
      <c r="F269" s="512" t="str">
        <f t="shared" si="3"/>
        <v>EIC123</v>
      </c>
      <c r="G269" s="207" t="s">
        <v>2082</v>
      </c>
      <c r="H269" s="584">
        <v>262</v>
      </c>
      <c r="I269" s="207" t="s">
        <v>695</v>
      </c>
      <c r="J269" s="207" t="s">
        <v>696</v>
      </c>
      <c r="K269" s="207" t="str">
        <f>VLOOKUP($I269,'U5L Int request'!$J$6:$AI$9945,3,FALSE)</f>
        <v>RIIC1</v>
      </c>
      <c r="L269" s="207" t="str">
        <f>VLOOKUP(J269,'U5L Int request'!K:AI,3,FALSE)</f>
        <v>Edge</v>
      </c>
      <c r="M269" s="207" t="s">
        <v>2111</v>
      </c>
      <c r="N269" s="686"/>
      <c r="O269" s="691"/>
      <c r="P269" s="212" t="s">
        <v>2135</v>
      </c>
      <c r="Q269" s="305" t="str">
        <f>VLOOKUP($I269,'U5L Int request'!$J$6:$AI$9945,5,FALSE)</f>
        <v>iso_riic1_INT_riic_ri</v>
      </c>
      <c r="R269" s="516" t="str">
        <f>VLOOKUP($I269,'U5L Int request'!$J$6:$AI$9945,11,FALSE)</f>
        <v>o</v>
      </c>
      <c r="S269" s="516" t="str">
        <f>VLOOKUP($I269,'U5L Int request'!$J$6:$AI$9945,12,FALSE)</f>
        <v>o</v>
      </c>
      <c r="T269" s="516" t="str">
        <f>VLOOKUP($I269,'U5L Int request'!$J$6:$AI$9945,13,FALSE)</f>
        <v>o</v>
      </c>
      <c r="U269" s="516" t="str">
        <f>VLOOKUP($I269,'U5L Int request'!$J$6:$AI$9945,14,FALSE)</f>
        <v>o</v>
      </c>
      <c r="V269" s="516" t="str">
        <f>VLOOKUP($I269,'U5L Int request'!$J$6:$AI$9945,15,FALSE)</f>
        <v>o</v>
      </c>
      <c r="W269" s="516" t="str">
        <f>VLOOKUP($I269,'U5L Int request'!$J$6:$AI$9945,16,FALSE)</f>
        <v>o</v>
      </c>
      <c r="X269" s="516" t="str">
        <f>VLOOKUP($I269,'U5L Int request'!$J$6:$AI$9945,17,FALSE)</f>
        <v>o</v>
      </c>
      <c r="Y269" s="516" t="str">
        <f>VLOOKUP($I269,'U5L Int request'!$J$6:$AI$9945,18,FALSE)</f>
        <v>o</v>
      </c>
      <c r="Z269" s="516" t="str">
        <f>VLOOKUP($I269,'U5L Int request'!$J$6:$AI$9945,19,FALSE)</f>
        <v>o</v>
      </c>
      <c r="AA269" s="516" t="str">
        <f>VLOOKUP($I269,'U5L Int request'!$J$6:$AI$9945,20,FALSE)</f>
        <v>o</v>
      </c>
      <c r="AB269" s="516" t="str">
        <f>VLOOKUP($I269,'U5L Int request'!$J$6:$AI$9945,21,FALSE)</f>
        <v>o</v>
      </c>
      <c r="AC269" s="516" t="str">
        <f>VLOOKUP($I269,'U5L Int request'!$J$6:$AI$9945,22,FALSE)</f>
        <v>o</v>
      </c>
      <c r="AD269" s="563"/>
      <c r="AF269" s="30" t="str">
        <f>VLOOKUP(I269, 'U5L Int request'!$J$7:$J$428, 1, FALSE)</f>
        <v>INTRIIC1RI</v>
      </c>
    </row>
    <row r="270" spans="2:32" ht="18" customHeight="1">
      <c r="B270" s="597">
        <v>124</v>
      </c>
      <c r="C270" s="590" t="s">
        <v>1167</v>
      </c>
      <c r="D270" s="590" t="s">
        <v>1167</v>
      </c>
      <c r="E270" s="590" t="s">
        <v>1167</v>
      </c>
      <c r="F270" s="512" t="str">
        <f t="shared" si="3"/>
        <v>EIC124</v>
      </c>
      <c r="G270" s="207" t="s">
        <v>325</v>
      </c>
      <c r="H270" s="584">
        <v>263</v>
      </c>
      <c r="I270" s="207" t="s">
        <v>697</v>
      </c>
      <c r="J270" s="207" t="s">
        <v>698</v>
      </c>
      <c r="K270" s="207" t="str">
        <f>VLOOKUP($I270,'U5L Int request'!$J$6:$AI$9945,3,FALSE)</f>
        <v>RIIC1</v>
      </c>
      <c r="L270" s="207" t="str">
        <f>VLOOKUP(J270,'U5L Int request'!K:AI,3,FALSE)</f>
        <v>Edge</v>
      </c>
      <c r="M270" s="207" t="s">
        <v>2112</v>
      </c>
      <c r="N270" s="686"/>
      <c r="O270" s="691"/>
      <c r="P270" s="212" t="s">
        <v>520</v>
      </c>
      <c r="Q270" s="305" t="str">
        <f>VLOOKUP($I270,'U5L Int request'!$J$6:$AI$9945,5,FALSE)</f>
        <v>iso_riic1_INT_riic_ti</v>
      </c>
      <c r="R270" s="516" t="str">
        <f>VLOOKUP($I270,'U5L Int request'!$J$6:$AI$9945,11,FALSE)</f>
        <v>o</v>
      </c>
      <c r="S270" s="516" t="str">
        <f>VLOOKUP($I270,'U5L Int request'!$J$6:$AI$9945,12,FALSE)</f>
        <v>o</v>
      </c>
      <c r="T270" s="516" t="str">
        <f>VLOOKUP($I270,'U5L Int request'!$J$6:$AI$9945,13,FALSE)</f>
        <v>o</v>
      </c>
      <c r="U270" s="516" t="str">
        <f>VLOOKUP($I270,'U5L Int request'!$J$6:$AI$9945,14,FALSE)</f>
        <v>o</v>
      </c>
      <c r="V270" s="516" t="str">
        <f>VLOOKUP($I270,'U5L Int request'!$J$6:$AI$9945,15,FALSE)</f>
        <v>o</v>
      </c>
      <c r="W270" s="516" t="str">
        <f>VLOOKUP($I270,'U5L Int request'!$J$6:$AI$9945,16,FALSE)</f>
        <v>o</v>
      </c>
      <c r="X270" s="516" t="str">
        <f>VLOOKUP($I270,'U5L Int request'!$J$6:$AI$9945,17,FALSE)</f>
        <v>o</v>
      </c>
      <c r="Y270" s="516" t="str">
        <f>VLOOKUP($I270,'U5L Int request'!$J$6:$AI$9945,18,FALSE)</f>
        <v>o</v>
      </c>
      <c r="Z270" s="516" t="str">
        <f>VLOOKUP($I270,'U5L Int request'!$J$6:$AI$9945,19,FALSE)</f>
        <v>o</v>
      </c>
      <c r="AA270" s="516" t="str">
        <f>VLOOKUP($I270,'U5L Int request'!$J$6:$AI$9945,20,FALSE)</f>
        <v>o</v>
      </c>
      <c r="AB270" s="516" t="str">
        <f>VLOOKUP($I270,'U5L Int request'!$J$6:$AI$9945,21,FALSE)</f>
        <v>o</v>
      </c>
      <c r="AC270" s="516" t="str">
        <f>VLOOKUP($I270,'U5L Int request'!$J$6:$AI$9945,22,FALSE)</f>
        <v>o</v>
      </c>
      <c r="AD270" s="563"/>
      <c r="AF270" s="30" t="str">
        <f>VLOOKUP(I270, 'U5L Int request'!$J$7:$J$428, 1, FALSE)</f>
        <v>INTRIIC1TI</v>
      </c>
    </row>
    <row r="271" spans="2:32" ht="18" customHeight="1">
      <c r="B271" s="597">
        <v>125</v>
      </c>
      <c r="C271" s="590" t="s">
        <v>1167</v>
      </c>
      <c r="D271" s="590" t="s">
        <v>1167</v>
      </c>
      <c r="E271" s="590" t="s">
        <v>1167</v>
      </c>
      <c r="F271" s="512" t="str">
        <f t="shared" si="3"/>
        <v>EIC125</v>
      </c>
      <c r="G271" s="207" t="s">
        <v>2083</v>
      </c>
      <c r="H271" s="584">
        <v>264</v>
      </c>
      <c r="I271" s="207" t="s">
        <v>699</v>
      </c>
      <c r="J271" s="207" t="s">
        <v>700</v>
      </c>
      <c r="K271" s="207" t="str">
        <f>VLOOKUP($I271,'U5L Int request'!$J$6:$AI$9945,3,FALSE)</f>
        <v>RIIC1</v>
      </c>
      <c r="L271" s="207" t="str">
        <f>VLOOKUP(J271,'U5L Int request'!K:AI,3,FALSE)</f>
        <v>Level</v>
      </c>
      <c r="M271" s="207" t="s">
        <v>2113</v>
      </c>
      <c r="N271" s="686"/>
      <c r="O271" s="691"/>
      <c r="P271" s="212" t="s">
        <v>523</v>
      </c>
      <c r="Q271" s="305" t="str">
        <f>VLOOKUP($I271,'U5L Int request'!$J$6:$AI$9945,5,FALSE)</f>
        <v>iso_riic1_INT_riic_tei</v>
      </c>
      <c r="R271" s="516" t="str">
        <f>VLOOKUP($I271,'U5L Int request'!$J$6:$AI$9945,11,FALSE)</f>
        <v>o</v>
      </c>
      <c r="S271" s="516" t="str">
        <f>VLOOKUP($I271,'U5L Int request'!$J$6:$AI$9945,12,FALSE)</f>
        <v>o</v>
      </c>
      <c r="T271" s="516" t="str">
        <f>VLOOKUP($I271,'U5L Int request'!$J$6:$AI$9945,13,FALSE)</f>
        <v>o</v>
      </c>
      <c r="U271" s="516" t="str">
        <f>VLOOKUP($I271,'U5L Int request'!$J$6:$AI$9945,14,FALSE)</f>
        <v>o</v>
      </c>
      <c r="V271" s="516" t="str">
        <f>VLOOKUP($I271,'U5L Int request'!$J$6:$AI$9945,15,FALSE)</f>
        <v>o</v>
      </c>
      <c r="W271" s="516" t="str">
        <f>VLOOKUP($I271,'U5L Int request'!$J$6:$AI$9945,16,FALSE)</f>
        <v>o</v>
      </c>
      <c r="X271" s="516" t="str">
        <f>VLOOKUP($I271,'U5L Int request'!$J$6:$AI$9945,17,FALSE)</f>
        <v>o</v>
      </c>
      <c r="Y271" s="516" t="str">
        <f>VLOOKUP($I271,'U5L Int request'!$J$6:$AI$9945,18,FALSE)</f>
        <v>o</v>
      </c>
      <c r="Z271" s="516" t="str">
        <f>VLOOKUP($I271,'U5L Int request'!$J$6:$AI$9945,19,FALSE)</f>
        <v>o</v>
      </c>
      <c r="AA271" s="516" t="str">
        <f>VLOOKUP($I271,'U5L Int request'!$J$6:$AI$9945,20,FALSE)</f>
        <v>o</v>
      </c>
      <c r="AB271" s="516" t="str">
        <f>VLOOKUP($I271,'U5L Int request'!$J$6:$AI$9945,21,FALSE)</f>
        <v>o</v>
      </c>
      <c r="AC271" s="516" t="str">
        <f>VLOOKUP($I271,'U5L Int request'!$J$6:$AI$9945,22,FALSE)</f>
        <v>o</v>
      </c>
      <c r="AD271" s="563"/>
      <c r="AF271" s="30" t="str">
        <f>VLOOKUP(I271, 'U5L Int request'!$J$7:$J$428, 1, FALSE)</f>
        <v>INTRIIC1TEI</v>
      </c>
    </row>
    <row r="272" spans="2:32" ht="18" customHeight="1">
      <c r="B272" s="597">
        <v>126</v>
      </c>
      <c r="C272" s="590" t="s">
        <v>1167</v>
      </c>
      <c r="D272" s="590" t="s">
        <v>1167</v>
      </c>
      <c r="E272" s="590" t="s">
        <v>1167</v>
      </c>
      <c r="F272" s="512" t="str">
        <f t="shared" si="3"/>
        <v>EIC126</v>
      </c>
      <c r="G272" s="207" t="s">
        <v>330</v>
      </c>
      <c r="H272" s="584">
        <v>265</v>
      </c>
      <c r="I272" s="40" t="s">
        <v>701</v>
      </c>
      <c r="J272" s="40" t="s">
        <v>702</v>
      </c>
      <c r="K272" s="40" t="str">
        <f>VLOOKUP($I272,'U5L Int request'!$J$6:$AI$9945,3,FALSE)</f>
        <v>LPSB0</v>
      </c>
      <c r="L272" s="40" t="str">
        <f>VLOOKUP(J272,'U5L Int request'!K:AI,3,FALSE)</f>
        <v>Edge</v>
      </c>
      <c r="M272" s="40" t="s">
        <v>2114</v>
      </c>
      <c r="N272" s="686"/>
      <c r="O272" s="691"/>
      <c r="P272" s="39" t="s">
        <v>526</v>
      </c>
      <c r="Q272" s="604" t="str">
        <f>VLOOKUP($I272,'U5L Int request'!$J$6:$AI$9945,5,FALSE)</f>
        <v>awo_INTCWEND</v>
      </c>
      <c r="R272" s="516" t="str">
        <f>VLOOKUP($I272,'U5L Int request'!$J$6:$AI$9945,11,FALSE)</f>
        <v>o</v>
      </c>
      <c r="S272" s="516" t="str">
        <f>VLOOKUP($I272,'U5L Int request'!$J$6:$AI$9945,12,FALSE)</f>
        <v>o</v>
      </c>
      <c r="T272" s="516" t="str">
        <f>VLOOKUP($I272,'U5L Int request'!$J$6:$AI$9945,13,FALSE)</f>
        <v>o</v>
      </c>
      <c r="U272" s="516" t="str">
        <f>VLOOKUP($I272,'U5L Int request'!$J$6:$AI$9945,14,FALSE)</f>
        <v>o</v>
      </c>
      <c r="V272" s="516" t="str">
        <f>VLOOKUP($I272,'U5L Int request'!$J$6:$AI$9945,15,FALSE)</f>
        <v>o</v>
      </c>
      <c r="W272" s="516" t="str">
        <f>VLOOKUP($I272,'U5L Int request'!$J$6:$AI$9945,16,FALSE)</f>
        <v>o</v>
      </c>
      <c r="X272" s="516" t="str">
        <f>VLOOKUP($I272,'U5L Int request'!$J$6:$AI$9945,17,FALSE)</f>
        <v>o</v>
      </c>
      <c r="Y272" s="516" t="str">
        <f>VLOOKUP($I272,'U5L Int request'!$J$6:$AI$9945,18,FALSE)</f>
        <v>o</v>
      </c>
      <c r="Z272" s="516" t="str">
        <f>VLOOKUP($I272,'U5L Int request'!$J$6:$AI$9945,19,FALSE)</f>
        <v>o</v>
      </c>
      <c r="AA272" s="516" t="str">
        <f>VLOOKUP($I272,'U5L Int request'!$J$6:$AI$9945,20,FALSE)</f>
        <v>o</v>
      </c>
      <c r="AB272" s="516" t="str">
        <f>VLOOKUP($I272,'U5L Int request'!$J$6:$AI$9945,21,FALSE)</f>
        <v>o</v>
      </c>
      <c r="AC272" s="516" t="str">
        <f>VLOOKUP($I272,'U5L Int request'!$J$6:$AI$9945,22,FALSE)</f>
        <v>o</v>
      </c>
      <c r="AD272" s="563"/>
      <c r="AF272" s="30" t="str">
        <f>VLOOKUP(I272, 'U5L Int request'!$J$7:$J$428, 1, FALSE)</f>
        <v>INTCWEND</v>
      </c>
    </row>
    <row r="273" spans="2:32" ht="18" customHeight="1">
      <c r="B273" s="597">
        <v>127</v>
      </c>
      <c r="C273" s="590" t="s">
        <v>1167</v>
      </c>
      <c r="D273" s="590" t="s">
        <v>1167</v>
      </c>
      <c r="E273" s="590" t="s">
        <v>1167</v>
      </c>
      <c r="F273" s="512" t="str">
        <f t="shared" si="3"/>
        <v>EIC127</v>
      </c>
      <c r="G273" s="207" t="s">
        <v>2084</v>
      </c>
      <c r="H273" s="584">
        <v>266</v>
      </c>
      <c r="I273" s="38" t="s">
        <v>703</v>
      </c>
      <c r="J273" s="38" t="s">
        <v>704</v>
      </c>
      <c r="K273" s="38" t="str">
        <f>VLOOKUP($I273,'U5L Int request'!$J$6:$AI$9945,3,FALSE)</f>
        <v>LPSB0</v>
      </c>
      <c r="L273" s="38" t="str">
        <f>VLOOKUP(J273,'U5L Int request'!K:AI,3,FALSE)</f>
        <v>Level</v>
      </c>
      <c r="M273" s="38" t="s">
        <v>2115</v>
      </c>
      <c r="N273" s="686"/>
      <c r="O273" s="691"/>
      <c r="P273" s="37" t="s">
        <v>529</v>
      </c>
      <c r="Q273" s="605" t="str">
        <f>VLOOKUP($I273,'U5L Int request'!$J$6:$AI$9945,5,FALSE)</f>
        <v>awo_INTDPE</v>
      </c>
      <c r="R273" s="516" t="str">
        <f>VLOOKUP($I273,'U5L Int request'!$J$6:$AI$9945,11,FALSE)</f>
        <v>o</v>
      </c>
      <c r="S273" s="516" t="str">
        <f>VLOOKUP($I273,'U5L Int request'!$J$6:$AI$9945,12,FALSE)</f>
        <v>o</v>
      </c>
      <c r="T273" s="516" t="str">
        <f>VLOOKUP($I273,'U5L Int request'!$J$6:$AI$9945,13,FALSE)</f>
        <v>o</v>
      </c>
      <c r="U273" s="516" t="str">
        <f>VLOOKUP($I273,'U5L Int request'!$J$6:$AI$9945,14,FALSE)</f>
        <v>o</v>
      </c>
      <c r="V273" s="516" t="str">
        <f>VLOOKUP($I273,'U5L Int request'!$J$6:$AI$9945,15,FALSE)</f>
        <v>o</v>
      </c>
      <c r="W273" s="516" t="str">
        <f>VLOOKUP($I273,'U5L Int request'!$J$6:$AI$9945,16,FALSE)</f>
        <v>o</v>
      </c>
      <c r="X273" s="516" t="str">
        <f>VLOOKUP($I273,'U5L Int request'!$J$6:$AI$9945,17,FALSE)</f>
        <v>o</v>
      </c>
      <c r="Y273" s="516" t="str">
        <f>VLOOKUP($I273,'U5L Int request'!$J$6:$AI$9945,18,FALSE)</f>
        <v>o</v>
      </c>
      <c r="Z273" s="516" t="str">
        <f>VLOOKUP($I273,'U5L Int request'!$J$6:$AI$9945,19,FALSE)</f>
        <v>o</v>
      </c>
      <c r="AA273" s="516" t="str">
        <f>VLOOKUP($I273,'U5L Int request'!$J$6:$AI$9945,20,FALSE)</f>
        <v>o</v>
      </c>
      <c r="AB273" s="516" t="str">
        <f>VLOOKUP($I273,'U5L Int request'!$J$6:$AI$9945,21,FALSE)</f>
        <v>o</v>
      </c>
      <c r="AC273" s="516" t="str">
        <f>VLOOKUP($I273,'U5L Int request'!$J$6:$AI$9945,22,FALSE)</f>
        <v>o</v>
      </c>
      <c r="AD273" s="563"/>
      <c r="AF273" s="30" t="str">
        <f>VLOOKUP(I273, 'U5L Int request'!$J$7:$J$428, 1, FALSE)</f>
        <v>INTDPE</v>
      </c>
    </row>
    <row r="274" spans="2:32" ht="18" customHeight="1">
      <c r="B274" s="597">
        <v>128</v>
      </c>
      <c r="C274" s="590" t="s">
        <v>1167</v>
      </c>
      <c r="D274" s="590" t="s">
        <v>1167</v>
      </c>
      <c r="E274" s="590" t="s">
        <v>1167</v>
      </c>
      <c r="F274" s="512" t="str">
        <f t="shared" si="3"/>
        <v>EIC128</v>
      </c>
      <c r="G274" s="514" t="s">
        <v>334</v>
      </c>
      <c r="H274" s="584">
        <v>267</v>
      </c>
      <c r="I274" s="40" t="s">
        <v>705</v>
      </c>
      <c r="J274" s="40" t="s">
        <v>706</v>
      </c>
      <c r="K274" s="38" t="str">
        <f>VLOOKUP($I274,'U5L Int request'!$J$6:$AI$9945,3,FALSE)</f>
        <v>LPSB0</v>
      </c>
      <c r="L274" s="38" t="str">
        <f>VLOOKUP(J274,'U5L Int request'!K:AI,3,FALSE)</f>
        <v>Edge</v>
      </c>
      <c r="M274" s="40" t="s">
        <v>2116</v>
      </c>
      <c r="N274" s="686"/>
      <c r="O274" s="691"/>
      <c r="P274" s="214" t="s">
        <v>532</v>
      </c>
      <c r="Q274" s="606" t="str">
        <f>VLOOKUP($I274,'U5L Int request'!$J$6:$AI$9945,5,FALSE)</f>
        <v>awo_INTLPSTM0</v>
      </c>
      <c r="R274" s="516" t="str">
        <f>VLOOKUP($I274,'U5L Int request'!$J$6:$AI$9945,11,FALSE)</f>
        <v>o</v>
      </c>
      <c r="S274" s="516" t="str">
        <f>VLOOKUP($I274,'U5L Int request'!$J$6:$AI$9945,12,FALSE)</f>
        <v>o</v>
      </c>
      <c r="T274" s="516" t="str">
        <f>VLOOKUP($I274,'U5L Int request'!$J$6:$AI$9945,13,FALSE)</f>
        <v>o</v>
      </c>
      <c r="U274" s="516" t="str">
        <f>VLOOKUP($I274,'U5L Int request'!$J$6:$AI$9945,14,FALSE)</f>
        <v>o</v>
      </c>
      <c r="V274" s="516" t="str">
        <f>VLOOKUP($I274,'U5L Int request'!$J$6:$AI$9945,15,FALSE)</f>
        <v>o</v>
      </c>
      <c r="W274" s="516" t="str">
        <f>VLOOKUP($I274,'U5L Int request'!$J$6:$AI$9945,16,FALSE)</f>
        <v>o</v>
      </c>
      <c r="X274" s="516" t="str">
        <f>VLOOKUP($I274,'U5L Int request'!$J$6:$AI$9945,17,FALSE)</f>
        <v>o</v>
      </c>
      <c r="Y274" s="516" t="str">
        <f>VLOOKUP($I274,'U5L Int request'!$J$6:$AI$9945,18,FALSE)</f>
        <v>o</v>
      </c>
      <c r="Z274" s="516" t="str">
        <f>VLOOKUP($I274,'U5L Int request'!$J$6:$AI$9945,19,FALSE)</f>
        <v>o</v>
      </c>
      <c r="AA274" s="516" t="str">
        <f>VLOOKUP($I274,'U5L Int request'!$J$6:$AI$9945,20,FALSE)</f>
        <v>o</v>
      </c>
      <c r="AB274" s="516" t="str">
        <f>VLOOKUP($I274,'U5L Int request'!$J$6:$AI$9945,21,FALSE)</f>
        <v>o</v>
      </c>
      <c r="AC274" s="516" t="str">
        <f>VLOOKUP($I274,'U5L Int request'!$J$6:$AI$9945,22,FALSE)</f>
        <v>o</v>
      </c>
      <c r="AD274" s="565"/>
      <c r="AF274" s="30" t="str">
        <f>VLOOKUP(I274, 'U5L Int request'!$J$7:$J$428, 1, FALSE)</f>
        <v>INTLPSTM0</v>
      </c>
    </row>
    <row r="275" spans="2:32" ht="18" customHeight="1">
      <c r="B275" s="597">
        <v>129</v>
      </c>
      <c r="C275" s="590" t="s">
        <v>1167</v>
      </c>
      <c r="D275" s="590" t="s">
        <v>1167</v>
      </c>
      <c r="E275" s="590" t="s">
        <v>1167</v>
      </c>
      <c r="F275" s="512" t="str">
        <f t="shared" si="3"/>
        <v>EIC129</v>
      </c>
      <c r="G275" s="207" t="s">
        <v>2085</v>
      </c>
      <c r="H275" s="584">
        <v>268</v>
      </c>
      <c r="I275" s="40" t="s">
        <v>707</v>
      </c>
      <c r="J275" s="40" t="s">
        <v>708</v>
      </c>
      <c r="K275" s="38" t="str">
        <f>VLOOKUP($I275,'U5L Int request'!$J$6:$AI$9945,3,FALSE)</f>
        <v>LPSB0</v>
      </c>
      <c r="L275" s="38" t="str">
        <f>VLOOKUP(J275,'U5L Int request'!K:AI,3,FALSE)</f>
        <v>Edge</v>
      </c>
      <c r="M275" s="40" t="s">
        <v>2117</v>
      </c>
      <c r="N275" s="686"/>
      <c r="O275" s="691"/>
      <c r="P275" s="39" t="s">
        <v>535</v>
      </c>
      <c r="Q275" s="604" t="str">
        <f>VLOOKUP($I275,'U5L Int request'!$J$6:$AI$9945,5,FALSE)</f>
        <v>awo_INTLPSTM1</v>
      </c>
      <c r="R275" s="516" t="str">
        <f>VLOOKUP($I275,'U5L Int request'!$J$6:$AI$9945,11,FALSE)</f>
        <v>o</v>
      </c>
      <c r="S275" s="516" t="str">
        <f>VLOOKUP($I275,'U5L Int request'!$J$6:$AI$9945,12,FALSE)</f>
        <v>o</v>
      </c>
      <c r="T275" s="516" t="str">
        <f>VLOOKUP($I275,'U5L Int request'!$J$6:$AI$9945,13,FALSE)</f>
        <v>o</v>
      </c>
      <c r="U275" s="516" t="str">
        <f>VLOOKUP($I275,'U5L Int request'!$J$6:$AI$9945,14,FALSE)</f>
        <v>o</v>
      </c>
      <c r="V275" s="516" t="str">
        <f>VLOOKUP($I275,'U5L Int request'!$J$6:$AI$9945,15,FALSE)</f>
        <v>o</v>
      </c>
      <c r="W275" s="516" t="str">
        <f>VLOOKUP($I275,'U5L Int request'!$J$6:$AI$9945,16,FALSE)</f>
        <v>o</v>
      </c>
      <c r="X275" s="516" t="str">
        <f>VLOOKUP($I275,'U5L Int request'!$J$6:$AI$9945,17,FALSE)</f>
        <v>o</v>
      </c>
      <c r="Y275" s="516" t="str">
        <f>VLOOKUP($I275,'U5L Int request'!$J$6:$AI$9945,18,FALSE)</f>
        <v>o</v>
      </c>
      <c r="Z275" s="516" t="str">
        <f>VLOOKUP($I275,'U5L Int request'!$J$6:$AI$9945,19,FALSE)</f>
        <v>o</v>
      </c>
      <c r="AA275" s="516" t="str">
        <f>VLOOKUP($I275,'U5L Int request'!$J$6:$AI$9945,20,FALSE)</f>
        <v>o</v>
      </c>
      <c r="AB275" s="516" t="str">
        <f>VLOOKUP($I275,'U5L Int request'!$J$6:$AI$9945,21,FALSE)</f>
        <v>o</v>
      </c>
      <c r="AC275" s="516" t="str">
        <f>VLOOKUP($I275,'U5L Int request'!$J$6:$AI$9945,22,FALSE)</f>
        <v>o</v>
      </c>
      <c r="AD275" s="565"/>
      <c r="AF275" s="30" t="str">
        <f>VLOOKUP(I275, 'U5L Int request'!$J$7:$J$428, 1, FALSE)</f>
        <v>INTLPSTM1</v>
      </c>
    </row>
    <row r="276" spans="2:32" ht="18" customHeight="1">
      <c r="B276" s="655">
        <v>130</v>
      </c>
      <c r="C276" s="656" t="s">
        <v>1167</v>
      </c>
      <c r="D276" s="656" t="s">
        <v>1167</v>
      </c>
      <c r="E276" s="656" t="s">
        <v>1167</v>
      </c>
      <c r="F276" s="657" t="str">
        <f t="shared" si="3"/>
        <v>EIC130</v>
      </c>
      <c r="G276" s="46" t="s">
        <v>339</v>
      </c>
      <c r="H276" s="584">
        <v>269</v>
      </c>
      <c r="I276" s="658" t="s">
        <v>2352</v>
      </c>
      <c r="J276" s="658" t="s">
        <v>2338</v>
      </c>
      <c r="K276" s="659" t="str">
        <f>VLOOKUP($I276,'U5L Int request'!$J$6:$AI$9945,3,FALSE)</f>
        <v>LPSB0</v>
      </c>
      <c r="L276" s="659" t="str">
        <f>VLOOKUP(J276,'U5L Int request'!K:AI,3,FALSE)</f>
        <v>Edge</v>
      </c>
      <c r="M276" s="658" t="s">
        <v>2118</v>
      </c>
      <c r="N276" s="686"/>
      <c r="O276" s="691"/>
      <c r="P276" s="660" t="s">
        <v>538</v>
      </c>
      <c r="Q276" s="604" t="str">
        <f>VLOOKUP($I276,'U5L Int request'!$J$6:$AI$9945,5,FALSE)</f>
        <v>awo_INTLPSTM2</v>
      </c>
      <c r="R276" s="661" t="str">
        <f>VLOOKUP($I276,'U5L Int request'!$J$6:$AI$9945,11,FALSE)</f>
        <v>o</v>
      </c>
      <c r="S276" s="661" t="str">
        <f>VLOOKUP($I276,'U5L Int request'!$J$6:$AI$9945,11,FALSE)</f>
        <v>o</v>
      </c>
      <c r="T276" s="661" t="str">
        <f>VLOOKUP($I276,'U5L Int request'!$J$6:$AI$9945,11,FALSE)</f>
        <v>o</v>
      </c>
      <c r="U276" s="661" t="str">
        <f>VLOOKUP($I276,'U5L Int request'!$J$6:$AI$9945,11,FALSE)</f>
        <v>o</v>
      </c>
      <c r="V276" s="661" t="str">
        <f>VLOOKUP($I276,'U5L Int request'!$J$6:$AI$9945,11,FALSE)</f>
        <v>o</v>
      </c>
      <c r="W276" s="661" t="str">
        <f>VLOOKUP($I276,'U5L Int request'!$J$6:$AI$9945,11,FALSE)</f>
        <v>o</v>
      </c>
      <c r="X276" s="661" t="str">
        <f>VLOOKUP($I276,'U5L Int request'!$J$6:$AI$9945,11,FALSE)</f>
        <v>o</v>
      </c>
      <c r="Y276" s="661" t="str">
        <f>VLOOKUP($I276,'U5L Int request'!$J$6:$AI$9945,11,FALSE)</f>
        <v>o</v>
      </c>
      <c r="Z276" s="661" t="str">
        <f>VLOOKUP($I276,'U5L Int request'!$J$6:$AI$9945,11,FALSE)</f>
        <v>o</v>
      </c>
      <c r="AA276" s="661" t="str">
        <f>VLOOKUP($I276,'U5L Int request'!$J$6:$AI$9945,11,FALSE)</f>
        <v>o</v>
      </c>
      <c r="AB276" s="661" t="str">
        <f>VLOOKUP($I276,'U5L Int request'!$J$6:$AI$9945,11,FALSE)</f>
        <v>o</v>
      </c>
      <c r="AC276" s="661" t="str">
        <f>VLOOKUP($I276,'U5L Int request'!$J$6:$AI$9945,11,FALSE)</f>
        <v>o</v>
      </c>
      <c r="AD276" s="563"/>
      <c r="AF276" s="30" t="str">
        <f>VLOOKUP(I276, 'U5L Int request'!$J$7:$J$428, 1, FALSE)</f>
        <v>INTLPSTM2</v>
      </c>
    </row>
    <row r="277" spans="2:32" ht="18" customHeight="1">
      <c r="B277" s="655">
        <v>131</v>
      </c>
      <c r="C277" s="656" t="s">
        <v>1167</v>
      </c>
      <c r="D277" s="656" t="s">
        <v>1167</v>
      </c>
      <c r="E277" s="656" t="s">
        <v>1167</v>
      </c>
      <c r="F277" s="657" t="str">
        <f t="shared" si="3"/>
        <v>EIC131</v>
      </c>
      <c r="G277" s="46" t="s">
        <v>2086</v>
      </c>
      <c r="H277" s="584">
        <v>270</v>
      </c>
      <c r="I277" s="658" t="s">
        <v>2353</v>
      </c>
      <c r="J277" s="658" t="s">
        <v>2340</v>
      </c>
      <c r="K277" s="659" t="str">
        <f>VLOOKUP($I277,'U5L Int request'!$J$6:$AI$9945,3,FALSE)</f>
        <v>LPSB0</v>
      </c>
      <c r="L277" s="659" t="str">
        <f>VLOOKUP(J277,'U5L Int request'!K:AI,3,FALSE)</f>
        <v>Edge</v>
      </c>
      <c r="M277" s="658" t="s">
        <v>2119</v>
      </c>
      <c r="N277" s="686"/>
      <c r="O277" s="691"/>
      <c r="P277" s="660" t="s">
        <v>541</v>
      </c>
      <c r="Q277" s="604" t="str">
        <f>VLOOKUP($I277,'U5L Int request'!$J$6:$AI$9945,5,FALSE)</f>
        <v>awo_INTLPSTM3</v>
      </c>
      <c r="R277" s="661" t="str">
        <f>VLOOKUP($I277,'U5L Int request'!$J$6:$AI$9945,11,FALSE)</f>
        <v>o</v>
      </c>
      <c r="S277" s="661" t="str">
        <f>VLOOKUP($I277,'U5L Int request'!$J$6:$AI$9945,11,FALSE)</f>
        <v>o</v>
      </c>
      <c r="T277" s="661" t="str">
        <f>VLOOKUP($I277,'U5L Int request'!$J$6:$AI$9945,11,FALSE)</f>
        <v>o</v>
      </c>
      <c r="U277" s="661" t="str">
        <f>VLOOKUP($I277,'U5L Int request'!$J$6:$AI$9945,11,FALSE)</f>
        <v>o</v>
      </c>
      <c r="V277" s="661" t="str">
        <f>VLOOKUP($I277,'U5L Int request'!$J$6:$AI$9945,11,FALSE)</f>
        <v>o</v>
      </c>
      <c r="W277" s="661" t="str">
        <f>VLOOKUP($I277,'U5L Int request'!$J$6:$AI$9945,11,FALSE)</f>
        <v>o</v>
      </c>
      <c r="X277" s="661" t="str">
        <f>VLOOKUP($I277,'U5L Int request'!$J$6:$AI$9945,11,FALSE)</f>
        <v>o</v>
      </c>
      <c r="Y277" s="661" t="str">
        <f>VLOOKUP($I277,'U5L Int request'!$J$6:$AI$9945,11,FALSE)</f>
        <v>o</v>
      </c>
      <c r="Z277" s="661" t="str">
        <f>VLOOKUP($I277,'U5L Int request'!$J$6:$AI$9945,11,FALSE)</f>
        <v>o</v>
      </c>
      <c r="AA277" s="661" t="str">
        <f>VLOOKUP($I277,'U5L Int request'!$J$6:$AI$9945,11,FALSE)</f>
        <v>o</v>
      </c>
      <c r="AB277" s="661" t="str">
        <f>VLOOKUP($I277,'U5L Int request'!$J$6:$AI$9945,11,FALSE)</f>
        <v>o</v>
      </c>
      <c r="AC277" s="661" t="str">
        <f>VLOOKUP($I277,'U5L Int request'!$J$6:$AI$9945,11,FALSE)</f>
        <v>o</v>
      </c>
      <c r="AD277" s="563"/>
      <c r="AF277" s="30" t="str">
        <f>VLOOKUP(I277, 'U5L Int request'!$J$7:$J$428, 1, FALSE)</f>
        <v>INTLPSTM3</v>
      </c>
    </row>
    <row r="278" spans="2:32" ht="18" customHeight="1">
      <c r="B278" s="655">
        <v>132</v>
      </c>
      <c r="C278" s="656" t="s">
        <v>1167</v>
      </c>
      <c r="D278" s="656" t="s">
        <v>1167</v>
      </c>
      <c r="E278" s="656" t="s">
        <v>1167</v>
      </c>
      <c r="F278" s="657" t="str">
        <f t="shared" si="3"/>
        <v>EIC132</v>
      </c>
      <c r="G278" s="46" t="s">
        <v>343</v>
      </c>
      <c r="H278" s="584">
        <v>271</v>
      </c>
      <c r="I278" s="658" t="s">
        <v>2354</v>
      </c>
      <c r="J278" s="658" t="s">
        <v>2342</v>
      </c>
      <c r="K278" s="659" t="str">
        <f>VLOOKUP($I278,'U5L Int request'!$J$6:$AI$9945,3,FALSE)</f>
        <v>LPSB0</v>
      </c>
      <c r="L278" s="659" t="str">
        <f>VLOOKUP(J278,'U5L Int request'!K:AI,3,FALSE)</f>
        <v>Edge</v>
      </c>
      <c r="M278" s="658" t="s">
        <v>2120</v>
      </c>
      <c r="N278" s="686"/>
      <c r="O278" s="691"/>
      <c r="P278" s="660" t="s">
        <v>544</v>
      </c>
      <c r="Q278" s="604" t="str">
        <f>VLOOKUP($I278,'U5L Int request'!$J$6:$AI$9945,5,FALSE)</f>
        <v>awo_INTLPSTM4</v>
      </c>
      <c r="R278" s="661" t="str">
        <f>VLOOKUP($I278,'U5L Int request'!$J$6:$AI$9945,11,FALSE)</f>
        <v>o</v>
      </c>
      <c r="S278" s="661" t="str">
        <f>VLOOKUP($I278,'U5L Int request'!$J$6:$AI$9945,11,FALSE)</f>
        <v>o</v>
      </c>
      <c r="T278" s="661" t="str">
        <f>VLOOKUP($I278,'U5L Int request'!$J$6:$AI$9945,11,FALSE)</f>
        <v>o</v>
      </c>
      <c r="U278" s="661" t="str">
        <f>VLOOKUP($I278,'U5L Int request'!$J$6:$AI$9945,11,FALSE)</f>
        <v>o</v>
      </c>
      <c r="V278" s="661" t="str">
        <f>VLOOKUP($I278,'U5L Int request'!$J$6:$AI$9945,11,FALSE)</f>
        <v>o</v>
      </c>
      <c r="W278" s="661" t="str">
        <f>VLOOKUP($I278,'U5L Int request'!$J$6:$AI$9945,11,FALSE)</f>
        <v>o</v>
      </c>
      <c r="X278" s="661" t="str">
        <f>VLOOKUP($I278,'U5L Int request'!$J$6:$AI$9945,11,FALSE)</f>
        <v>o</v>
      </c>
      <c r="Y278" s="661" t="str">
        <f>VLOOKUP($I278,'U5L Int request'!$J$6:$AI$9945,11,FALSE)</f>
        <v>o</v>
      </c>
      <c r="Z278" s="661" t="str">
        <f>VLOOKUP($I278,'U5L Int request'!$J$6:$AI$9945,11,FALSE)</f>
        <v>o</v>
      </c>
      <c r="AA278" s="661" t="str">
        <f>VLOOKUP($I278,'U5L Int request'!$J$6:$AI$9945,11,FALSE)</f>
        <v>o</v>
      </c>
      <c r="AB278" s="661" t="str">
        <f>VLOOKUP($I278,'U5L Int request'!$J$6:$AI$9945,11,FALSE)</f>
        <v>o</v>
      </c>
      <c r="AC278" s="661" t="str">
        <f>VLOOKUP($I278,'U5L Int request'!$J$6:$AI$9945,11,FALSE)</f>
        <v>o</v>
      </c>
      <c r="AD278" s="563"/>
      <c r="AF278" s="30" t="str">
        <f>VLOOKUP(I278, 'U5L Int request'!$J$7:$J$428, 1, FALSE)</f>
        <v>INTLPSTM4</v>
      </c>
    </row>
    <row r="279" spans="2:32" ht="18" customHeight="1">
      <c r="B279" s="597">
        <v>133</v>
      </c>
      <c r="C279" s="590" t="s">
        <v>1167</v>
      </c>
      <c r="D279" s="590" t="s">
        <v>1167</v>
      </c>
      <c r="E279" s="590" t="s">
        <v>1167</v>
      </c>
      <c r="F279" s="512" t="str">
        <f t="shared" si="3"/>
        <v>EIC133</v>
      </c>
      <c r="G279" s="207" t="s">
        <v>2087</v>
      </c>
      <c r="H279" s="584">
        <v>272</v>
      </c>
      <c r="I279" s="38" t="s">
        <v>2035</v>
      </c>
      <c r="J279" s="38" t="s">
        <v>709</v>
      </c>
      <c r="K279" s="38" t="str">
        <f>VLOOKUP($I279,'U5L Int request'!$J$6:$AI$9945,3,FALSE)</f>
        <v>RSIP-M30A</v>
      </c>
      <c r="L279" s="38" t="str">
        <f>VLOOKUP(J279,'U5L Int request'!K:AI,3,FALSE)</f>
        <v>Edge</v>
      </c>
      <c r="M279" s="38" t="s">
        <v>2121</v>
      </c>
      <c r="N279" s="686"/>
      <c r="O279" s="691"/>
      <c r="P279" s="37" t="s">
        <v>547</v>
      </c>
      <c r="Q279" s="302" t="str">
        <f>VLOOKUP($I279,'U5L Int request'!$J$6:$AI$9945,5,FALSE)</f>
        <v>INTRSIPMFATALERR</v>
      </c>
      <c r="R279" s="516" t="str">
        <f>VLOOKUP($I279,'U5L Int request'!$J$6:$AI$9945,11,FALSE)</f>
        <v>o</v>
      </c>
      <c r="S279" s="516" t="str">
        <f>VLOOKUP($I279,'U5L Int request'!$J$6:$AI$9945,12,FALSE)</f>
        <v>o</v>
      </c>
      <c r="T279" s="516" t="str">
        <f>VLOOKUP($I279,'U5L Int request'!$J$6:$AI$9945,13,FALSE)</f>
        <v>o</v>
      </c>
      <c r="U279" s="516" t="str">
        <f>VLOOKUP($I279,'U5L Int request'!$J$6:$AI$9945,14,FALSE)</f>
        <v>o</v>
      </c>
      <c r="V279" s="516" t="str">
        <f>VLOOKUP($I279,'U5L Int request'!$J$6:$AI$9945,15,FALSE)</f>
        <v>o</v>
      </c>
      <c r="W279" s="516" t="str">
        <f>VLOOKUP($I279,'U5L Int request'!$J$6:$AI$9945,16,FALSE)</f>
        <v>o</v>
      </c>
      <c r="X279" s="516" t="str">
        <f>VLOOKUP($I279,'U5L Int request'!$J$6:$AI$9945,17,FALSE)</f>
        <v>o</v>
      </c>
      <c r="Y279" s="516" t="str">
        <f>VLOOKUP($I279,'U5L Int request'!$J$6:$AI$9945,18,FALSE)</f>
        <v>o</v>
      </c>
      <c r="Z279" s="516" t="str">
        <f>VLOOKUP($I279,'U5L Int request'!$J$6:$AI$9945,19,FALSE)</f>
        <v>o</v>
      </c>
      <c r="AA279" s="516" t="str">
        <f>VLOOKUP($I279,'U5L Int request'!$J$6:$AI$9945,20,FALSE)</f>
        <v>o</v>
      </c>
      <c r="AB279" s="516" t="str">
        <f>VLOOKUP($I279,'U5L Int request'!$J$6:$AI$9945,21,FALSE)</f>
        <v>o</v>
      </c>
      <c r="AC279" s="516" t="str">
        <f>VLOOKUP($I279,'U5L Int request'!$J$6:$AI$9945,22,FALSE)</f>
        <v>o</v>
      </c>
      <c r="AD279" s="563"/>
      <c r="AF279" s="30" t="str">
        <f>VLOOKUP(I279, 'U5L Int request'!$J$7:$J$428, 1, FALSE)</f>
        <v>INTRSIPMFATALERR</v>
      </c>
    </row>
    <row r="280" spans="2:32" ht="18" customHeight="1">
      <c r="B280" s="597">
        <v>134</v>
      </c>
      <c r="C280" s="590" t="s">
        <v>1167</v>
      </c>
      <c r="D280" s="590" t="s">
        <v>1167</v>
      </c>
      <c r="E280" s="590" t="s">
        <v>1167</v>
      </c>
      <c r="F280" s="512" t="str">
        <f t="shared" si="3"/>
        <v>EIC134</v>
      </c>
      <c r="G280" s="40" t="s">
        <v>348</v>
      </c>
      <c r="H280" s="584">
        <v>273</v>
      </c>
      <c r="I280" s="40" t="s">
        <v>710</v>
      </c>
      <c r="J280" s="40" t="s">
        <v>711</v>
      </c>
      <c r="K280" s="40" t="str">
        <f>VLOOKUP($I280,'U5L Int request'!$J$6:$AI$9945,3,FALSE)</f>
        <v>WDTBA</v>
      </c>
      <c r="L280" s="40" t="str">
        <f>VLOOKUP(J280,'U5L Int request'!K:AI,3,FALSE)</f>
        <v>Edge</v>
      </c>
      <c r="M280" s="40" t="s">
        <v>2122</v>
      </c>
      <c r="N280" s="686"/>
      <c r="O280" s="691"/>
      <c r="P280" s="39" t="s">
        <v>550</v>
      </c>
      <c r="Q280" s="301" t="str">
        <f>VLOOKUP($I280,'U5L Int request'!$J$6:$AI$9945,5,FALSE)</f>
        <v>awo_wdtba_WDTATIT</v>
      </c>
      <c r="R280" s="516" t="str">
        <f>VLOOKUP($I280,'U5L Int request'!$J$6:$AI$9945,11,FALSE)</f>
        <v>o</v>
      </c>
      <c r="S280" s="516" t="str">
        <f>VLOOKUP($I280,'U5L Int request'!$J$6:$AI$9945,12,FALSE)</f>
        <v>o</v>
      </c>
      <c r="T280" s="516" t="str">
        <f>VLOOKUP($I280,'U5L Int request'!$J$6:$AI$9945,13,FALSE)</f>
        <v>o</v>
      </c>
      <c r="U280" s="516" t="str">
        <f>VLOOKUP($I280,'U5L Int request'!$J$6:$AI$9945,14,FALSE)</f>
        <v>o</v>
      </c>
      <c r="V280" s="516" t="str">
        <f>VLOOKUP($I280,'U5L Int request'!$J$6:$AI$9945,15,FALSE)</f>
        <v>o</v>
      </c>
      <c r="W280" s="516" t="str">
        <f>VLOOKUP($I280,'U5L Int request'!$J$6:$AI$9945,16,FALSE)</f>
        <v>o</v>
      </c>
      <c r="X280" s="516" t="str">
        <f>VLOOKUP($I280,'U5L Int request'!$J$6:$AI$9945,17,FALSE)</f>
        <v>o</v>
      </c>
      <c r="Y280" s="516" t="str">
        <f>VLOOKUP($I280,'U5L Int request'!$J$6:$AI$9945,18,FALSE)</f>
        <v>o</v>
      </c>
      <c r="Z280" s="516" t="str">
        <f>VLOOKUP($I280,'U5L Int request'!$J$6:$AI$9945,19,FALSE)</f>
        <v>o</v>
      </c>
      <c r="AA280" s="516" t="str">
        <f>VLOOKUP($I280,'U5L Int request'!$J$6:$AI$9945,20,FALSE)</f>
        <v>o</v>
      </c>
      <c r="AB280" s="516" t="str">
        <f>VLOOKUP($I280,'U5L Int request'!$J$6:$AI$9945,21,FALSE)</f>
        <v>o</v>
      </c>
      <c r="AC280" s="516" t="str">
        <f>VLOOKUP($I280,'U5L Int request'!$J$6:$AI$9945,22,FALSE)</f>
        <v>o</v>
      </c>
      <c r="AD280" s="563"/>
      <c r="AF280" s="30" t="str">
        <f>VLOOKUP(I280, 'U5L Int request'!$J$7:$J$428, 1, FALSE)</f>
        <v>INTWDTBATIT</v>
      </c>
    </row>
    <row r="281" spans="2:32" ht="18" customHeight="1">
      <c r="B281" s="597">
        <v>135</v>
      </c>
      <c r="C281" s="590" t="s">
        <v>1167</v>
      </c>
      <c r="D281" s="590" t="s">
        <v>1167</v>
      </c>
      <c r="E281" s="590" t="s">
        <v>1167</v>
      </c>
      <c r="F281" s="512" t="str">
        <f t="shared" si="3"/>
        <v>EIC135</v>
      </c>
      <c r="G281" s="40" t="s">
        <v>2088</v>
      </c>
      <c r="H281" s="584">
        <v>274</v>
      </c>
      <c r="I281" s="43" t="s">
        <v>712</v>
      </c>
      <c r="J281" s="43" t="s">
        <v>713</v>
      </c>
      <c r="K281" s="43" t="str">
        <f>VLOOKUP($I281,'U5L Int request'!$J$6:$AI$9945,3,FALSE)</f>
        <v>PORT</v>
      </c>
      <c r="L281" s="43" t="str">
        <f>VLOOKUP(J281,'U5L Int request'!K:AI,3,FALSE)</f>
        <v>Edge</v>
      </c>
      <c r="M281" s="43" t="s">
        <v>2123</v>
      </c>
      <c r="N281" s="686"/>
      <c r="O281" s="691"/>
      <c r="P281" s="42" t="s">
        <v>553</v>
      </c>
      <c r="Q281" s="307" t="str">
        <f>VLOOKUP($I281,'U5L Int request'!$J$6:$AI$9945,5,FALSE)</f>
        <v>awo_pfctop_intdcutdi_hsb</v>
      </c>
      <c r="R281" s="516" t="str">
        <f>VLOOKUP($I281,'U5L Int request'!$J$6:$AI$9945,11,FALSE)</f>
        <v>o</v>
      </c>
      <c r="S281" s="516" t="str">
        <f>VLOOKUP($I281,'U5L Int request'!$J$6:$AI$9945,12,FALSE)</f>
        <v>o</v>
      </c>
      <c r="T281" s="516" t="str">
        <f>VLOOKUP($I281,'U5L Int request'!$J$6:$AI$9945,13,FALSE)</f>
        <v>o</v>
      </c>
      <c r="U281" s="516" t="str">
        <f>VLOOKUP($I281,'U5L Int request'!$J$6:$AI$9945,14,FALSE)</f>
        <v>o</v>
      </c>
      <c r="V281" s="516" t="str">
        <f>VLOOKUP($I281,'U5L Int request'!$J$6:$AI$9945,15,FALSE)</f>
        <v>o</v>
      </c>
      <c r="W281" s="516" t="str">
        <f>VLOOKUP($I281,'U5L Int request'!$J$6:$AI$9945,16,FALSE)</f>
        <v>o</v>
      </c>
      <c r="X281" s="516" t="str">
        <f>VLOOKUP($I281,'U5L Int request'!$J$6:$AI$9945,17,FALSE)</f>
        <v>o</v>
      </c>
      <c r="Y281" s="516" t="str">
        <f>VLOOKUP($I281,'U5L Int request'!$J$6:$AI$9945,18,FALSE)</f>
        <v>o</v>
      </c>
      <c r="Z281" s="516" t="str">
        <f>VLOOKUP($I281,'U5L Int request'!$J$6:$AI$9945,19,FALSE)</f>
        <v>o</v>
      </c>
      <c r="AA281" s="516" t="str">
        <f>VLOOKUP($I281,'U5L Int request'!$J$6:$AI$9945,20,FALSE)</f>
        <v>o</v>
      </c>
      <c r="AB281" s="516" t="str">
        <f>VLOOKUP($I281,'U5L Int request'!$J$6:$AI$9945,21,FALSE)</f>
        <v>o</v>
      </c>
      <c r="AC281" s="516" t="str">
        <f>VLOOKUP($I281,'U5L Int request'!$J$6:$AI$9945,22,FALSE)</f>
        <v>o</v>
      </c>
      <c r="AD281" s="566" t="s">
        <v>714</v>
      </c>
      <c r="AF281" s="30" t="str">
        <f>VLOOKUP(I281, 'U5L Int request'!$J$7:$J$428, 1, FALSE)</f>
        <v>INTDCUTDI</v>
      </c>
    </row>
    <row r="282" spans="2:32" ht="18" customHeight="1">
      <c r="B282" s="597">
        <v>136</v>
      </c>
      <c r="C282" s="590" t="s">
        <v>1167</v>
      </c>
      <c r="D282" s="590" t="s">
        <v>1167</v>
      </c>
      <c r="E282" s="590" t="s">
        <v>1167</v>
      </c>
      <c r="F282" s="512" t="str">
        <f t="shared" si="3"/>
        <v>EIC136</v>
      </c>
      <c r="G282" s="40" t="s">
        <v>352</v>
      </c>
      <c r="H282" s="584">
        <v>275</v>
      </c>
      <c r="I282" s="38" t="s">
        <v>715</v>
      </c>
      <c r="J282" s="38" t="s">
        <v>716</v>
      </c>
      <c r="K282" s="38" t="str">
        <f>VLOOKUP($I282,'U5L Int request'!$J$6:$AI$9945,3,FALSE)</f>
        <v>SSIF0</v>
      </c>
      <c r="L282" s="38" t="str">
        <f>VLOOKUP(J282,'U5L Int request'!K:AI,3,FALSE)</f>
        <v>Edge</v>
      </c>
      <c r="M282" s="38" t="s">
        <v>2124</v>
      </c>
      <c r="N282" s="686"/>
      <c r="O282" s="691"/>
      <c r="P282" s="37" t="s">
        <v>556</v>
      </c>
      <c r="Q282" s="302" t="str">
        <f>VLOOKUP($I282,'U5L Int request'!$J$6:$AI$9945,5,FALSE)</f>
        <v>iso_ssif0_iis_int_iistx</v>
      </c>
      <c r="R282" s="516" t="str">
        <f>VLOOKUP($I282,'U5L Int request'!$J$6:$AI$9945,11,FALSE)</f>
        <v>o</v>
      </c>
      <c r="S282" s="516" t="str">
        <f>VLOOKUP($I282,'U5L Int request'!$J$6:$AI$9945,12,FALSE)</f>
        <v>o</v>
      </c>
      <c r="T282" s="516" t="str">
        <f>VLOOKUP($I282,'U5L Int request'!$J$6:$AI$9945,13,FALSE)</f>
        <v>o</v>
      </c>
      <c r="U282" s="516" t="str">
        <f>VLOOKUP($I282,'U5L Int request'!$J$6:$AI$9945,14,FALSE)</f>
        <v>o</v>
      </c>
      <c r="V282" s="516" t="str">
        <f>VLOOKUP($I282,'U5L Int request'!$J$6:$AI$9945,15,FALSE)</f>
        <v>o</v>
      </c>
      <c r="W282" s="516" t="str">
        <f>VLOOKUP($I282,'U5L Int request'!$J$6:$AI$9945,16,FALSE)</f>
        <v>o</v>
      </c>
      <c r="X282" s="516" t="str">
        <f>VLOOKUP($I282,'U5L Int request'!$J$6:$AI$9945,17,FALSE)</f>
        <v>o</v>
      </c>
      <c r="Y282" s="516" t="str">
        <f>VLOOKUP($I282,'U5L Int request'!$J$6:$AI$9945,18,FALSE)</f>
        <v>o</v>
      </c>
      <c r="Z282" s="516" t="str">
        <f>VLOOKUP($I282,'U5L Int request'!$J$6:$AI$9945,19,FALSE)</f>
        <v>o</v>
      </c>
      <c r="AA282" s="516" t="str">
        <f>VLOOKUP($I282,'U5L Int request'!$J$6:$AI$9945,20,FALSE)</f>
        <v>o</v>
      </c>
      <c r="AB282" s="516" t="str">
        <f>VLOOKUP($I282,'U5L Int request'!$J$6:$AI$9945,21,FALSE)</f>
        <v>o</v>
      </c>
      <c r="AC282" s="516" t="str">
        <f>VLOOKUP($I282,'U5L Int request'!$J$6:$AI$9945,22,FALSE)</f>
        <v>o</v>
      </c>
      <c r="AD282" s="563"/>
      <c r="AF282" s="30" t="str">
        <f>VLOOKUP(I282, 'U5L Int request'!$J$7:$J$428, 1, FALSE)</f>
        <v>INTSSIF0TX</v>
      </c>
    </row>
    <row r="283" spans="2:32" ht="18" customHeight="1">
      <c r="B283" s="597">
        <v>137</v>
      </c>
      <c r="C283" s="590" t="s">
        <v>1167</v>
      </c>
      <c r="D283" s="590" t="s">
        <v>1167</v>
      </c>
      <c r="E283" s="590" t="s">
        <v>1167</v>
      </c>
      <c r="F283" s="512" t="str">
        <f t="shared" si="3"/>
        <v>EIC137</v>
      </c>
      <c r="G283" s="40" t="s">
        <v>2089</v>
      </c>
      <c r="H283" s="584">
        <v>276</v>
      </c>
      <c r="I283" s="40" t="s">
        <v>717</v>
      </c>
      <c r="J283" s="40" t="s">
        <v>718</v>
      </c>
      <c r="K283" s="40" t="str">
        <f>VLOOKUP($I283,'U5L Int request'!$J$6:$AI$9945,3,FALSE)</f>
        <v>SSIF0</v>
      </c>
      <c r="L283" s="40" t="str">
        <f>VLOOKUP(J283,'U5L Int request'!K:AI,3,FALSE)</f>
        <v>Edge</v>
      </c>
      <c r="M283" s="40" t="s">
        <v>2125</v>
      </c>
      <c r="N283" s="686"/>
      <c r="O283" s="691"/>
      <c r="P283" s="39" t="s">
        <v>559</v>
      </c>
      <c r="Q283" s="301" t="str">
        <f>VLOOKUP($I283,'U5L Int request'!$J$6:$AI$9945,5,FALSE)</f>
        <v>iso_ssif0_iis_int_iisrx</v>
      </c>
      <c r="R283" s="516" t="str">
        <f>VLOOKUP($I283,'U5L Int request'!$J$6:$AI$9945,11,FALSE)</f>
        <v>o</v>
      </c>
      <c r="S283" s="516" t="str">
        <f>VLOOKUP($I283,'U5L Int request'!$J$6:$AI$9945,12,FALSE)</f>
        <v>o</v>
      </c>
      <c r="T283" s="516" t="str">
        <f>VLOOKUP($I283,'U5L Int request'!$J$6:$AI$9945,13,FALSE)</f>
        <v>o</v>
      </c>
      <c r="U283" s="516" t="str">
        <f>VLOOKUP($I283,'U5L Int request'!$J$6:$AI$9945,14,FALSE)</f>
        <v>o</v>
      </c>
      <c r="V283" s="516" t="str">
        <f>VLOOKUP($I283,'U5L Int request'!$J$6:$AI$9945,15,FALSE)</f>
        <v>o</v>
      </c>
      <c r="W283" s="516" t="str">
        <f>VLOOKUP($I283,'U5L Int request'!$J$6:$AI$9945,16,FALSE)</f>
        <v>o</v>
      </c>
      <c r="X283" s="516" t="str">
        <f>VLOOKUP($I283,'U5L Int request'!$J$6:$AI$9945,17,FALSE)</f>
        <v>o</v>
      </c>
      <c r="Y283" s="516" t="str">
        <f>VLOOKUP($I283,'U5L Int request'!$J$6:$AI$9945,18,FALSE)</f>
        <v>o</v>
      </c>
      <c r="Z283" s="516" t="str">
        <f>VLOOKUP($I283,'U5L Int request'!$J$6:$AI$9945,19,FALSE)</f>
        <v>o</v>
      </c>
      <c r="AA283" s="516" t="str">
        <f>VLOOKUP($I283,'U5L Int request'!$J$6:$AI$9945,20,FALSE)</f>
        <v>o</v>
      </c>
      <c r="AB283" s="516" t="str">
        <f>VLOOKUP($I283,'U5L Int request'!$J$6:$AI$9945,21,FALSE)</f>
        <v>o</v>
      </c>
      <c r="AC283" s="516" t="str">
        <f>VLOOKUP($I283,'U5L Int request'!$J$6:$AI$9945,22,FALSE)</f>
        <v>o</v>
      </c>
      <c r="AD283" s="563"/>
      <c r="AF283" s="30" t="str">
        <f>VLOOKUP(I283, 'U5L Int request'!$J$7:$J$428, 1, FALSE)</f>
        <v>INTSSIF0RX</v>
      </c>
    </row>
    <row r="284" spans="2:32" ht="18" customHeight="1">
      <c r="B284" s="597">
        <v>138</v>
      </c>
      <c r="C284" s="590" t="s">
        <v>1167</v>
      </c>
      <c r="D284" s="590" t="s">
        <v>1167</v>
      </c>
      <c r="E284" s="590" t="s">
        <v>1167</v>
      </c>
      <c r="F284" s="512" t="str">
        <f t="shared" ref="F284:F347" si="4" xml:space="preserve"> "EIC"&amp;B284</f>
        <v>EIC138</v>
      </c>
      <c r="G284" s="40" t="s">
        <v>357</v>
      </c>
      <c r="H284" s="584">
        <v>277</v>
      </c>
      <c r="I284" s="38" t="s">
        <v>719</v>
      </c>
      <c r="J284" s="38" t="s">
        <v>720</v>
      </c>
      <c r="K284" s="38" t="str">
        <f>VLOOKUP($I284,'U5L Int request'!$J$6:$AI$9945,3,FALSE)</f>
        <v>SSIF0</v>
      </c>
      <c r="L284" s="38" t="str">
        <f>VLOOKUP(J284,'U5L Int request'!K:AI,3,FALSE)</f>
        <v>Level</v>
      </c>
      <c r="M284" s="38" t="s">
        <v>2126</v>
      </c>
      <c r="N284" s="686"/>
      <c r="O284" s="691"/>
      <c r="P284" s="37" t="s">
        <v>562</v>
      </c>
      <c r="Q284" s="302" t="str">
        <f>VLOOKUP($I284,'U5L Int request'!$J$6:$AI$9945,5,FALSE)</f>
        <v>iso_ssif0_iis_int_iis</v>
      </c>
      <c r="R284" s="516" t="str">
        <f>VLOOKUP($I284,'U5L Int request'!$J$6:$AI$9945,11,FALSE)</f>
        <v>o</v>
      </c>
      <c r="S284" s="516" t="str">
        <f>VLOOKUP($I284,'U5L Int request'!$J$6:$AI$9945,12,FALSE)</f>
        <v>o</v>
      </c>
      <c r="T284" s="516" t="str">
        <f>VLOOKUP($I284,'U5L Int request'!$J$6:$AI$9945,13,FALSE)</f>
        <v>o</v>
      </c>
      <c r="U284" s="516" t="str">
        <f>VLOOKUP($I284,'U5L Int request'!$J$6:$AI$9945,14,FALSE)</f>
        <v>o</v>
      </c>
      <c r="V284" s="516" t="str">
        <f>VLOOKUP($I284,'U5L Int request'!$J$6:$AI$9945,15,FALSE)</f>
        <v>o</v>
      </c>
      <c r="W284" s="516" t="str">
        <f>VLOOKUP($I284,'U5L Int request'!$J$6:$AI$9945,16,FALSE)</f>
        <v>o</v>
      </c>
      <c r="X284" s="516" t="str">
        <f>VLOOKUP($I284,'U5L Int request'!$J$6:$AI$9945,17,FALSE)</f>
        <v>o</v>
      </c>
      <c r="Y284" s="516" t="str">
        <f>VLOOKUP($I284,'U5L Int request'!$J$6:$AI$9945,18,FALSE)</f>
        <v>o</v>
      </c>
      <c r="Z284" s="516" t="str">
        <f>VLOOKUP($I284,'U5L Int request'!$J$6:$AI$9945,19,FALSE)</f>
        <v>o</v>
      </c>
      <c r="AA284" s="516" t="str">
        <f>VLOOKUP($I284,'U5L Int request'!$J$6:$AI$9945,20,FALSE)</f>
        <v>o</v>
      </c>
      <c r="AB284" s="516" t="str">
        <f>VLOOKUP($I284,'U5L Int request'!$J$6:$AI$9945,21,FALSE)</f>
        <v>o</v>
      </c>
      <c r="AC284" s="516" t="str">
        <f>VLOOKUP($I284,'U5L Int request'!$J$6:$AI$9945,22,FALSE)</f>
        <v>o</v>
      </c>
      <c r="AD284" s="563"/>
      <c r="AF284" s="30" t="str">
        <f>VLOOKUP(I284, 'U5L Int request'!$J$7:$J$428, 1, FALSE)</f>
        <v>INTSSIF0</v>
      </c>
    </row>
    <row r="285" spans="2:32" ht="18" customHeight="1">
      <c r="B285" s="597">
        <v>139</v>
      </c>
      <c r="C285" s="590" t="s">
        <v>1167</v>
      </c>
      <c r="D285" s="590" t="s">
        <v>1167</v>
      </c>
      <c r="E285" s="590" t="s">
        <v>1167</v>
      </c>
      <c r="F285" s="512" t="str">
        <f t="shared" si="4"/>
        <v>EIC139</v>
      </c>
      <c r="G285" s="40" t="s">
        <v>2090</v>
      </c>
      <c r="H285" s="584">
        <v>278</v>
      </c>
      <c r="I285" s="40" t="s">
        <v>721</v>
      </c>
      <c r="J285" s="40" t="s">
        <v>722</v>
      </c>
      <c r="K285" s="40" t="str">
        <f>VLOOKUP($I285,'U5L Int request'!$J$6:$AI$9945,3,FALSE)</f>
        <v>SSIF1</v>
      </c>
      <c r="L285" s="40" t="str">
        <f>VLOOKUP(J285,'U5L Int request'!K:AI,3,FALSE)</f>
        <v>Edge</v>
      </c>
      <c r="M285" s="40" t="s">
        <v>2127</v>
      </c>
      <c r="N285" s="686"/>
      <c r="O285" s="691"/>
      <c r="P285" s="39" t="s">
        <v>565</v>
      </c>
      <c r="Q285" s="301" t="str">
        <f>VLOOKUP($I285,'U5L Int request'!$J$6:$AI$9945,5,FALSE)</f>
        <v>iso_ssif1_iis_int_iistx</v>
      </c>
      <c r="R285" s="516" t="str">
        <f>VLOOKUP($I285,'U5L Int request'!$J$6:$AI$9945,11,FALSE)</f>
        <v>o</v>
      </c>
      <c r="S285" s="516" t="str">
        <f>VLOOKUP($I285,'U5L Int request'!$J$6:$AI$9945,12,FALSE)</f>
        <v>o</v>
      </c>
      <c r="T285" s="516" t="str">
        <f>VLOOKUP($I285,'U5L Int request'!$J$6:$AI$9945,13,FALSE)</f>
        <v>o</v>
      </c>
      <c r="U285" s="516" t="str">
        <f>VLOOKUP($I285,'U5L Int request'!$J$6:$AI$9945,14,FALSE)</f>
        <v>o</v>
      </c>
      <c r="V285" s="516" t="str">
        <f>VLOOKUP($I285,'U5L Int request'!$J$6:$AI$9945,15,FALSE)</f>
        <v>o</v>
      </c>
      <c r="W285" s="516" t="str">
        <f>VLOOKUP($I285,'U5L Int request'!$J$6:$AI$9945,16,FALSE)</f>
        <v>o</v>
      </c>
      <c r="X285" s="516" t="str">
        <f>VLOOKUP($I285,'U5L Int request'!$J$6:$AI$9945,17,FALSE)</f>
        <v>o</v>
      </c>
      <c r="Y285" s="516" t="str">
        <f>VLOOKUP($I285,'U5L Int request'!$J$6:$AI$9945,18,FALSE)</f>
        <v>o</v>
      </c>
      <c r="Z285" s="516" t="str">
        <f>VLOOKUP($I285,'U5L Int request'!$J$6:$AI$9945,19,FALSE)</f>
        <v>o</v>
      </c>
      <c r="AA285" s="516" t="str">
        <f>VLOOKUP($I285,'U5L Int request'!$J$6:$AI$9945,20,FALSE)</f>
        <v>o</v>
      </c>
      <c r="AB285" s="516" t="str">
        <f>VLOOKUP($I285,'U5L Int request'!$J$6:$AI$9945,21,FALSE)</f>
        <v>o</v>
      </c>
      <c r="AC285" s="516" t="str">
        <f>VLOOKUP($I285,'U5L Int request'!$J$6:$AI$9945,22,FALSE)</f>
        <v>o</v>
      </c>
      <c r="AD285" s="563"/>
      <c r="AF285" s="30" t="str">
        <f>VLOOKUP(I285, 'U5L Int request'!$J$7:$J$428, 1, FALSE)</f>
        <v>INTSSIF1TX</v>
      </c>
    </row>
    <row r="286" spans="2:32" ht="18" customHeight="1">
      <c r="B286" s="597">
        <v>140</v>
      </c>
      <c r="C286" s="590" t="s">
        <v>1167</v>
      </c>
      <c r="D286" s="590" t="s">
        <v>1167</v>
      </c>
      <c r="E286" s="590" t="s">
        <v>1167</v>
      </c>
      <c r="F286" s="512" t="str">
        <f t="shared" si="4"/>
        <v>EIC140</v>
      </c>
      <c r="G286" s="40" t="s">
        <v>361</v>
      </c>
      <c r="H286" s="584">
        <v>279</v>
      </c>
      <c r="I286" s="38" t="s">
        <v>723</v>
      </c>
      <c r="J286" s="38" t="s">
        <v>724</v>
      </c>
      <c r="K286" s="38" t="str">
        <f>VLOOKUP($I286,'U5L Int request'!$J$6:$AI$9945,3,FALSE)</f>
        <v>SSIF1</v>
      </c>
      <c r="L286" s="38" t="str">
        <f>VLOOKUP(J286,'U5L Int request'!K:AI,3,FALSE)</f>
        <v>Edge</v>
      </c>
      <c r="M286" s="38" t="s">
        <v>2130</v>
      </c>
      <c r="N286" s="686"/>
      <c r="O286" s="691"/>
      <c r="P286" s="37" t="s">
        <v>568</v>
      </c>
      <c r="Q286" s="302" t="str">
        <f>VLOOKUP($I286,'U5L Int request'!$J$6:$AI$9945,5,FALSE)</f>
        <v>iso_ssif1_iis_int_iisrx</v>
      </c>
      <c r="R286" s="516" t="str">
        <f>VLOOKUP($I286,'U5L Int request'!$J$6:$AI$9945,11,FALSE)</f>
        <v>o</v>
      </c>
      <c r="S286" s="516" t="str">
        <f>VLOOKUP($I286,'U5L Int request'!$J$6:$AI$9945,12,FALSE)</f>
        <v>o</v>
      </c>
      <c r="T286" s="516" t="str">
        <f>VLOOKUP($I286,'U5L Int request'!$J$6:$AI$9945,13,FALSE)</f>
        <v>o</v>
      </c>
      <c r="U286" s="516" t="str">
        <f>VLOOKUP($I286,'U5L Int request'!$J$6:$AI$9945,14,FALSE)</f>
        <v>o</v>
      </c>
      <c r="V286" s="516" t="str">
        <f>VLOOKUP($I286,'U5L Int request'!$J$6:$AI$9945,15,FALSE)</f>
        <v>o</v>
      </c>
      <c r="W286" s="516" t="str">
        <f>VLOOKUP($I286,'U5L Int request'!$J$6:$AI$9945,16,FALSE)</f>
        <v>o</v>
      </c>
      <c r="X286" s="516" t="str">
        <f>VLOOKUP($I286,'U5L Int request'!$J$6:$AI$9945,17,FALSE)</f>
        <v>o</v>
      </c>
      <c r="Y286" s="516" t="str">
        <f>VLOOKUP($I286,'U5L Int request'!$J$6:$AI$9945,18,FALSE)</f>
        <v>o</v>
      </c>
      <c r="Z286" s="516" t="str">
        <f>VLOOKUP($I286,'U5L Int request'!$J$6:$AI$9945,19,FALSE)</f>
        <v>o</v>
      </c>
      <c r="AA286" s="516" t="str">
        <f>VLOOKUP($I286,'U5L Int request'!$J$6:$AI$9945,20,FALSE)</f>
        <v>o</v>
      </c>
      <c r="AB286" s="516" t="str">
        <f>VLOOKUP($I286,'U5L Int request'!$J$6:$AI$9945,21,FALSE)</f>
        <v>o</v>
      </c>
      <c r="AC286" s="516" t="str">
        <f>VLOOKUP($I286,'U5L Int request'!$J$6:$AI$9945,22,FALSE)</f>
        <v>o</v>
      </c>
      <c r="AD286" s="563"/>
      <c r="AF286" s="30" t="str">
        <f>VLOOKUP(I286, 'U5L Int request'!$J$7:$J$428, 1, FALSE)</f>
        <v>INTSSIF1RX</v>
      </c>
    </row>
    <row r="287" spans="2:32" ht="18" customHeight="1">
      <c r="B287" s="597">
        <v>141</v>
      </c>
      <c r="C287" s="590" t="s">
        <v>1167</v>
      </c>
      <c r="D287" s="590" t="s">
        <v>1167</v>
      </c>
      <c r="E287" s="590" t="s">
        <v>1167</v>
      </c>
      <c r="F287" s="512" t="str">
        <f t="shared" si="4"/>
        <v>EIC141</v>
      </c>
      <c r="G287" s="40" t="s">
        <v>2091</v>
      </c>
      <c r="H287" s="584">
        <v>280</v>
      </c>
      <c r="I287" s="40" t="s">
        <v>725</v>
      </c>
      <c r="J287" s="40" t="s">
        <v>726</v>
      </c>
      <c r="K287" s="40" t="str">
        <f>VLOOKUP($I287,'U5L Int request'!$J$6:$AI$9945,3,FALSE)</f>
        <v>SSIF1</v>
      </c>
      <c r="L287" s="40" t="str">
        <f>VLOOKUP(J287,'U5L Int request'!K:AI,3,FALSE)</f>
        <v>Level</v>
      </c>
      <c r="M287" s="40" t="s">
        <v>2149</v>
      </c>
      <c r="N287" s="686"/>
      <c r="O287" s="691"/>
      <c r="P287" s="39" t="s">
        <v>571</v>
      </c>
      <c r="Q287" s="301" t="str">
        <f>VLOOKUP($I287,'U5L Int request'!$J$6:$AI$9945,5,FALSE)</f>
        <v>iso_ssif1_iis_int_iis</v>
      </c>
      <c r="R287" s="516" t="str">
        <f>VLOOKUP($I287,'U5L Int request'!$J$6:$AI$9945,11,FALSE)</f>
        <v>o</v>
      </c>
      <c r="S287" s="516" t="str">
        <f>VLOOKUP($I287,'U5L Int request'!$J$6:$AI$9945,12,FALSE)</f>
        <v>o</v>
      </c>
      <c r="T287" s="516" t="str">
        <f>VLOOKUP($I287,'U5L Int request'!$J$6:$AI$9945,13,FALSE)</f>
        <v>o</v>
      </c>
      <c r="U287" s="516" t="str">
        <f>VLOOKUP($I287,'U5L Int request'!$J$6:$AI$9945,14,FALSE)</f>
        <v>o</v>
      </c>
      <c r="V287" s="516" t="str">
        <f>VLOOKUP($I287,'U5L Int request'!$J$6:$AI$9945,15,FALSE)</f>
        <v>o</v>
      </c>
      <c r="W287" s="516" t="str">
        <f>VLOOKUP($I287,'U5L Int request'!$J$6:$AI$9945,16,FALSE)</f>
        <v>o</v>
      </c>
      <c r="X287" s="516" t="str">
        <f>VLOOKUP($I287,'U5L Int request'!$J$6:$AI$9945,17,FALSE)</f>
        <v>o</v>
      </c>
      <c r="Y287" s="516" t="str">
        <f>VLOOKUP($I287,'U5L Int request'!$J$6:$AI$9945,18,FALSE)</f>
        <v>o</v>
      </c>
      <c r="Z287" s="516" t="str">
        <f>VLOOKUP($I287,'U5L Int request'!$J$6:$AI$9945,19,FALSE)</f>
        <v>o</v>
      </c>
      <c r="AA287" s="516" t="str">
        <f>VLOOKUP($I287,'U5L Int request'!$J$6:$AI$9945,20,FALSE)</f>
        <v>o</v>
      </c>
      <c r="AB287" s="516" t="str">
        <f>VLOOKUP($I287,'U5L Int request'!$J$6:$AI$9945,21,FALSE)</f>
        <v>o</v>
      </c>
      <c r="AC287" s="516" t="str">
        <f>VLOOKUP($I287,'U5L Int request'!$J$6:$AI$9945,22,FALSE)</f>
        <v>o</v>
      </c>
      <c r="AD287" s="563"/>
      <c r="AF287" s="30" t="str">
        <f>VLOOKUP(I287, 'U5L Int request'!$J$7:$J$428, 1, FALSE)</f>
        <v>INTSSIF1</v>
      </c>
    </row>
    <row r="288" spans="2:32" ht="18" customHeight="1">
      <c r="B288" s="598">
        <v>142</v>
      </c>
      <c r="C288" s="591" t="s">
        <v>1167</v>
      </c>
      <c r="D288" s="591">
        <v>23</v>
      </c>
      <c r="E288" s="591">
        <v>0</v>
      </c>
      <c r="F288" s="512" t="str">
        <f t="shared" si="4"/>
        <v>EIC142</v>
      </c>
      <c r="G288" s="540" t="s">
        <v>366</v>
      </c>
      <c r="H288" s="584">
        <v>281</v>
      </c>
      <c r="I288" s="40" t="s">
        <v>727</v>
      </c>
      <c r="J288" s="40" t="s">
        <v>728</v>
      </c>
      <c r="K288" s="40" t="str">
        <f>VLOOKUP($I288,'U5L Int request'!$J$6:$AI$9945,3,FALSE)</f>
        <v>pDMAC1</v>
      </c>
      <c r="L288" s="40" t="str">
        <f>VLOOKUP(J288,'U5L Int request'!K:AI,3,FALSE)</f>
        <v>Edge</v>
      </c>
      <c r="M288" s="540" t="s">
        <v>2162</v>
      </c>
      <c r="N288" s="686"/>
      <c r="O288" s="691"/>
      <c r="P288" s="546" t="s">
        <v>574</v>
      </c>
      <c r="Q288" s="301" t="str">
        <f>VLOOKUP($I288,'U5L Int request'!$J$6:$AI$9945,5,FALSE)</f>
        <v>iso_DMAC1_intreq_ch[0]</v>
      </c>
      <c r="R288" s="516" t="str">
        <f>VLOOKUP($I288,'U5L Int request'!$J$6:$AI$9945,11,FALSE)</f>
        <v>o</v>
      </c>
      <c r="S288" s="516" t="str">
        <f>VLOOKUP($I288,'U5L Int request'!$J$6:$AI$9945,12,FALSE)</f>
        <v>o</v>
      </c>
      <c r="T288" s="516" t="str">
        <f>VLOOKUP($I288,'U5L Int request'!$J$6:$AI$9945,13,FALSE)</f>
        <v>o</v>
      </c>
      <c r="U288" s="516" t="str">
        <f>VLOOKUP($I288,'U5L Int request'!$J$6:$AI$9945,14,FALSE)</f>
        <v>o</v>
      </c>
      <c r="V288" s="516" t="str">
        <f>VLOOKUP($I288,'U5L Int request'!$J$6:$AI$9945,15,FALSE)</f>
        <v>o</v>
      </c>
      <c r="W288" s="516" t="str">
        <f>VLOOKUP($I288,'U5L Int request'!$J$6:$AI$9945,16,FALSE)</f>
        <v>o</v>
      </c>
      <c r="X288" s="516" t="str">
        <f>VLOOKUP($I288,'U5L Int request'!$J$6:$AI$9945,17,FALSE)</f>
        <v>o</v>
      </c>
      <c r="Y288" s="516" t="str">
        <f>VLOOKUP($I288,'U5L Int request'!$J$6:$AI$9945,18,FALSE)</f>
        <v>o</v>
      </c>
      <c r="Z288" s="516" t="str">
        <f>VLOOKUP($I288,'U5L Int request'!$J$6:$AI$9945,19,FALSE)</f>
        <v>o</v>
      </c>
      <c r="AA288" s="516" t="str">
        <f>VLOOKUP($I288,'U5L Int request'!$J$6:$AI$9945,20,FALSE)</f>
        <v>o</v>
      </c>
      <c r="AB288" s="516" t="str">
        <f>VLOOKUP($I288,'U5L Int request'!$J$6:$AI$9945,21,FALSE)</f>
        <v>o</v>
      </c>
      <c r="AC288" s="516" t="str">
        <f>VLOOKUP($I288,'U5L Int request'!$J$6:$AI$9945,22,FALSE)</f>
        <v>o</v>
      </c>
      <c r="AD288" s="563"/>
      <c r="AF288" s="30" t="str">
        <f>VLOOKUP(I288, 'U5L Int request'!$J$7:$J$428, 1, FALSE)</f>
        <v>INTPDMAC1CH0</v>
      </c>
    </row>
    <row r="289" spans="2:32" ht="18" customHeight="1">
      <c r="B289" s="599">
        <v>142</v>
      </c>
      <c r="C289" s="592" t="s">
        <v>1167</v>
      </c>
      <c r="D289" s="592">
        <v>23</v>
      </c>
      <c r="E289" s="592">
        <v>1</v>
      </c>
      <c r="F289" s="512" t="str">
        <f t="shared" si="4"/>
        <v>EIC142</v>
      </c>
      <c r="G289" s="538" t="s">
        <v>366</v>
      </c>
      <c r="H289" s="584">
        <v>282</v>
      </c>
      <c r="I289" s="40" t="s">
        <v>731</v>
      </c>
      <c r="J289" s="40" t="s">
        <v>732</v>
      </c>
      <c r="K289" s="40" t="str">
        <f>VLOOKUP($I289,'U5L Int request'!$J$6:$AI$9945,3,FALSE)</f>
        <v>pDMAC1</v>
      </c>
      <c r="L289" s="40" t="str">
        <f>VLOOKUP(J289,'U5L Int request'!K:AI,3,FALSE)</f>
        <v>Edge</v>
      </c>
      <c r="M289" s="538" t="s">
        <v>2162</v>
      </c>
      <c r="N289" s="686"/>
      <c r="O289" s="691"/>
      <c r="P289" s="547" t="s">
        <v>574</v>
      </c>
      <c r="Q289" s="301" t="str">
        <f>VLOOKUP($I289,'U5L Int request'!$J$6:$AI$9945,5,FALSE)</f>
        <v>iso_DMAC1_intreq_ch[2]</v>
      </c>
      <c r="R289" s="516" t="str">
        <f>VLOOKUP($I289,'U5L Int request'!$J$6:$AI$9945,11,FALSE)</f>
        <v>o</v>
      </c>
      <c r="S289" s="516" t="str">
        <f>VLOOKUP($I289,'U5L Int request'!$J$6:$AI$9945,12,FALSE)</f>
        <v>o</v>
      </c>
      <c r="T289" s="516" t="str">
        <f>VLOOKUP($I289,'U5L Int request'!$J$6:$AI$9945,13,FALSE)</f>
        <v>o</v>
      </c>
      <c r="U289" s="516" t="str">
        <f>VLOOKUP($I289,'U5L Int request'!$J$6:$AI$9945,14,FALSE)</f>
        <v>o</v>
      </c>
      <c r="V289" s="516" t="str">
        <f>VLOOKUP($I289,'U5L Int request'!$J$6:$AI$9945,15,FALSE)</f>
        <v>o</v>
      </c>
      <c r="W289" s="516" t="str">
        <f>VLOOKUP($I289,'U5L Int request'!$J$6:$AI$9945,16,FALSE)</f>
        <v>o</v>
      </c>
      <c r="X289" s="516" t="str">
        <f>VLOOKUP($I289,'U5L Int request'!$J$6:$AI$9945,17,FALSE)</f>
        <v>o</v>
      </c>
      <c r="Y289" s="516" t="str">
        <f>VLOOKUP($I289,'U5L Int request'!$J$6:$AI$9945,18,FALSE)</f>
        <v>o</v>
      </c>
      <c r="Z289" s="516" t="str">
        <f>VLOOKUP($I289,'U5L Int request'!$J$6:$AI$9945,19,FALSE)</f>
        <v>o</v>
      </c>
      <c r="AA289" s="516" t="str">
        <f>VLOOKUP($I289,'U5L Int request'!$J$6:$AI$9945,20,FALSE)</f>
        <v>o</v>
      </c>
      <c r="AB289" s="516" t="str">
        <f>VLOOKUP($I289,'U5L Int request'!$J$6:$AI$9945,21,FALSE)</f>
        <v>o</v>
      </c>
      <c r="AC289" s="516" t="str">
        <f>VLOOKUP($I289,'U5L Int request'!$J$6:$AI$9945,22,FALSE)</f>
        <v>o</v>
      </c>
      <c r="AD289" s="563"/>
      <c r="AF289" s="30" t="str">
        <f>VLOOKUP(I289, 'U5L Int request'!$J$7:$J$428, 1, FALSE)</f>
        <v>INTPDMAC1CH2</v>
      </c>
    </row>
    <row r="290" spans="2:32" ht="18" customHeight="1">
      <c r="B290" s="599">
        <v>142</v>
      </c>
      <c r="C290" s="592" t="s">
        <v>1167</v>
      </c>
      <c r="D290" s="592">
        <v>23</v>
      </c>
      <c r="E290" s="592">
        <v>2</v>
      </c>
      <c r="F290" s="512" t="str">
        <f t="shared" si="4"/>
        <v>EIC142</v>
      </c>
      <c r="G290" s="538" t="s">
        <v>366</v>
      </c>
      <c r="H290" s="584">
        <v>283</v>
      </c>
      <c r="I290" s="40" t="s">
        <v>735</v>
      </c>
      <c r="J290" s="40" t="s">
        <v>736</v>
      </c>
      <c r="K290" s="40" t="str">
        <f>VLOOKUP($I290,'U5L Int request'!$J$6:$AI$9945,3,FALSE)</f>
        <v>pDMAC1</v>
      </c>
      <c r="L290" s="40" t="str">
        <f>VLOOKUP(J290,'U5L Int request'!K:AI,3,FALSE)</f>
        <v>Edge</v>
      </c>
      <c r="M290" s="538" t="s">
        <v>2162</v>
      </c>
      <c r="N290" s="686"/>
      <c r="O290" s="691"/>
      <c r="P290" s="547" t="s">
        <v>574</v>
      </c>
      <c r="Q290" s="301" t="str">
        <f>VLOOKUP($I290,'U5L Int request'!$J$6:$AI$9945,5,FALSE)</f>
        <v>iso_DMAC1_intreq_ch[4]</v>
      </c>
      <c r="R290" s="516" t="str">
        <f>VLOOKUP($I290,'U5L Int request'!$J$6:$AI$9945,11,FALSE)</f>
        <v>o</v>
      </c>
      <c r="S290" s="516" t="str">
        <f>VLOOKUP($I290,'U5L Int request'!$J$6:$AI$9945,12,FALSE)</f>
        <v>o</v>
      </c>
      <c r="T290" s="516" t="str">
        <f>VLOOKUP($I290,'U5L Int request'!$J$6:$AI$9945,13,FALSE)</f>
        <v>o</v>
      </c>
      <c r="U290" s="516" t="str">
        <f>VLOOKUP($I290,'U5L Int request'!$J$6:$AI$9945,14,FALSE)</f>
        <v>o</v>
      </c>
      <c r="V290" s="516" t="str">
        <f>VLOOKUP($I290,'U5L Int request'!$J$6:$AI$9945,15,FALSE)</f>
        <v>o</v>
      </c>
      <c r="W290" s="516" t="str">
        <f>VLOOKUP($I290,'U5L Int request'!$J$6:$AI$9945,16,FALSE)</f>
        <v>o</v>
      </c>
      <c r="X290" s="516" t="str">
        <f>VLOOKUP($I290,'U5L Int request'!$J$6:$AI$9945,17,FALSE)</f>
        <v>o</v>
      </c>
      <c r="Y290" s="516" t="str">
        <f>VLOOKUP($I290,'U5L Int request'!$J$6:$AI$9945,18,FALSE)</f>
        <v>o</v>
      </c>
      <c r="Z290" s="516" t="str">
        <f>VLOOKUP($I290,'U5L Int request'!$J$6:$AI$9945,19,FALSE)</f>
        <v>o</v>
      </c>
      <c r="AA290" s="516" t="str">
        <f>VLOOKUP($I290,'U5L Int request'!$J$6:$AI$9945,20,FALSE)</f>
        <v>o</v>
      </c>
      <c r="AB290" s="516" t="str">
        <f>VLOOKUP($I290,'U5L Int request'!$J$6:$AI$9945,21,FALSE)</f>
        <v>o</v>
      </c>
      <c r="AC290" s="516" t="str">
        <f>VLOOKUP($I290,'U5L Int request'!$J$6:$AI$9945,22,FALSE)</f>
        <v>o</v>
      </c>
      <c r="AD290" s="563"/>
      <c r="AF290" s="30" t="str">
        <f>VLOOKUP(I290, 'U5L Int request'!$J$7:$J$428, 1, FALSE)</f>
        <v>INTPDMAC1CH4</v>
      </c>
    </row>
    <row r="291" spans="2:32" ht="18" customHeight="1">
      <c r="B291" s="600">
        <v>142</v>
      </c>
      <c r="C291" s="593" t="s">
        <v>1167</v>
      </c>
      <c r="D291" s="593">
        <v>23</v>
      </c>
      <c r="E291" s="593">
        <v>3</v>
      </c>
      <c r="F291" s="512" t="str">
        <f t="shared" si="4"/>
        <v>EIC142</v>
      </c>
      <c r="G291" s="539" t="s">
        <v>366</v>
      </c>
      <c r="H291" s="584">
        <v>284</v>
      </c>
      <c r="I291" s="40" t="s">
        <v>739</v>
      </c>
      <c r="J291" s="40" t="s">
        <v>740</v>
      </c>
      <c r="K291" s="40" t="str">
        <f>VLOOKUP($I291,'U5L Int request'!$J$6:$AI$9945,3,FALSE)</f>
        <v>pDMAC1</v>
      </c>
      <c r="L291" s="40" t="str">
        <f>VLOOKUP(J291,'U5L Int request'!K:AI,3,FALSE)</f>
        <v>Edge</v>
      </c>
      <c r="M291" s="539" t="s">
        <v>2162</v>
      </c>
      <c r="N291" s="686"/>
      <c r="O291" s="691"/>
      <c r="P291" s="548" t="s">
        <v>574</v>
      </c>
      <c r="Q291" s="301" t="str">
        <f>VLOOKUP($I291,'U5L Int request'!$J$6:$AI$9945,5,FALSE)</f>
        <v>iso_DMAC1_intreq_ch[6]</v>
      </c>
      <c r="R291" s="516" t="str">
        <f>VLOOKUP($I291,'U5L Int request'!$J$6:$AI$9945,11,FALSE)</f>
        <v>o</v>
      </c>
      <c r="S291" s="516" t="str">
        <f>VLOOKUP($I291,'U5L Int request'!$J$6:$AI$9945,12,FALSE)</f>
        <v>o</v>
      </c>
      <c r="T291" s="516" t="str">
        <f>VLOOKUP($I291,'U5L Int request'!$J$6:$AI$9945,13,FALSE)</f>
        <v>o</v>
      </c>
      <c r="U291" s="516" t="str">
        <f>VLOOKUP($I291,'U5L Int request'!$J$6:$AI$9945,14,FALSE)</f>
        <v>o</v>
      </c>
      <c r="V291" s="516" t="str">
        <f>VLOOKUP($I291,'U5L Int request'!$J$6:$AI$9945,15,FALSE)</f>
        <v>o</v>
      </c>
      <c r="W291" s="516" t="str">
        <f>VLOOKUP($I291,'U5L Int request'!$J$6:$AI$9945,16,FALSE)</f>
        <v>o</v>
      </c>
      <c r="X291" s="516" t="str">
        <f>VLOOKUP($I291,'U5L Int request'!$J$6:$AI$9945,17,FALSE)</f>
        <v>o</v>
      </c>
      <c r="Y291" s="516" t="str">
        <f>VLOOKUP($I291,'U5L Int request'!$J$6:$AI$9945,18,FALSE)</f>
        <v>o</v>
      </c>
      <c r="Z291" s="516" t="str">
        <f>VLOOKUP($I291,'U5L Int request'!$J$6:$AI$9945,19,FALSE)</f>
        <v>o</v>
      </c>
      <c r="AA291" s="516" t="str">
        <f>VLOOKUP($I291,'U5L Int request'!$J$6:$AI$9945,20,FALSE)</f>
        <v>o</v>
      </c>
      <c r="AB291" s="516" t="str">
        <f>VLOOKUP($I291,'U5L Int request'!$J$6:$AI$9945,21,FALSE)</f>
        <v>o</v>
      </c>
      <c r="AC291" s="516" t="str">
        <f>VLOOKUP($I291,'U5L Int request'!$J$6:$AI$9945,22,FALSE)</f>
        <v>o</v>
      </c>
      <c r="AD291" s="563"/>
      <c r="AF291" s="30" t="str">
        <f>VLOOKUP(I291, 'U5L Int request'!$J$7:$J$428, 1, FALSE)</f>
        <v>INTPDMAC1CH6</v>
      </c>
    </row>
    <row r="292" spans="2:32" ht="18" customHeight="1">
      <c r="B292" s="598">
        <v>143</v>
      </c>
      <c r="C292" s="591" t="s">
        <v>1167</v>
      </c>
      <c r="D292" s="591">
        <v>24</v>
      </c>
      <c r="E292" s="591">
        <v>0</v>
      </c>
      <c r="F292" s="512" t="str">
        <f t="shared" si="4"/>
        <v>EIC143</v>
      </c>
      <c r="G292" s="540" t="s">
        <v>2092</v>
      </c>
      <c r="H292" s="584">
        <v>285</v>
      </c>
      <c r="I292" s="38" t="s">
        <v>729</v>
      </c>
      <c r="J292" s="38" t="s">
        <v>730</v>
      </c>
      <c r="K292" s="38" t="str">
        <f>VLOOKUP($I292,'U5L Int request'!$J$6:$AI$9945,3,FALSE)</f>
        <v>pDMAC1</v>
      </c>
      <c r="L292" s="38" t="str">
        <f>VLOOKUP(J292,'U5L Int request'!K:AI,3,FALSE)</f>
        <v>Edge</v>
      </c>
      <c r="M292" s="533" t="s">
        <v>2163</v>
      </c>
      <c r="N292" s="686"/>
      <c r="O292" s="691"/>
      <c r="P292" s="545" t="s">
        <v>577</v>
      </c>
      <c r="Q292" s="302" t="str">
        <f>VLOOKUP($I292,'U5L Int request'!$J$6:$AI$9945,5,FALSE)</f>
        <v>iso_DMAC1_intreq_ch[1]</v>
      </c>
      <c r="R292" s="516" t="str">
        <f>VLOOKUP($I292,'U5L Int request'!$J$6:$AI$9945,11,FALSE)</f>
        <v>o</v>
      </c>
      <c r="S292" s="516" t="str">
        <f>VLOOKUP($I292,'U5L Int request'!$J$6:$AI$9945,12,FALSE)</f>
        <v>o</v>
      </c>
      <c r="T292" s="516" t="str">
        <f>VLOOKUP($I292,'U5L Int request'!$J$6:$AI$9945,13,FALSE)</f>
        <v>o</v>
      </c>
      <c r="U292" s="516" t="str">
        <f>VLOOKUP($I292,'U5L Int request'!$J$6:$AI$9945,14,FALSE)</f>
        <v>o</v>
      </c>
      <c r="V292" s="516" t="str">
        <f>VLOOKUP($I292,'U5L Int request'!$J$6:$AI$9945,15,FALSE)</f>
        <v>o</v>
      </c>
      <c r="W292" s="516" t="str">
        <f>VLOOKUP($I292,'U5L Int request'!$J$6:$AI$9945,16,FALSE)</f>
        <v>o</v>
      </c>
      <c r="X292" s="516" t="str">
        <f>VLOOKUP($I292,'U5L Int request'!$J$6:$AI$9945,17,FALSE)</f>
        <v>o</v>
      </c>
      <c r="Y292" s="516" t="str">
        <f>VLOOKUP($I292,'U5L Int request'!$J$6:$AI$9945,18,FALSE)</f>
        <v>o</v>
      </c>
      <c r="Z292" s="516" t="str">
        <f>VLOOKUP($I292,'U5L Int request'!$J$6:$AI$9945,19,FALSE)</f>
        <v>o</v>
      </c>
      <c r="AA292" s="516" t="str">
        <f>VLOOKUP($I292,'U5L Int request'!$J$6:$AI$9945,20,FALSE)</f>
        <v>o</v>
      </c>
      <c r="AB292" s="516" t="str">
        <f>VLOOKUP($I292,'U5L Int request'!$J$6:$AI$9945,21,FALSE)</f>
        <v>o</v>
      </c>
      <c r="AC292" s="516" t="str">
        <f>VLOOKUP($I292,'U5L Int request'!$J$6:$AI$9945,22,FALSE)</f>
        <v>o</v>
      </c>
      <c r="AD292" s="563"/>
      <c r="AF292" s="30" t="str">
        <f>VLOOKUP(I292, 'U5L Int request'!$J$7:$J$428, 1, FALSE)</f>
        <v>INTPDMAC1CH1</v>
      </c>
    </row>
    <row r="293" spans="2:32" ht="18" customHeight="1">
      <c r="B293" s="599">
        <v>143</v>
      </c>
      <c r="C293" s="592" t="s">
        <v>1167</v>
      </c>
      <c r="D293" s="592">
        <v>24</v>
      </c>
      <c r="E293" s="592">
        <v>1</v>
      </c>
      <c r="F293" s="512" t="str">
        <f t="shared" si="4"/>
        <v>EIC143</v>
      </c>
      <c r="G293" s="538" t="s">
        <v>2092</v>
      </c>
      <c r="H293" s="584">
        <v>286</v>
      </c>
      <c r="I293" s="38" t="s">
        <v>733</v>
      </c>
      <c r="J293" s="38" t="s">
        <v>734</v>
      </c>
      <c r="K293" s="38" t="str">
        <f>VLOOKUP($I293,'U5L Int request'!$J$6:$AI$9945,3,FALSE)</f>
        <v>pDMAC1</v>
      </c>
      <c r="L293" s="38" t="str">
        <f>VLOOKUP(J293,'U5L Int request'!K:AI,3,FALSE)</f>
        <v>Edge</v>
      </c>
      <c r="M293" s="534" t="s">
        <v>2163</v>
      </c>
      <c r="N293" s="686"/>
      <c r="O293" s="691"/>
      <c r="P293" s="542" t="s">
        <v>577</v>
      </c>
      <c r="Q293" s="302" t="str">
        <f>VLOOKUP($I293,'U5L Int request'!$J$6:$AI$9945,5,FALSE)</f>
        <v>iso_DMAC1_intreq_ch[3]</v>
      </c>
      <c r="R293" s="516" t="str">
        <f>VLOOKUP($I293,'U5L Int request'!$J$6:$AI$9945,11,FALSE)</f>
        <v>o</v>
      </c>
      <c r="S293" s="516" t="str">
        <f>VLOOKUP($I293,'U5L Int request'!$J$6:$AI$9945,12,FALSE)</f>
        <v>o</v>
      </c>
      <c r="T293" s="516" t="str">
        <f>VLOOKUP($I293,'U5L Int request'!$J$6:$AI$9945,13,FALSE)</f>
        <v>o</v>
      </c>
      <c r="U293" s="516" t="str">
        <f>VLOOKUP($I293,'U5L Int request'!$J$6:$AI$9945,14,FALSE)</f>
        <v>o</v>
      </c>
      <c r="V293" s="516" t="str">
        <f>VLOOKUP($I293,'U5L Int request'!$J$6:$AI$9945,15,FALSE)</f>
        <v>o</v>
      </c>
      <c r="W293" s="516" t="str">
        <f>VLOOKUP($I293,'U5L Int request'!$J$6:$AI$9945,16,FALSE)</f>
        <v>o</v>
      </c>
      <c r="X293" s="516" t="str">
        <f>VLOOKUP($I293,'U5L Int request'!$J$6:$AI$9945,17,FALSE)</f>
        <v>o</v>
      </c>
      <c r="Y293" s="516" t="str">
        <f>VLOOKUP($I293,'U5L Int request'!$J$6:$AI$9945,18,FALSE)</f>
        <v>o</v>
      </c>
      <c r="Z293" s="516" t="str">
        <f>VLOOKUP($I293,'U5L Int request'!$J$6:$AI$9945,19,FALSE)</f>
        <v>o</v>
      </c>
      <c r="AA293" s="516" t="str">
        <f>VLOOKUP($I293,'U5L Int request'!$J$6:$AI$9945,20,FALSE)</f>
        <v>o</v>
      </c>
      <c r="AB293" s="516" t="str">
        <f>VLOOKUP($I293,'U5L Int request'!$J$6:$AI$9945,21,FALSE)</f>
        <v>o</v>
      </c>
      <c r="AC293" s="516" t="str">
        <f>VLOOKUP($I293,'U5L Int request'!$J$6:$AI$9945,22,FALSE)</f>
        <v>o</v>
      </c>
      <c r="AD293" s="563"/>
      <c r="AF293" s="30" t="str">
        <f>VLOOKUP(I293, 'U5L Int request'!$J$7:$J$428, 1, FALSE)</f>
        <v>INTPDMAC1CH3</v>
      </c>
    </row>
    <row r="294" spans="2:32" ht="18" customHeight="1">
      <c r="B294" s="599">
        <v>143</v>
      </c>
      <c r="C294" s="592" t="s">
        <v>1167</v>
      </c>
      <c r="D294" s="592">
        <v>24</v>
      </c>
      <c r="E294" s="592">
        <v>2</v>
      </c>
      <c r="F294" s="512" t="str">
        <f t="shared" si="4"/>
        <v>EIC143</v>
      </c>
      <c r="G294" s="538" t="s">
        <v>2092</v>
      </c>
      <c r="H294" s="584">
        <v>287</v>
      </c>
      <c r="I294" s="38" t="s">
        <v>737</v>
      </c>
      <c r="J294" s="38" t="s">
        <v>738</v>
      </c>
      <c r="K294" s="38" t="str">
        <f>VLOOKUP($I294,'U5L Int request'!$J$6:$AI$9945,3,FALSE)</f>
        <v>pDMAC1</v>
      </c>
      <c r="L294" s="38" t="str">
        <f>VLOOKUP(J294,'U5L Int request'!K:AI,3,FALSE)</f>
        <v>Edge</v>
      </c>
      <c r="M294" s="534" t="s">
        <v>2163</v>
      </c>
      <c r="N294" s="686"/>
      <c r="O294" s="691"/>
      <c r="P294" s="542" t="s">
        <v>577</v>
      </c>
      <c r="Q294" s="302" t="str">
        <f>VLOOKUP($I294,'U5L Int request'!$J$6:$AI$9945,5,FALSE)</f>
        <v>iso_DMAC1_intreq_ch[5]</v>
      </c>
      <c r="R294" s="516" t="str">
        <f>VLOOKUP($I294,'U5L Int request'!$J$6:$AI$9945,11,FALSE)</f>
        <v>o</v>
      </c>
      <c r="S294" s="516" t="str">
        <f>VLOOKUP($I294,'U5L Int request'!$J$6:$AI$9945,12,FALSE)</f>
        <v>o</v>
      </c>
      <c r="T294" s="516" t="str">
        <f>VLOOKUP($I294,'U5L Int request'!$J$6:$AI$9945,13,FALSE)</f>
        <v>o</v>
      </c>
      <c r="U294" s="516" t="str">
        <f>VLOOKUP($I294,'U5L Int request'!$J$6:$AI$9945,14,FALSE)</f>
        <v>o</v>
      </c>
      <c r="V294" s="516" t="str">
        <f>VLOOKUP($I294,'U5L Int request'!$J$6:$AI$9945,15,FALSE)</f>
        <v>o</v>
      </c>
      <c r="W294" s="516" t="str">
        <f>VLOOKUP($I294,'U5L Int request'!$J$6:$AI$9945,16,FALSE)</f>
        <v>o</v>
      </c>
      <c r="X294" s="516" t="str">
        <f>VLOOKUP($I294,'U5L Int request'!$J$6:$AI$9945,17,FALSE)</f>
        <v>o</v>
      </c>
      <c r="Y294" s="516" t="str">
        <f>VLOOKUP($I294,'U5L Int request'!$J$6:$AI$9945,18,FALSE)</f>
        <v>o</v>
      </c>
      <c r="Z294" s="516" t="str">
        <f>VLOOKUP($I294,'U5L Int request'!$J$6:$AI$9945,19,FALSE)</f>
        <v>o</v>
      </c>
      <c r="AA294" s="516" t="str">
        <f>VLOOKUP($I294,'U5L Int request'!$J$6:$AI$9945,20,FALSE)</f>
        <v>o</v>
      </c>
      <c r="AB294" s="516" t="str">
        <f>VLOOKUP($I294,'U5L Int request'!$J$6:$AI$9945,21,FALSE)</f>
        <v>o</v>
      </c>
      <c r="AC294" s="516" t="str">
        <f>VLOOKUP($I294,'U5L Int request'!$J$6:$AI$9945,22,FALSE)</f>
        <v>o</v>
      </c>
      <c r="AD294" s="563"/>
      <c r="AF294" s="30" t="str">
        <f>VLOOKUP(I294, 'U5L Int request'!$J$7:$J$428, 1, FALSE)</f>
        <v>INTPDMAC1CH5</v>
      </c>
    </row>
    <row r="295" spans="2:32" ht="18" customHeight="1">
      <c r="B295" s="600">
        <v>143</v>
      </c>
      <c r="C295" s="593" t="s">
        <v>1167</v>
      </c>
      <c r="D295" s="593">
        <v>24</v>
      </c>
      <c r="E295" s="593">
        <v>3</v>
      </c>
      <c r="F295" s="512" t="str">
        <f t="shared" si="4"/>
        <v>EIC143</v>
      </c>
      <c r="G295" s="539" t="s">
        <v>2092</v>
      </c>
      <c r="H295" s="584">
        <v>288</v>
      </c>
      <c r="I295" s="38" t="s">
        <v>741</v>
      </c>
      <c r="J295" s="38" t="s">
        <v>742</v>
      </c>
      <c r="K295" s="38" t="str">
        <f>VLOOKUP($I295,'U5L Int request'!$J$6:$AI$9945,3,FALSE)</f>
        <v>pDMAC1</v>
      </c>
      <c r="L295" s="38" t="str">
        <f>VLOOKUP(J295,'U5L Int request'!K:AI,3,FALSE)</f>
        <v>Edge</v>
      </c>
      <c r="M295" s="535" t="s">
        <v>2163</v>
      </c>
      <c r="N295" s="686"/>
      <c r="O295" s="691"/>
      <c r="P295" s="544" t="s">
        <v>577</v>
      </c>
      <c r="Q295" s="302" t="str">
        <f>VLOOKUP($I295,'U5L Int request'!$J$6:$AI$9945,5,FALSE)</f>
        <v>iso_DMAC1_intreq_ch[7]</v>
      </c>
      <c r="R295" s="516" t="str">
        <f>VLOOKUP($I295,'U5L Int request'!$J$6:$AI$9945,11,FALSE)</f>
        <v>o</v>
      </c>
      <c r="S295" s="516" t="str">
        <f>VLOOKUP($I295,'U5L Int request'!$J$6:$AI$9945,12,FALSE)</f>
        <v>o</v>
      </c>
      <c r="T295" s="516" t="str">
        <f>VLOOKUP($I295,'U5L Int request'!$J$6:$AI$9945,13,FALSE)</f>
        <v>o</v>
      </c>
      <c r="U295" s="516" t="str">
        <f>VLOOKUP($I295,'U5L Int request'!$J$6:$AI$9945,14,FALSE)</f>
        <v>o</v>
      </c>
      <c r="V295" s="516" t="str">
        <f>VLOOKUP($I295,'U5L Int request'!$J$6:$AI$9945,15,FALSE)</f>
        <v>o</v>
      </c>
      <c r="W295" s="516" t="str">
        <f>VLOOKUP($I295,'U5L Int request'!$J$6:$AI$9945,16,FALSE)</f>
        <v>o</v>
      </c>
      <c r="X295" s="516" t="str">
        <f>VLOOKUP($I295,'U5L Int request'!$J$6:$AI$9945,17,FALSE)</f>
        <v>o</v>
      </c>
      <c r="Y295" s="516" t="str">
        <f>VLOOKUP($I295,'U5L Int request'!$J$6:$AI$9945,18,FALSE)</f>
        <v>o</v>
      </c>
      <c r="Z295" s="516" t="str">
        <f>VLOOKUP($I295,'U5L Int request'!$J$6:$AI$9945,19,FALSE)</f>
        <v>o</v>
      </c>
      <c r="AA295" s="516" t="str">
        <f>VLOOKUP($I295,'U5L Int request'!$J$6:$AI$9945,20,FALSE)</f>
        <v>o</v>
      </c>
      <c r="AB295" s="516" t="str">
        <f>VLOOKUP($I295,'U5L Int request'!$J$6:$AI$9945,21,FALSE)</f>
        <v>o</v>
      </c>
      <c r="AC295" s="516" t="str">
        <f>VLOOKUP($I295,'U5L Int request'!$J$6:$AI$9945,22,FALSE)</f>
        <v>o</v>
      </c>
      <c r="AD295" s="563"/>
      <c r="AF295" s="30" t="str">
        <f>VLOOKUP(I295, 'U5L Int request'!$J$7:$J$428, 1, FALSE)</f>
        <v>INTPDMAC1CH7</v>
      </c>
    </row>
    <row r="296" spans="2:32" ht="13.5" customHeight="1">
      <c r="B296" s="598">
        <v>144</v>
      </c>
      <c r="C296" s="591" t="s">
        <v>1167</v>
      </c>
      <c r="D296" s="591">
        <v>25</v>
      </c>
      <c r="E296" s="591">
        <v>0</v>
      </c>
      <c r="F296" s="512" t="str">
        <f t="shared" si="4"/>
        <v>EIC144</v>
      </c>
      <c r="G296" s="540" t="s">
        <v>370</v>
      </c>
      <c r="H296" s="584">
        <v>289</v>
      </c>
      <c r="I296" s="40" t="s">
        <v>743</v>
      </c>
      <c r="J296" s="40" t="s">
        <v>744</v>
      </c>
      <c r="K296" s="40" t="str">
        <f>VLOOKUP($I296,'U5L Int request'!$J$6:$AI$9945,3,FALSE)</f>
        <v>TAUD2</v>
      </c>
      <c r="L296" s="40" t="str">
        <f>VLOOKUP(J296,'U5L Int request'!K:AI,3,FALSE)</f>
        <v>Edge</v>
      </c>
      <c r="M296" s="540" t="s">
        <v>2164</v>
      </c>
      <c r="N296" s="686"/>
      <c r="O296" s="691"/>
      <c r="P296" s="546" t="s">
        <v>580</v>
      </c>
      <c r="Q296" s="301" t="str">
        <f>VLOOKUP($I296,'U5L Int request'!$J$6:$AI$9945,5,FALSE)</f>
        <v>iso_taud2_TAUD_INT0</v>
      </c>
      <c r="R296" s="516" t="str">
        <f>VLOOKUP($I296,'U5L Int request'!$J$6:$AI$9945,11,FALSE)</f>
        <v>o</v>
      </c>
      <c r="S296" s="516" t="str">
        <f>VLOOKUP($I296,'U5L Int request'!$J$6:$AI$9945,12,FALSE)</f>
        <v>o</v>
      </c>
      <c r="T296" s="516" t="str">
        <f>VLOOKUP($I296,'U5L Int request'!$J$6:$AI$9945,13,FALSE)</f>
        <v>o</v>
      </c>
      <c r="U296" s="516" t="str">
        <f>VLOOKUP($I296,'U5L Int request'!$J$6:$AI$9945,14,FALSE)</f>
        <v>o</v>
      </c>
      <c r="V296" s="516" t="str">
        <f>VLOOKUP($I296,'U5L Int request'!$J$6:$AI$9945,15,FALSE)</f>
        <v>o</v>
      </c>
      <c r="W296" s="516" t="str">
        <f>VLOOKUP($I296,'U5L Int request'!$J$6:$AI$9945,16,FALSE)</f>
        <v>o</v>
      </c>
      <c r="X296" s="516" t="str">
        <f>VLOOKUP($I296,'U5L Int request'!$J$6:$AI$9945,17,FALSE)</f>
        <v>o</v>
      </c>
      <c r="Y296" s="516" t="str">
        <f>VLOOKUP($I296,'U5L Int request'!$J$6:$AI$9945,18,FALSE)</f>
        <v>o</v>
      </c>
      <c r="Z296" s="516" t="str">
        <f>VLOOKUP($I296,'U5L Int request'!$J$6:$AI$9945,19,FALSE)</f>
        <v>o</v>
      </c>
      <c r="AA296" s="516" t="str">
        <f>VLOOKUP($I296,'U5L Int request'!$J$6:$AI$9945,20,FALSE)</f>
        <v>o</v>
      </c>
      <c r="AB296" s="516" t="str">
        <f>VLOOKUP($I296,'U5L Int request'!$J$6:$AI$9945,21,FALSE)</f>
        <v>o</v>
      </c>
      <c r="AC296" s="516" t="str">
        <f>VLOOKUP($I296,'U5L Int request'!$J$6:$AI$9945,22,FALSE)</f>
        <v>o</v>
      </c>
      <c r="AD296" s="563"/>
      <c r="AF296" s="30" t="str">
        <f>VLOOKUP(I296, 'U5L Int request'!$J$7:$J$428, 1, FALSE)</f>
        <v>INTTAUD2I0</v>
      </c>
    </row>
    <row r="297" spans="2:32" ht="18" customHeight="1">
      <c r="B297" s="599">
        <v>144</v>
      </c>
      <c r="C297" s="592" t="s">
        <v>1167</v>
      </c>
      <c r="D297" s="592">
        <v>25</v>
      </c>
      <c r="E297" s="592">
        <v>1</v>
      </c>
      <c r="F297" s="512" t="str">
        <f t="shared" si="4"/>
        <v>EIC144</v>
      </c>
      <c r="G297" s="538" t="s">
        <v>370</v>
      </c>
      <c r="H297" s="584">
        <v>290</v>
      </c>
      <c r="I297" s="40" t="s">
        <v>747</v>
      </c>
      <c r="J297" s="40" t="s">
        <v>748</v>
      </c>
      <c r="K297" s="40" t="str">
        <f>VLOOKUP($I297,'U5L Int request'!$J$6:$AI$9945,3,FALSE)</f>
        <v>TAUD2</v>
      </c>
      <c r="L297" s="40" t="str">
        <f>VLOOKUP(J297,'U5L Int request'!K:AI,3,FALSE)</f>
        <v>Edge</v>
      </c>
      <c r="M297" s="538" t="s">
        <v>2164</v>
      </c>
      <c r="N297" s="686"/>
      <c r="O297" s="691"/>
      <c r="P297" s="547" t="s">
        <v>580</v>
      </c>
      <c r="Q297" s="301" t="str">
        <f>VLOOKUP($I297,'U5L Int request'!$J$6:$AI$9945,5,FALSE)</f>
        <v>iso_taud2_TAUD_INT2</v>
      </c>
      <c r="R297" s="516" t="str">
        <f>VLOOKUP($I297,'U5L Int request'!$J$6:$AI$9945,11,FALSE)</f>
        <v>o</v>
      </c>
      <c r="S297" s="516" t="str">
        <f>VLOOKUP($I297,'U5L Int request'!$J$6:$AI$9945,12,FALSE)</f>
        <v>o</v>
      </c>
      <c r="T297" s="516" t="str">
        <f>VLOOKUP($I297,'U5L Int request'!$J$6:$AI$9945,13,FALSE)</f>
        <v>o</v>
      </c>
      <c r="U297" s="516" t="str">
        <f>VLOOKUP($I297,'U5L Int request'!$J$6:$AI$9945,14,FALSE)</f>
        <v>o</v>
      </c>
      <c r="V297" s="516" t="str">
        <f>VLOOKUP($I297,'U5L Int request'!$J$6:$AI$9945,15,FALSE)</f>
        <v>o</v>
      </c>
      <c r="W297" s="516" t="str">
        <f>VLOOKUP($I297,'U5L Int request'!$J$6:$AI$9945,16,FALSE)</f>
        <v>o</v>
      </c>
      <c r="X297" s="516" t="str">
        <f>VLOOKUP($I297,'U5L Int request'!$J$6:$AI$9945,17,FALSE)</f>
        <v>o</v>
      </c>
      <c r="Y297" s="516" t="str">
        <f>VLOOKUP($I297,'U5L Int request'!$J$6:$AI$9945,18,FALSE)</f>
        <v>o</v>
      </c>
      <c r="Z297" s="516" t="str">
        <f>VLOOKUP($I297,'U5L Int request'!$J$6:$AI$9945,19,FALSE)</f>
        <v>o</v>
      </c>
      <c r="AA297" s="516" t="str">
        <f>VLOOKUP($I297,'U5L Int request'!$J$6:$AI$9945,20,FALSE)</f>
        <v>o</v>
      </c>
      <c r="AB297" s="516" t="str">
        <f>VLOOKUP($I297,'U5L Int request'!$J$6:$AI$9945,21,FALSE)</f>
        <v>o</v>
      </c>
      <c r="AC297" s="516" t="str">
        <f>VLOOKUP($I297,'U5L Int request'!$J$6:$AI$9945,22,FALSE)</f>
        <v>o</v>
      </c>
      <c r="AD297" s="563"/>
      <c r="AF297" s="30" t="str">
        <f>VLOOKUP(I297, 'U5L Int request'!$J$7:$J$428, 1, FALSE)</f>
        <v>INTTAUD2I2</v>
      </c>
    </row>
    <row r="298" spans="2:32" ht="18" customHeight="1">
      <c r="B298" s="599">
        <v>144</v>
      </c>
      <c r="C298" s="592" t="s">
        <v>1167</v>
      </c>
      <c r="D298" s="592">
        <v>25</v>
      </c>
      <c r="E298" s="592">
        <v>2</v>
      </c>
      <c r="F298" s="512" t="str">
        <f t="shared" si="4"/>
        <v>EIC144</v>
      </c>
      <c r="G298" s="538" t="s">
        <v>370</v>
      </c>
      <c r="H298" s="584">
        <v>291</v>
      </c>
      <c r="I298" s="40" t="s">
        <v>751</v>
      </c>
      <c r="J298" s="40" t="s">
        <v>752</v>
      </c>
      <c r="K298" s="40" t="str">
        <f>VLOOKUP($I298,'U5L Int request'!$J$6:$AI$9945,3,FALSE)</f>
        <v>TAUD2</v>
      </c>
      <c r="L298" s="40" t="str">
        <f>VLOOKUP(J298,'U5L Int request'!K:AI,3,FALSE)</f>
        <v>Edge</v>
      </c>
      <c r="M298" s="538" t="s">
        <v>2164</v>
      </c>
      <c r="N298" s="686"/>
      <c r="O298" s="691"/>
      <c r="P298" s="547" t="s">
        <v>580</v>
      </c>
      <c r="Q298" s="301" t="str">
        <f>VLOOKUP($I298,'U5L Int request'!$J$6:$AI$9945,5,FALSE)</f>
        <v>iso_taud2_TAUD_INT4</v>
      </c>
      <c r="R298" s="516" t="str">
        <f>VLOOKUP($I298,'U5L Int request'!$J$6:$AI$9945,11,FALSE)</f>
        <v>o</v>
      </c>
      <c r="S298" s="516" t="str">
        <f>VLOOKUP($I298,'U5L Int request'!$J$6:$AI$9945,12,FALSE)</f>
        <v>o</v>
      </c>
      <c r="T298" s="516" t="str">
        <f>VLOOKUP($I298,'U5L Int request'!$J$6:$AI$9945,13,FALSE)</f>
        <v>o</v>
      </c>
      <c r="U298" s="516" t="str">
        <f>VLOOKUP($I298,'U5L Int request'!$J$6:$AI$9945,14,FALSE)</f>
        <v>o</v>
      </c>
      <c r="V298" s="516" t="str">
        <f>VLOOKUP($I298,'U5L Int request'!$J$6:$AI$9945,15,FALSE)</f>
        <v>o</v>
      </c>
      <c r="W298" s="516" t="str">
        <f>VLOOKUP($I298,'U5L Int request'!$J$6:$AI$9945,16,FALSE)</f>
        <v>o</v>
      </c>
      <c r="X298" s="516" t="str">
        <f>VLOOKUP($I298,'U5L Int request'!$J$6:$AI$9945,17,FALSE)</f>
        <v>o</v>
      </c>
      <c r="Y298" s="516" t="str">
        <f>VLOOKUP($I298,'U5L Int request'!$J$6:$AI$9945,18,FALSE)</f>
        <v>o</v>
      </c>
      <c r="Z298" s="516" t="str">
        <f>VLOOKUP($I298,'U5L Int request'!$J$6:$AI$9945,19,FALSE)</f>
        <v>o</v>
      </c>
      <c r="AA298" s="516" t="str">
        <f>VLOOKUP($I298,'U5L Int request'!$J$6:$AI$9945,20,FALSE)</f>
        <v>o</v>
      </c>
      <c r="AB298" s="516" t="str">
        <f>VLOOKUP($I298,'U5L Int request'!$J$6:$AI$9945,21,FALSE)</f>
        <v>o</v>
      </c>
      <c r="AC298" s="516" t="str">
        <f>VLOOKUP($I298,'U5L Int request'!$J$6:$AI$9945,22,FALSE)</f>
        <v>o</v>
      </c>
      <c r="AD298" s="563"/>
      <c r="AF298" s="30" t="str">
        <f>VLOOKUP(I298, 'U5L Int request'!$J$7:$J$428, 1, FALSE)</f>
        <v>INTTAUD2I4</v>
      </c>
    </row>
    <row r="299" spans="2:32" ht="18" customHeight="1">
      <c r="B299" s="599">
        <v>144</v>
      </c>
      <c r="C299" s="592" t="s">
        <v>1167</v>
      </c>
      <c r="D299" s="592">
        <v>25</v>
      </c>
      <c r="E299" s="592">
        <v>3</v>
      </c>
      <c r="F299" s="512" t="str">
        <f t="shared" si="4"/>
        <v>EIC144</v>
      </c>
      <c r="G299" s="538" t="s">
        <v>370</v>
      </c>
      <c r="H299" s="584">
        <v>292</v>
      </c>
      <c r="I299" s="40" t="s">
        <v>756</v>
      </c>
      <c r="J299" s="40" t="s">
        <v>757</v>
      </c>
      <c r="K299" s="40" t="str">
        <f>VLOOKUP($I299,'U5L Int request'!$J$6:$AI$9945,3,FALSE)</f>
        <v>TAUD2</v>
      </c>
      <c r="L299" s="40" t="s">
        <v>755</v>
      </c>
      <c r="M299" s="538" t="s">
        <v>2164</v>
      </c>
      <c r="N299" s="686"/>
      <c r="O299" s="691"/>
      <c r="P299" s="547" t="s">
        <v>580</v>
      </c>
      <c r="Q299" s="301" t="str">
        <f>VLOOKUP($I299,'U5L Int request'!$J$6:$AI$9945,5,FALSE)</f>
        <v>iso_taud2_TAUD_INT6</v>
      </c>
      <c r="R299" s="516" t="str">
        <f>VLOOKUP($I299,'U5L Int request'!$J$6:$AI$9945,11,FALSE)</f>
        <v>o</v>
      </c>
      <c r="S299" s="516" t="str">
        <f>VLOOKUP($I299,'U5L Int request'!$J$6:$AI$9945,12,FALSE)</f>
        <v>o</v>
      </c>
      <c r="T299" s="516" t="str">
        <f>VLOOKUP($I299,'U5L Int request'!$J$6:$AI$9945,13,FALSE)</f>
        <v>o</v>
      </c>
      <c r="U299" s="516" t="str">
        <f>VLOOKUP($I299,'U5L Int request'!$J$6:$AI$9945,14,FALSE)</f>
        <v>o</v>
      </c>
      <c r="V299" s="516" t="str">
        <f>VLOOKUP($I299,'U5L Int request'!$J$6:$AI$9945,15,FALSE)</f>
        <v>o</v>
      </c>
      <c r="W299" s="516" t="str">
        <f>VLOOKUP($I299,'U5L Int request'!$J$6:$AI$9945,16,FALSE)</f>
        <v>o</v>
      </c>
      <c r="X299" s="516" t="str">
        <f>VLOOKUP($I299,'U5L Int request'!$J$6:$AI$9945,17,FALSE)</f>
        <v>o</v>
      </c>
      <c r="Y299" s="516" t="str">
        <f>VLOOKUP($I299,'U5L Int request'!$J$6:$AI$9945,18,FALSE)</f>
        <v>o</v>
      </c>
      <c r="Z299" s="516" t="str">
        <f>VLOOKUP($I299,'U5L Int request'!$J$6:$AI$9945,19,FALSE)</f>
        <v>o</v>
      </c>
      <c r="AA299" s="516" t="str">
        <f>VLOOKUP($I299,'U5L Int request'!$J$6:$AI$9945,20,FALSE)</f>
        <v>o</v>
      </c>
      <c r="AB299" s="516" t="str">
        <f>VLOOKUP($I299,'U5L Int request'!$J$6:$AI$9945,21,FALSE)</f>
        <v>o</v>
      </c>
      <c r="AC299" s="516" t="str">
        <f>VLOOKUP($I299,'U5L Int request'!$J$6:$AI$9945,22,FALSE)</f>
        <v>o</v>
      </c>
      <c r="AD299" s="563"/>
      <c r="AF299" s="30" t="str">
        <f>VLOOKUP(I299, 'U5L Int request'!$J$7:$J$428, 1, FALSE)</f>
        <v>INTTAUD2I6</v>
      </c>
    </row>
    <row r="300" spans="2:32" ht="18" customHeight="1">
      <c r="B300" s="599">
        <v>144</v>
      </c>
      <c r="C300" s="592" t="s">
        <v>1167</v>
      </c>
      <c r="D300" s="592">
        <v>25</v>
      </c>
      <c r="E300" s="592">
        <v>4</v>
      </c>
      <c r="F300" s="512" t="str">
        <f t="shared" si="4"/>
        <v>EIC144</v>
      </c>
      <c r="G300" s="538" t="s">
        <v>370</v>
      </c>
      <c r="H300" s="584">
        <v>293</v>
      </c>
      <c r="I300" s="40" t="s">
        <v>760</v>
      </c>
      <c r="J300" s="40" t="s">
        <v>761</v>
      </c>
      <c r="K300" s="40" t="str">
        <f>VLOOKUP($I300,'U5L Int request'!$J$6:$AI$9945,3,FALSE)</f>
        <v>TAUD2</v>
      </c>
      <c r="L300" s="40" t="s">
        <v>755</v>
      </c>
      <c r="M300" s="538" t="s">
        <v>2164</v>
      </c>
      <c r="N300" s="686"/>
      <c r="O300" s="691"/>
      <c r="P300" s="547" t="s">
        <v>580</v>
      </c>
      <c r="Q300" s="301" t="str">
        <f>VLOOKUP($I300,'U5L Int request'!$J$6:$AI$9945,5,FALSE)</f>
        <v>iso_taud2_TAUD_INT8</v>
      </c>
      <c r="R300" s="516" t="str">
        <f>VLOOKUP($I300,'U5L Int request'!$J$6:$AI$9945,11,FALSE)</f>
        <v>o</v>
      </c>
      <c r="S300" s="516" t="str">
        <f>VLOOKUP($I300,'U5L Int request'!$J$6:$AI$9945,12,FALSE)</f>
        <v>o</v>
      </c>
      <c r="T300" s="516" t="str">
        <f>VLOOKUP($I300,'U5L Int request'!$J$6:$AI$9945,13,FALSE)</f>
        <v>o</v>
      </c>
      <c r="U300" s="516" t="str">
        <f>VLOOKUP($I300,'U5L Int request'!$J$6:$AI$9945,14,FALSE)</f>
        <v>o</v>
      </c>
      <c r="V300" s="516" t="str">
        <f>VLOOKUP($I300,'U5L Int request'!$J$6:$AI$9945,15,FALSE)</f>
        <v>o</v>
      </c>
      <c r="W300" s="516" t="str">
        <f>VLOOKUP($I300,'U5L Int request'!$J$6:$AI$9945,16,FALSE)</f>
        <v>o</v>
      </c>
      <c r="X300" s="516" t="str">
        <f>VLOOKUP($I300,'U5L Int request'!$J$6:$AI$9945,17,FALSE)</f>
        <v>o</v>
      </c>
      <c r="Y300" s="516" t="str">
        <f>VLOOKUP($I300,'U5L Int request'!$J$6:$AI$9945,18,FALSE)</f>
        <v>o</v>
      </c>
      <c r="Z300" s="516" t="str">
        <f>VLOOKUP($I300,'U5L Int request'!$J$6:$AI$9945,19,FALSE)</f>
        <v>o</v>
      </c>
      <c r="AA300" s="516" t="str">
        <f>VLOOKUP($I300,'U5L Int request'!$J$6:$AI$9945,20,FALSE)</f>
        <v>o</v>
      </c>
      <c r="AB300" s="516" t="str">
        <f>VLOOKUP($I300,'U5L Int request'!$J$6:$AI$9945,21,FALSE)</f>
        <v>o</v>
      </c>
      <c r="AC300" s="516" t="str">
        <f>VLOOKUP($I300,'U5L Int request'!$J$6:$AI$9945,22,FALSE)</f>
        <v>o</v>
      </c>
      <c r="AD300" s="563"/>
      <c r="AF300" s="30" t="str">
        <f>VLOOKUP(I300, 'U5L Int request'!$J$7:$J$428, 1, FALSE)</f>
        <v>INTTAUD2I8</v>
      </c>
    </row>
    <row r="301" spans="2:32" ht="18" customHeight="1">
      <c r="B301" s="599">
        <v>144</v>
      </c>
      <c r="C301" s="592" t="s">
        <v>1167</v>
      </c>
      <c r="D301" s="592">
        <v>25</v>
      </c>
      <c r="E301" s="592">
        <v>5</v>
      </c>
      <c r="F301" s="512" t="str">
        <f t="shared" si="4"/>
        <v>EIC144</v>
      </c>
      <c r="G301" s="538" t="s">
        <v>370</v>
      </c>
      <c r="H301" s="584">
        <v>294</v>
      </c>
      <c r="I301" s="40" t="s">
        <v>764</v>
      </c>
      <c r="J301" s="40" t="s">
        <v>765</v>
      </c>
      <c r="K301" s="40" t="str">
        <f>VLOOKUP($I301,'U5L Int request'!$J$6:$AI$9945,3,FALSE)</f>
        <v>TAUD2</v>
      </c>
      <c r="L301" s="40" t="s">
        <v>755</v>
      </c>
      <c r="M301" s="538" t="s">
        <v>2164</v>
      </c>
      <c r="N301" s="686"/>
      <c r="O301" s="691"/>
      <c r="P301" s="547" t="s">
        <v>580</v>
      </c>
      <c r="Q301" s="301" t="str">
        <f>VLOOKUP($I301,'U5L Int request'!$J$6:$AI$9945,5,FALSE)</f>
        <v>iso_taud2_TAUD_INT10</v>
      </c>
      <c r="R301" s="516" t="str">
        <f>VLOOKUP($I301,'U5L Int request'!$J$6:$AI$9945,11,FALSE)</f>
        <v>o</v>
      </c>
      <c r="S301" s="516" t="str">
        <f>VLOOKUP($I301,'U5L Int request'!$J$6:$AI$9945,12,FALSE)</f>
        <v>o</v>
      </c>
      <c r="T301" s="516" t="str">
        <f>VLOOKUP($I301,'U5L Int request'!$J$6:$AI$9945,13,FALSE)</f>
        <v>o</v>
      </c>
      <c r="U301" s="516" t="str">
        <f>VLOOKUP($I301,'U5L Int request'!$J$6:$AI$9945,14,FALSE)</f>
        <v>o</v>
      </c>
      <c r="V301" s="516" t="str">
        <f>VLOOKUP($I301,'U5L Int request'!$J$6:$AI$9945,15,FALSE)</f>
        <v>o</v>
      </c>
      <c r="W301" s="516" t="str">
        <f>VLOOKUP($I301,'U5L Int request'!$J$6:$AI$9945,16,FALSE)</f>
        <v>o</v>
      </c>
      <c r="X301" s="516" t="str">
        <f>VLOOKUP($I301,'U5L Int request'!$J$6:$AI$9945,17,FALSE)</f>
        <v>o</v>
      </c>
      <c r="Y301" s="516" t="str">
        <f>VLOOKUP($I301,'U5L Int request'!$J$6:$AI$9945,18,FALSE)</f>
        <v>o</v>
      </c>
      <c r="Z301" s="516" t="str">
        <f>VLOOKUP($I301,'U5L Int request'!$J$6:$AI$9945,19,FALSE)</f>
        <v>o</v>
      </c>
      <c r="AA301" s="516" t="str">
        <f>VLOOKUP($I301,'U5L Int request'!$J$6:$AI$9945,20,FALSE)</f>
        <v>o</v>
      </c>
      <c r="AB301" s="516" t="str">
        <f>VLOOKUP($I301,'U5L Int request'!$J$6:$AI$9945,21,FALSE)</f>
        <v>o</v>
      </c>
      <c r="AC301" s="516" t="str">
        <f>VLOOKUP($I301,'U5L Int request'!$J$6:$AI$9945,22,FALSE)</f>
        <v>o</v>
      </c>
      <c r="AD301" s="563"/>
      <c r="AF301" s="30" t="str">
        <f>VLOOKUP(I301, 'U5L Int request'!$J$7:$J$428, 1, FALSE)</f>
        <v>INTTAUD2I10</v>
      </c>
    </row>
    <row r="302" spans="2:32" ht="18" customHeight="1">
      <c r="B302" s="599">
        <v>144</v>
      </c>
      <c r="C302" s="592" t="s">
        <v>1167</v>
      </c>
      <c r="D302" s="592">
        <v>25</v>
      </c>
      <c r="E302" s="592">
        <v>6</v>
      </c>
      <c r="F302" s="512" t="str">
        <f t="shared" si="4"/>
        <v>EIC144</v>
      </c>
      <c r="G302" s="538" t="s">
        <v>370</v>
      </c>
      <c r="H302" s="584">
        <v>295</v>
      </c>
      <c r="I302" s="40" t="s">
        <v>768</v>
      </c>
      <c r="J302" s="40" t="s">
        <v>769</v>
      </c>
      <c r="K302" s="40" t="str">
        <f>VLOOKUP($I302,'U5L Int request'!$J$6:$AI$9945,3,FALSE)</f>
        <v>TAUD2</v>
      </c>
      <c r="L302" s="40" t="s">
        <v>755</v>
      </c>
      <c r="M302" s="538" t="s">
        <v>2164</v>
      </c>
      <c r="N302" s="686"/>
      <c r="O302" s="691"/>
      <c r="P302" s="547" t="s">
        <v>580</v>
      </c>
      <c r="Q302" s="301" t="str">
        <f>VLOOKUP($I302,'U5L Int request'!$J$6:$AI$9945,5,FALSE)</f>
        <v>iso_taud2_TAUD_INT12</v>
      </c>
      <c r="R302" s="516" t="str">
        <f>VLOOKUP($I302,'U5L Int request'!$J$6:$AI$9945,11,FALSE)</f>
        <v>o</v>
      </c>
      <c r="S302" s="516" t="str">
        <f>VLOOKUP($I302,'U5L Int request'!$J$6:$AI$9945,12,FALSE)</f>
        <v>o</v>
      </c>
      <c r="T302" s="516" t="str">
        <f>VLOOKUP($I302,'U5L Int request'!$J$6:$AI$9945,13,FALSE)</f>
        <v>o</v>
      </c>
      <c r="U302" s="516" t="str">
        <f>VLOOKUP($I302,'U5L Int request'!$J$6:$AI$9945,14,FALSE)</f>
        <v>o</v>
      </c>
      <c r="V302" s="516" t="str">
        <f>VLOOKUP($I302,'U5L Int request'!$J$6:$AI$9945,15,FALSE)</f>
        <v>o</v>
      </c>
      <c r="W302" s="516" t="str">
        <f>VLOOKUP($I302,'U5L Int request'!$J$6:$AI$9945,16,FALSE)</f>
        <v>o</v>
      </c>
      <c r="X302" s="516" t="str">
        <f>VLOOKUP($I302,'U5L Int request'!$J$6:$AI$9945,17,FALSE)</f>
        <v>o</v>
      </c>
      <c r="Y302" s="516" t="str">
        <f>VLOOKUP($I302,'U5L Int request'!$J$6:$AI$9945,18,FALSE)</f>
        <v>o</v>
      </c>
      <c r="Z302" s="516" t="str">
        <f>VLOOKUP($I302,'U5L Int request'!$J$6:$AI$9945,19,FALSE)</f>
        <v>o</v>
      </c>
      <c r="AA302" s="516" t="str">
        <f>VLOOKUP($I302,'U5L Int request'!$J$6:$AI$9945,20,FALSE)</f>
        <v>o</v>
      </c>
      <c r="AB302" s="516" t="str">
        <f>VLOOKUP($I302,'U5L Int request'!$J$6:$AI$9945,21,FALSE)</f>
        <v>o</v>
      </c>
      <c r="AC302" s="516" t="str">
        <f>VLOOKUP($I302,'U5L Int request'!$J$6:$AI$9945,22,FALSE)</f>
        <v>o</v>
      </c>
      <c r="AD302" s="563"/>
      <c r="AF302" s="30" t="str">
        <f>VLOOKUP(I302, 'U5L Int request'!$J$7:$J$428, 1, FALSE)</f>
        <v>INTTAUD2I12</v>
      </c>
    </row>
    <row r="303" spans="2:32" ht="18" customHeight="1">
      <c r="B303" s="600">
        <v>144</v>
      </c>
      <c r="C303" s="592" t="s">
        <v>1167</v>
      </c>
      <c r="D303" s="592">
        <v>25</v>
      </c>
      <c r="E303" s="592">
        <v>7</v>
      </c>
      <c r="F303" s="512" t="str">
        <f t="shared" si="4"/>
        <v>EIC144</v>
      </c>
      <c r="G303" s="538" t="s">
        <v>370</v>
      </c>
      <c r="H303" s="584">
        <v>296</v>
      </c>
      <c r="I303" s="40" t="s">
        <v>772</v>
      </c>
      <c r="J303" s="40" t="s">
        <v>773</v>
      </c>
      <c r="K303" s="40" t="str">
        <f>VLOOKUP($I303,'U5L Int request'!$J$6:$AI$9945,3,FALSE)</f>
        <v>TAUD2</v>
      </c>
      <c r="L303" s="40" t="s">
        <v>755</v>
      </c>
      <c r="M303" s="539" t="s">
        <v>2164</v>
      </c>
      <c r="N303" s="686"/>
      <c r="O303" s="691"/>
      <c r="P303" s="548" t="s">
        <v>580</v>
      </c>
      <c r="Q303" s="301" t="str">
        <f>VLOOKUP($I303,'U5L Int request'!$J$6:$AI$9945,5,FALSE)</f>
        <v>iso_taud2_TAUD_INT14</v>
      </c>
      <c r="R303" s="516" t="str">
        <f>VLOOKUP($I303,'U5L Int request'!$J$6:$AI$9945,11,FALSE)</f>
        <v>o</v>
      </c>
      <c r="S303" s="516" t="str">
        <f>VLOOKUP($I303,'U5L Int request'!$J$6:$AI$9945,12,FALSE)</f>
        <v>o</v>
      </c>
      <c r="T303" s="516" t="str">
        <f>VLOOKUP($I303,'U5L Int request'!$J$6:$AI$9945,13,FALSE)</f>
        <v>o</v>
      </c>
      <c r="U303" s="516" t="str">
        <f>VLOOKUP($I303,'U5L Int request'!$J$6:$AI$9945,14,FALSE)</f>
        <v>o</v>
      </c>
      <c r="V303" s="516" t="str">
        <f>VLOOKUP($I303,'U5L Int request'!$J$6:$AI$9945,15,FALSE)</f>
        <v>o</v>
      </c>
      <c r="W303" s="516" t="str">
        <f>VLOOKUP($I303,'U5L Int request'!$J$6:$AI$9945,16,FALSE)</f>
        <v>o</v>
      </c>
      <c r="X303" s="516" t="str">
        <f>VLOOKUP($I303,'U5L Int request'!$J$6:$AI$9945,17,FALSE)</f>
        <v>o</v>
      </c>
      <c r="Y303" s="516" t="str">
        <f>VLOOKUP($I303,'U5L Int request'!$J$6:$AI$9945,18,FALSE)</f>
        <v>o</v>
      </c>
      <c r="Z303" s="516" t="str">
        <f>VLOOKUP($I303,'U5L Int request'!$J$6:$AI$9945,19,FALSE)</f>
        <v>o</v>
      </c>
      <c r="AA303" s="516" t="str">
        <f>VLOOKUP($I303,'U5L Int request'!$J$6:$AI$9945,20,FALSE)</f>
        <v>o</v>
      </c>
      <c r="AB303" s="516" t="str">
        <f>VLOOKUP($I303,'U5L Int request'!$J$6:$AI$9945,21,FALSE)</f>
        <v>o</v>
      </c>
      <c r="AC303" s="516" t="str">
        <f>VLOOKUP($I303,'U5L Int request'!$J$6:$AI$9945,22,FALSE)</f>
        <v>o</v>
      </c>
      <c r="AD303" s="563"/>
      <c r="AF303" s="30" t="str">
        <f>VLOOKUP(I303, 'U5L Int request'!$J$7:$J$428, 1, FALSE)</f>
        <v>INTTAUD2I14</v>
      </c>
    </row>
    <row r="304" spans="2:32" ht="13.5" customHeight="1">
      <c r="B304" s="598">
        <v>145</v>
      </c>
      <c r="C304" s="591" t="s">
        <v>1167</v>
      </c>
      <c r="D304" s="591">
        <v>26</v>
      </c>
      <c r="E304" s="591">
        <v>0</v>
      </c>
      <c r="F304" s="512" t="str">
        <f t="shared" si="4"/>
        <v>EIC145</v>
      </c>
      <c r="G304" s="540" t="s">
        <v>2150</v>
      </c>
      <c r="H304" s="584">
        <v>297</v>
      </c>
      <c r="I304" s="38" t="s">
        <v>745</v>
      </c>
      <c r="J304" s="38" t="s">
        <v>746</v>
      </c>
      <c r="K304" s="38" t="str">
        <f>VLOOKUP($I304,'U5L Int request'!$J$6:$AI$9945,3,FALSE)</f>
        <v>TAUD2</v>
      </c>
      <c r="L304" s="38" t="str">
        <f>VLOOKUP(J304,'U5L Int request'!K:AI,3,FALSE)</f>
        <v>Edge</v>
      </c>
      <c r="M304" s="533" t="s">
        <v>2165</v>
      </c>
      <c r="N304" s="686"/>
      <c r="O304" s="691"/>
      <c r="P304" s="545" t="s">
        <v>583</v>
      </c>
      <c r="Q304" s="302" t="str">
        <f>VLOOKUP($I304,'U5L Int request'!$J$6:$AI$9945,5,FALSE)</f>
        <v>iso_taud2_TAUD_INT1</v>
      </c>
      <c r="R304" s="516" t="str">
        <f>VLOOKUP($I304,'U5L Int request'!$J$6:$AI$9945,11,FALSE)</f>
        <v>o</v>
      </c>
      <c r="S304" s="516" t="str">
        <f>VLOOKUP($I304,'U5L Int request'!$J$6:$AI$9945,12,FALSE)</f>
        <v>o</v>
      </c>
      <c r="T304" s="516" t="str">
        <f>VLOOKUP($I304,'U5L Int request'!$J$6:$AI$9945,13,FALSE)</f>
        <v>o</v>
      </c>
      <c r="U304" s="516" t="str">
        <f>VLOOKUP($I304,'U5L Int request'!$J$6:$AI$9945,14,FALSE)</f>
        <v>o</v>
      </c>
      <c r="V304" s="516" t="str">
        <f>VLOOKUP($I304,'U5L Int request'!$J$6:$AI$9945,15,FALSE)</f>
        <v>o</v>
      </c>
      <c r="W304" s="516" t="str">
        <f>VLOOKUP($I304,'U5L Int request'!$J$6:$AI$9945,16,FALSE)</f>
        <v>o</v>
      </c>
      <c r="X304" s="516" t="str">
        <f>VLOOKUP($I304,'U5L Int request'!$J$6:$AI$9945,17,FALSE)</f>
        <v>o</v>
      </c>
      <c r="Y304" s="516" t="str">
        <f>VLOOKUP($I304,'U5L Int request'!$J$6:$AI$9945,18,FALSE)</f>
        <v>o</v>
      </c>
      <c r="Z304" s="516" t="str">
        <f>VLOOKUP($I304,'U5L Int request'!$J$6:$AI$9945,19,FALSE)</f>
        <v>o</v>
      </c>
      <c r="AA304" s="516" t="str">
        <f>VLOOKUP($I304,'U5L Int request'!$J$6:$AI$9945,20,FALSE)</f>
        <v>o</v>
      </c>
      <c r="AB304" s="516" t="str">
        <f>VLOOKUP($I304,'U5L Int request'!$J$6:$AI$9945,21,FALSE)</f>
        <v>o</v>
      </c>
      <c r="AC304" s="516" t="str">
        <f>VLOOKUP($I304,'U5L Int request'!$J$6:$AI$9945,22,FALSE)</f>
        <v>o</v>
      </c>
      <c r="AD304" s="563"/>
      <c r="AF304" s="30" t="str">
        <f>VLOOKUP(I304, 'U5L Int request'!$J$7:$J$428, 1, FALSE)</f>
        <v>INTTAUD2I1</v>
      </c>
    </row>
    <row r="305" spans="2:32" ht="18" customHeight="1">
      <c r="B305" s="599">
        <v>145</v>
      </c>
      <c r="C305" s="592" t="s">
        <v>1167</v>
      </c>
      <c r="D305" s="592">
        <v>26</v>
      </c>
      <c r="E305" s="592">
        <v>1</v>
      </c>
      <c r="F305" s="512" t="str">
        <f t="shared" si="4"/>
        <v>EIC145</v>
      </c>
      <c r="G305" s="538" t="s">
        <v>2150</v>
      </c>
      <c r="H305" s="584">
        <v>298</v>
      </c>
      <c r="I305" s="38" t="s">
        <v>749</v>
      </c>
      <c r="J305" s="38" t="s">
        <v>750</v>
      </c>
      <c r="K305" s="38" t="str">
        <f>VLOOKUP($I305,'U5L Int request'!$J$6:$AI$9945,3,FALSE)</f>
        <v>TAUD2</v>
      </c>
      <c r="L305" s="38" t="str">
        <f>VLOOKUP(J305,'U5L Int request'!K:AI,3,FALSE)</f>
        <v>Edge</v>
      </c>
      <c r="M305" s="534" t="s">
        <v>2165</v>
      </c>
      <c r="N305" s="686"/>
      <c r="O305" s="691"/>
      <c r="P305" s="542" t="s">
        <v>583</v>
      </c>
      <c r="Q305" s="302" t="str">
        <f>VLOOKUP($I305,'U5L Int request'!$J$6:$AI$9945,5,FALSE)</f>
        <v>iso_taud2_TAUD_INT3</v>
      </c>
      <c r="R305" s="516" t="str">
        <f>VLOOKUP($I305,'U5L Int request'!$J$6:$AI$9945,11,FALSE)</f>
        <v>o</v>
      </c>
      <c r="S305" s="516" t="str">
        <f>VLOOKUP($I305,'U5L Int request'!$J$6:$AI$9945,12,FALSE)</f>
        <v>o</v>
      </c>
      <c r="T305" s="516" t="str">
        <f>VLOOKUP($I305,'U5L Int request'!$J$6:$AI$9945,13,FALSE)</f>
        <v>o</v>
      </c>
      <c r="U305" s="516" t="str">
        <f>VLOOKUP($I305,'U5L Int request'!$J$6:$AI$9945,14,FALSE)</f>
        <v>o</v>
      </c>
      <c r="V305" s="516" t="str">
        <f>VLOOKUP($I305,'U5L Int request'!$J$6:$AI$9945,15,FALSE)</f>
        <v>o</v>
      </c>
      <c r="W305" s="516" t="str">
        <f>VLOOKUP($I305,'U5L Int request'!$J$6:$AI$9945,16,FALSE)</f>
        <v>o</v>
      </c>
      <c r="X305" s="516" t="str">
        <f>VLOOKUP($I305,'U5L Int request'!$J$6:$AI$9945,17,FALSE)</f>
        <v>o</v>
      </c>
      <c r="Y305" s="516" t="str">
        <f>VLOOKUP($I305,'U5L Int request'!$J$6:$AI$9945,18,FALSE)</f>
        <v>o</v>
      </c>
      <c r="Z305" s="516" t="str">
        <f>VLOOKUP($I305,'U5L Int request'!$J$6:$AI$9945,19,FALSE)</f>
        <v>o</v>
      </c>
      <c r="AA305" s="516" t="str">
        <f>VLOOKUP($I305,'U5L Int request'!$J$6:$AI$9945,20,FALSE)</f>
        <v>o</v>
      </c>
      <c r="AB305" s="516" t="str">
        <f>VLOOKUP($I305,'U5L Int request'!$J$6:$AI$9945,21,FALSE)</f>
        <v>o</v>
      </c>
      <c r="AC305" s="516" t="str">
        <f>VLOOKUP($I305,'U5L Int request'!$J$6:$AI$9945,22,FALSE)</f>
        <v>o</v>
      </c>
      <c r="AD305" s="563"/>
      <c r="AF305" s="30" t="str">
        <f>VLOOKUP(I305, 'U5L Int request'!$J$7:$J$428, 1, FALSE)</f>
        <v>INTTAUD2I3</v>
      </c>
    </row>
    <row r="306" spans="2:32" ht="18" customHeight="1">
      <c r="B306" s="599">
        <v>145</v>
      </c>
      <c r="C306" s="592" t="s">
        <v>1167</v>
      </c>
      <c r="D306" s="592">
        <v>26</v>
      </c>
      <c r="E306" s="592">
        <v>2</v>
      </c>
      <c r="F306" s="512" t="str">
        <f t="shared" si="4"/>
        <v>EIC145</v>
      </c>
      <c r="G306" s="538" t="s">
        <v>2150</v>
      </c>
      <c r="H306" s="584">
        <v>299</v>
      </c>
      <c r="I306" s="38" t="s">
        <v>753</v>
      </c>
      <c r="J306" s="38" t="s">
        <v>754</v>
      </c>
      <c r="K306" s="38" t="str">
        <f>VLOOKUP($I306,'U5L Int request'!$J$6:$AI$9945,3,FALSE)</f>
        <v>TAUD2</v>
      </c>
      <c r="L306" s="38" t="s">
        <v>755</v>
      </c>
      <c r="M306" s="534" t="s">
        <v>2165</v>
      </c>
      <c r="N306" s="686"/>
      <c r="O306" s="691"/>
      <c r="P306" s="542" t="s">
        <v>583</v>
      </c>
      <c r="Q306" s="302" t="str">
        <f>VLOOKUP($I306,'U5L Int request'!$J$6:$AI$9945,5,FALSE)</f>
        <v>iso_taud2_TAUD_INT5</v>
      </c>
      <c r="R306" s="516" t="str">
        <f>VLOOKUP($I306,'U5L Int request'!$J$6:$AI$9945,11,FALSE)</f>
        <v>o</v>
      </c>
      <c r="S306" s="516" t="str">
        <f>VLOOKUP($I306,'U5L Int request'!$J$6:$AI$9945,12,FALSE)</f>
        <v>o</v>
      </c>
      <c r="T306" s="516" t="str">
        <f>VLOOKUP($I306,'U5L Int request'!$J$6:$AI$9945,13,FALSE)</f>
        <v>o</v>
      </c>
      <c r="U306" s="516" t="str">
        <f>VLOOKUP($I306,'U5L Int request'!$J$6:$AI$9945,14,FALSE)</f>
        <v>o</v>
      </c>
      <c r="V306" s="516" t="str">
        <f>VLOOKUP($I306,'U5L Int request'!$J$6:$AI$9945,15,FALSE)</f>
        <v>o</v>
      </c>
      <c r="W306" s="516" t="str">
        <f>VLOOKUP($I306,'U5L Int request'!$J$6:$AI$9945,16,FALSE)</f>
        <v>o</v>
      </c>
      <c r="X306" s="516" t="str">
        <f>VLOOKUP($I306,'U5L Int request'!$J$6:$AI$9945,17,FALSE)</f>
        <v>o</v>
      </c>
      <c r="Y306" s="516" t="str">
        <f>VLOOKUP($I306,'U5L Int request'!$J$6:$AI$9945,18,FALSE)</f>
        <v>o</v>
      </c>
      <c r="Z306" s="516" t="str">
        <f>VLOOKUP($I306,'U5L Int request'!$J$6:$AI$9945,19,FALSE)</f>
        <v>o</v>
      </c>
      <c r="AA306" s="516" t="str">
        <f>VLOOKUP($I306,'U5L Int request'!$J$6:$AI$9945,20,FALSE)</f>
        <v>o</v>
      </c>
      <c r="AB306" s="516" t="str">
        <f>VLOOKUP($I306,'U5L Int request'!$J$6:$AI$9945,21,FALSE)</f>
        <v>o</v>
      </c>
      <c r="AC306" s="516" t="str">
        <f>VLOOKUP($I306,'U5L Int request'!$J$6:$AI$9945,22,FALSE)</f>
        <v>o</v>
      </c>
      <c r="AD306" s="563"/>
      <c r="AF306" s="30" t="str">
        <f>VLOOKUP(I306, 'U5L Int request'!$J$7:$J$428, 1, FALSE)</f>
        <v>INTTAUD2I5</v>
      </c>
    </row>
    <row r="307" spans="2:32" ht="18" customHeight="1">
      <c r="B307" s="599">
        <v>145</v>
      </c>
      <c r="C307" s="592" t="s">
        <v>1167</v>
      </c>
      <c r="D307" s="592">
        <v>26</v>
      </c>
      <c r="E307" s="592">
        <v>3</v>
      </c>
      <c r="F307" s="512" t="str">
        <f t="shared" si="4"/>
        <v>EIC145</v>
      </c>
      <c r="G307" s="538" t="s">
        <v>2150</v>
      </c>
      <c r="H307" s="584">
        <v>300</v>
      </c>
      <c r="I307" s="38" t="s">
        <v>758</v>
      </c>
      <c r="J307" s="38" t="s">
        <v>759</v>
      </c>
      <c r="K307" s="38" t="str">
        <f>VLOOKUP($I307,'U5L Int request'!$J$6:$AI$9945,3,FALSE)</f>
        <v>TAUD2</v>
      </c>
      <c r="L307" s="38" t="s">
        <v>755</v>
      </c>
      <c r="M307" s="534" t="s">
        <v>2165</v>
      </c>
      <c r="N307" s="686"/>
      <c r="O307" s="691"/>
      <c r="P307" s="542" t="s">
        <v>583</v>
      </c>
      <c r="Q307" s="302" t="str">
        <f>VLOOKUP($I307,'U5L Int request'!$J$6:$AI$9945,5,FALSE)</f>
        <v>iso_taud2_TAUD_INT7</v>
      </c>
      <c r="R307" s="516" t="str">
        <f>VLOOKUP($I307,'U5L Int request'!$J$6:$AI$9945,11,FALSE)</f>
        <v>o</v>
      </c>
      <c r="S307" s="516" t="str">
        <f>VLOOKUP($I307,'U5L Int request'!$J$6:$AI$9945,12,FALSE)</f>
        <v>o</v>
      </c>
      <c r="T307" s="516" t="str">
        <f>VLOOKUP($I307,'U5L Int request'!$J$6:$AI$9945,13,FALSE)</f>
        <v>o</v>
      </c>
      <c r="U307" s="516" t="str">
        <f>VLOOKUP($I307,'U5L Int request'!$J$6:$AI$9945,14,FALSE)</f>
        <v>o</v>
      </c>
      <c r="V307" s="516" t="str">
        <f>VLOOKUP($I307,'U5L Int request'!$J$6:$AI$9945,15,FALSE)</f>
        <v>o</v>
      </c>
      <c r="W307" s="516" t="str">
        <f>VLOOKUP($I307,'U5L Int request'!$J$6:$AI$9945,16,FALSE)</f>
        <v>o</v>
      </c>
      <c r="X307" s="516" t="str">
        <f>VLOOKUP($I307,'U5L Int request'!$J$6:$AI$9945,17,FALSE)</f>
        <v>o</v>
      </c>
      <c r="Y307" s="516" t="str">
        <f>VLOOKUP($I307,'U5L Int request'!$J$6:$AI$9945,18,FALSE)</f>
        <v>o</v>
      </c>
      <c r="Z307" s="516" t="str">
        <f>VLOOKUP($I307,'U5L Int request'!$J$6:$AI$9945,19,FALSE)</f>
        <v>o</v>
      </c>
      <c r="AA307" s="516" t="str">
        <f>VLOOKUP($I307,'U5L Int request'!$J$6:$AI$9945,20,FALSE)</f>
        <v>o</v>
      </c>
      <c r="AB307" s="516" t="str">
        <f>VLOOKUP($I307,'U5L Int request'!$J$6:$AI$9945,21,FALSE)</f>
        <v>o</v>
      </c>
      <c r="AC307" s="516" t="str">
        <f>VLOOKUP($I307,'U5L Int request'!$J$6:$AI$9945,22,FALSE)</f>
        <v>o</v>
      </c>
      <c r="AD307" s="563"/>
      <c r="AF307" s="30" t="str">
        <f>VLOOKUP(I307, 'U5L Int request'!$J$7:$J$428, 1, FALSE)</f>
        <v>INTTAUD2I7</v>
      </c>
    </row>
    <row r="308" spans="2:32" ht="18" customHeight="1">
      <c r="B308" s="599">
        <v>145</v>
      </c>
      <c r="C308" s="592" t="s">
        <v>1167</v>
      </c>
      <c r="D308" s="592">
        <v>26</v>
      </c>
      <c r="E308" s="592">
        <v>4</v>
      </c>
      <c r="F308" s="512" t="str">
        <f t="shared" si="4"/>
        <v>EIC145</v>
      </c>
      <c r="G308" s="538" t="s">
        <v>2150</v>
      </c>
      <c r="H308" s="584">
        <v>301</v>
      </c>
      <c r="I308" s="38" t="s">
        <v>762</v>
      </c>
      <c r="J308" s="38" t="s">
        <v>763</v>
      </c>
      <c r="K308" s="38" t="str">
        <f>VLOOKUP($I308,'U5L Int request'!$J$6:$AI$9945,3,FALSE)</f>
        <v>TAUD2</v>
      </c>
      <c r="L308" s="38" t="s">
        <v>755</v>
      </c>
      <c r="M308" s="534" t="s">
        <v>2165</v>
      </c>
      <c r="N308" s="686"/>
      <c r="O308" s="691"/>
      <c r="P308" s="542" t="s">
        <v>583</v>
      </c>
      <c r="Q308" s="302" t="str">
        <f>VLOOKUP($I308,'U5L Int request'!$J$6:$AI$9945,5,FALSE)</f>
        <v>iso_taud2_TAUD_INT9</v>
      </c>
      <c r="R308" s="516" t="str">
        <f>VLOOKUP($I308,'U5L Int request'!$J$6:$AI$9945,11,FALSE)</f>
        <v>o</v>
      </c>
      <c r="S308" s="516" t="str">
        <f>VLOOKUP($I308,'U5L Int request'!$J$6:$AI$9945,12,FALSE)</f>
        <v>o</v>
      </c>
      <c r="T308" s="516" t="str">
        <f>VLOOKUP($I308,'U5L Int request'!$J$6:$AI$9945,13,FALSE)</f>
        <v>o</v>
      </c>
      <c r="U308" s="516" t="str">
        <f>VLOOKUP($I308,'U5L Int request'!$J$6:$AI$9945,14,FALSE)</f>
        <v>o</v>
      </c>
      <c r="V308" s="516" t="str">
        <f>VLOOKUP($I308,'U5L Int request'!$J$6:$AI$9945,15,FALSE)</f>
        <v>o</v>
      </c>
      <c r="W308" s="516" t="str">
        <f>VLOOKUP($I308,'U5L Int request'!$J$6:$AI$9945,16,FALSE)</f>
        <v>o</v>
      </c>
      <c r="X308" s="516" t="str">
        <f>VLOOKUP($I308,'U5L Int request'!$J$6:$AI$9945,17,FALSE)</f>
        <v>o</v>
      </c>
      <c r="Y308" s="516" t="str">
        <f>VLOOKUP($I308,'U5L Int request'!$J$6:$AI$9945,18,FALSE)</f>
        <v>o</v>
      </c>
      <c r="Z308" s="516" t="str">
        <f>VLOOKUP($I308,'U5L Int request'!$J$6:$AI$9945,19,FALSE)</f>
        <v>o</v>
      </c>
      <c r="AA308" s="516" t="str">
        <f>VLOOKUP($I308,'U5L Int request'!$J$6:$AI$9945,20,FALSE)</f>
        <v>o</v>
      </c>
      <c r="AB308" s="516" t="str">
        <f>VLOOKUP($I308,'U5L Int request'!$J$6:$AI$9945,21,FALSE)</f>
        <v>o</v>
      </c>
      <c r="AC308" s="516" t="str">
        <f>VLOOKUP($I308,'U5L Int request'!$J$6:$AI$9945,22,FALSE)</f>
        <v>o</v>
      </c>
      <c r="AD308" s="563"/>
      <c r="AF308" s="30" t="str">
        <f>VLOOKUP(I308, 'U5L Int request'!$J$7:$J$428, 1, FALSE)</f>
        <v>INTTAUD2I9</v>
      </c>
    </row>
    <row r="309" spans="2:32" ht="18" customHeight="1">
      <c r="B309" s="599">
        <v>145</v>
      </c>
      <c r="C309" s="592" t="s">
        <v>1167</v>
      </c>
      <c r="D309" s="592">
        <v>26</v>
      </c>
      <c r="E309" s="592">
        <v>5</v>
      </c>
      <c r="F309" s="512" t="str">
        <f t="shared" si="4"/>
        <v>EIC145</v>
      </c>
      <c r="G309" s="538" t="s">
        <v>2150</v>
      </c>
      <c r="H309" s="584">
        <v>302</v>
      </c>
      <c r="I309" s="38" t="s">
        <v>766</v>
      </c>
      <c r="J309" s="38" t="s">
        <v>767</v>
      </c>
      <c r="K309" s="38" t="str">
        <f>VLOOKUP($I309,'U5L Int request'!$J$6:$AI$9945,3,FALSE)</f>
        <v>TAUD2</v>
      </c>
      <c r="L309" s="38" t="s">
        <v>755</v>
      </c>
      <c r="M309" s="534" t="s">
        <v>2165</v>
      </c>
      <c r="N309" s="686"/>
      <c r="O309" s="691"/>
      <c r="P309" s="542" t="s">
        <v>583</v>
      </c>
      <c r="Q309" s="302" t="str">
        <f>VLOOKUP($I309,'U5L Int request'!$J$6:$AI$9945,5,FALSE)</f>
        <v>iso_taud2_TAUD_INT11</v>
      </c>
      <c r="R309" s="516" t="str">
        <f>VLOOKUP($I309,'U5L Int request'!$J$6:$AI$9945,11,FALSE)</f>
        <v>o</v>
      </c>
      <c r="S309" s="516" t="str">
        <f>VLOOKUP($I309,'U5L Int request'!$J$6:$AI$9945,12,FALSE)</f>
        <v>o</v>
      </c>
      <c r="T309" s="516" t="str">
        <f>VLOOKUP($I309,'U5L Int request'!$J$6:$AI$9945,13,FALSE)</f>
        <v>o</v>
      </c>
      <c r="U309" s="516" t="str">
        <f>VLOOKUP($I309,'U5L Int request'!$J$6:$AI$9945,14,FALSE)</f>
        <v>o</v>
      </c>
      <c r="V309" s="516" t="str">
        <f>VLOOKUP($I309,'U5L Int request'!$J$6:$AI$9945,15,FALSE)</f>
        <v>o</v>
      </c>
      <c r="W309" s="516" t="str">
        <f>VLOOKUP($I309,'U5L Int request'!$J$6:$AI$9945,16,FALSE)</f>
        <v>o</v>
      </c>
      <c r="X309" s="516" t="str">
        <f>VLOOKUP($I309,'U5L Int request'!$J$6:$AI$9945,17,FALSE)</f>
        <v>o</v>
      </c>
      <c r="Y309" s="516" t="str">
        <f>VLOOKUP($I309,'U5L Int request'!$J$6:$AI$9945,18,FALSE)</f>
        <v>o</v>
      </c>
      <c r="Z309" s="516" t="str">
        <f>VLOOKUP($I309,'U5L Int request'!$J$6:$AI$9945,19,FALSE)</f>
        <v>o</v>
      </c>
      <c r="AA309" s="516" t="str">
        <f>VLOOKUP($I309,'U5L Int request'!$J$6:$AI$9945,20,FALSE)</f>
        <v>o</v>
      </c>
      <c r="AB309" s="516" t="str">
        <f>VLOOKUP($I309,'U5L Int request'!$J$6:$AI$9945,21,FALSE)</f>
        <v>o</v>
      </c>
      <c r="AC309" s="516" t="str">
        <f>VLOOKUP($I309,'U5L Int request'!$J$6:$AI$9945,22,FALSE)</f>
        <v>o</v>
      </c>
      <c r="AD309" s="563"/>
      <c r="AF309" s="30" t="str">
        <f>VLOOKUP(I309, 'U5L Int request'!$J$7:$J$428, 1, FALSE)</f>
        <v>INTTAUD2I11</v>
      </c>
    </row>
    <row r="310" spans="2:32" ht="18" customHeight="1">
      <c r="B310" s="599">
        <v>145</v>
      </c>
      <c r="C310" s="592" t="s">
        <v>1167</v>
      </c>
      <c r="D310" s="592">
        <v>26</v>
      </c>
      <c r="E310" s="592">
        <v>6</v>
      </c>
      <c r="F310" s="512" t="str">
        <f t="shared" si="4"/>
        <v>EIC145</v>
      </c>
      <c r="G310" s="538" t="s">
        <v>2150</v>
      </c>
      <c r="H310" s="584">
        <v>303</v>
      </c>
      <c r="I310" s="38" t="s">
        <v>770</v>
      </c>
      <c r="J310" s="38" t="s">
        <v>771</v>
      </c>
      <c r="K310" s="38" t="str">
        <f>VLOOKUP($I310,'U5L Int request'!$J$6:$AI$9945,3,FALSE)</f>
        <v>TAUD2</v>
      </c>
      <c r="L310" s="38" t="s">
        <v>755</v>
      </c>
      <c r="M310" s="534" t="s">
        <v>2165</v>
      </c>
      <c r="N310" s="686"/>
      <c r="O310" s="691"/>
      <c r="P310" s="542" t="s">
        <v>583</v>
      </c>
      <c r="Q310" s="302" t="str">
        <f>VLOOKUP($I310,'U5L Int request'!$J$6:$AI$9945,5,FALSE)</f>
        <v>iso_taud2_TAUD_INT13</v>
      </c>
      <c r="R310" s="516" t="str">
        <f>VLOOKUP($I310,'U5L Int request'!$J$6:$AI$9945,11,FALSE)</f>
        <v>o</v>
      </c>
      <c r="S310" s="516" t="str">
        <f>VLOOKUP($I310,'U5L Int request'!$J$6:$AI$9945,12,FALSE)</f>
        <v>o</v>
      </c>
      <c r="T310" s="516" t="str">
        <f>VLOOKUP($I310,'U5L Int request'!$J$6:$AI$9945,13,FALSE)</f>
        <v>o</v>
      </c>
      <c r="U310" s="516" t="str">
        <f>VLOOKUP($I310,'U5L Int request'!$J$6:$AI$9945,14,FALSE)</f>
        <v>o</v>
      </c>
      <c r="V310" s="516" t="str">
        <f>VLOOKUP($I310,'U5L Int request'!$J$6:$AI$9945,15,FALSE)</f>
        <v>o</v>
      </c>
      <c r="W310" s="516" t="str">
        <f>VLOOKUP($I310,'U5L Int request'!$J$6:$AI$9945,16,FALSE)</f>
        <v>o</v>
      </c>
      <c r="X310" s="516" t="str">
        <f>VLOOKUP($I310,'U5L Int request'!$J$6:$AI$9945,17,FALSE)</f>
        <v>o</v>
      </c>
      <c r="Y310" s="516" t="str">
        <f>VLOOKUP($I310,'U5L Int request'!$J$6:$AI$9945,18,FALSE)</f>
        <v>o</v>
      </c>
      <c r="Z310" s="516" t="str">
        <f>VLOOKUP($I310,'U5L Int request'!$J$6:$AI$9945,19,FALSE)</f>
        <v>o</v>
      </c>
      <c r="AA310" s="516" t="str">
        <f>VLOOKUP($I310,'U5L Int request'!$J$6:$AI$9945,20,FALSE)</f>
        <v>o</v>
      </c>
      <c r="AB310" s="516" t="str">
        <f>VLOOKUP($I310,'U5L Int request'!$J$6:$AI$9945,21,FALSE)</f>
        <v>o</v>
      </c>
      <c r="AC310" s="516" t="str">
        <f>VLOOKUP($I310,'U5L Int request'!$J$6:$AI$9945,22,FALSE)</f>
        <v>o</v>
      </c>
      <c r="AD310" s="563"/>
      <c r="AF310" s="30" t="str">
        <f>VLOOKUP(I310, 'U5L Int request'!$J$7:$J$428, 1, FALSE)</f>
        <v>INTTAUD2I13</v>
      </c>
    </row>
    <row r="311" spans="2:32" ht="18" customHeight="1">
      <c r="B311" s="600">
        <v>145</v>
      </c>
      <c r="C311" s="593" t="s">
        <v>1167</v>
      </c>
      <c r="D311" s="593">
        <v>26</v>
      </c>
      <c r="E311" s="593">
        <v>7</v>
      </c>
      <c r="F311" s="512" t="str">
        <f t="shared" si="4"/>
        <v>EIC145</v>
      </c>
      <c r="G311" s="539" t="s">
        <v>2150</v>
      </c>
      <c r="H311" s="584">
        <v>304</v>
      </c>
      <c r="I311" s="38" t="s">
        <v>774</v>
      </c>
      <c r="J311" s="38" t="s">
        <v>775</v>
      </c>
      <c r="K311" s="38" t="str">
        <f>VLOOKUP($I311,'U5L Int request'!$J$6:$AI$9945,3,FALSE)</f>
        <v>TAUD2</v>
      </c>
      <c r="L311" s="38" t="s">
        <v>755</v>
      </c>
      <c r="M311" s="535" t="s">
        <v>2165</v>
      </c>
      <c r="N311" s="686"/>
      <c r="O311" s="691"/>
      <c r="P311" s="544" t="s">
        <v>583</v>
      </c>
      <c r="Q311" s="302" t="str">
        <f>VLOOKUP($I311,'U5L Int request'!$J$6:$AI$9945,5,FALSE)</f>
        <v>iso_taud2_TAUD_INT15</v>
      </c>
      <c r="R311" s="516" t="str">
        <f>VLOOKUP($I311,'U5L Int request'!$J$6:$AI$9945,11,FALSE)</f>
        <v>o</v>
      </c>
      <c r="S311" s="516" t="str">
        <f>VLOOKUP($I311,'U5L Int request'!$J$6:$AI$9945,12,FALSE)</f>
        <v>o</v>
      </c>
      <c r="T311" s="516" t="str">
        <f>VLOOKUP($I311,'U5L Int request'!$J$6:$AI$9945,13,FALSE)</f>
        <v>o</v>
      </c>
      <c r="U311" s="516" t="str">
        <f>VLOOKUP($I311,'U5L Int request'!$J$6:$AI$9945,14,FALSE)</f>
        <v>o</v>
      </c>
      <c r="V311" s="516" t="str">
        <f>VLOOKUP($I311,'U5L Int request'!$J$6:$AI$9945,15,FALSE)</f>
        <v>o</v>
      </c>
      <c r="W311" s="516" t="str">
        <f>VLOOKUP($I311,'U5L Int request'!$J$6:$AI$9945,16,FALSE)</f>
        <v>o</v>
      </c>
      <c r="X311" s="516" t="str">
        <f>VLOOKUP($I311,'U5L Int request'!$J$6:$AI$9945,17,FALSE)</f>
        <v>o</v>
      </c>
      <c r="Y311" s="516" t="str">
        <f>VLOOKUP($I311,'U5L Int request'!$J$6:$AI$9945,18,FALSE)</f>
        <v>o</v>
      </c>
      <c r="Z311" s="516" t="str">
        <f>VLOOKUP($I311,'U5L Int request'!$J$6:$AI$9945,19,FALSE)</f>
        <v>o</v>
      </c>
      <c r="AA311" s="516" t="str">
        <f>VLOOKUP($I311,'U5L Int request'!$J$6:$AI$9945,20,FALSE)</f>
        <v>o</v>
      </c>
      <c r="AB311" s="516" t="str">
        <f>VLOOKUP($I311,'U5L Int request'!$J$6:$AI$9945,21,FALSE)</f>
        <v>o</v>
      </c>
      <c r="AC311" s="516" t="str">
        <f>VLOOKUP($I311,'U5L Int request'!$J$6:$AI$9945,22,FALSE)</f>
        <v>o</v>
      </c>
      <c r="AD311" s="563"/>
      <c r="AF311" s="30" t="str">
        <f>VLOOKUP(I311, 'U5L Int request'!$J$7:$J$428, 1, FALSE)</f>
        <v>INTTAUD2I15</v>
      </c>
    </row>
    <row r="312" spans="2:32" ht="18" customHeight="1">
      <c r="B312" s="597">
        <v>146</v>
      </c>
      <c r="C312" s="590" t="s">
        <v>1167</v>
      </c>
      <c r="D312" s="590" t="s">
        <v>1167</v>
      </c>
      <c r="E312" s="590" t="s">
        <v>1167</v>
      </c>
      <c r="F312" s="512" t="str">
        <f t="shared" si="4"/>
        <v>EIC146</v>
      </c>
      <c r="G312" s="40" t="s">
        <v>374</v>
      </c>
      <c r="H312" s="584">
        <v>305</v>
      </c>
      <c r="I312" s="38" t="s">
        <v>786</v>
      </c>
      <c r="J312" s="38" t="s">
        <v>787</v>
      </c>
      <c r="K312" s="38" t="str">
        <f>VLOOKUP($I312,'U5L Int request'!$J$6:$AI$9945,3,FALSE)</f>
        <v>PORT</v>
      </c>
      <c r="L312" s="38" t="s">
        <v>755</v>
      </c>
      <c r="M312" s="38" t="s">
        <v>2166</v>
      </c>
      <c r="N312" s="686"/>
      <c r="O312" s="691"/>
      <c r="P312" s="37" t="s">
        <v>586</v>
      </c>
      <c r="Q312" s="302" t="str">
        <f>VLOOKUP($I312,'U5L Int request'!$J$6:$AI$9945,5,FALSE)</f>
        <v>awo_pfctop_IRQ7</v>
      </c>
      <c r="R312" s="516" t="str">
        <f>VLOOKUP($I312,'U5L Int request'!$J$6:$AI$9945,11,FALSE)</f>
        <v>o</v>
      </c>
      <c r="S312" s="516" t="str">
        <f>VLOOKUP($I312,'U5L Int request'!$J$6:$AI$9945,12,FALSE)</f>
        <v>o</v>
      </c>
      <c r="T312" s="516" t="str">
        <f>VLOOKUP($I312,'U5L Int request'!$J$6:$AI$9945,13,FALSE)</f>
        <v>o</v>
      </c>
      <c r="U312" s="516" t="str">
        <f>VLOOKUP($I312,'U5L Int request'!$J$6:$AI$9945,14,FALSE)</f>
        <v>o</v>
      </c>
      <c r="V312" s="516" t="str">
        <f>VLOOKUP($I312,'U5L Int request'!$J$6:$AI$9945,15,FALSE)</f>
        <v>o</v>
      </c>
      <c r="W312" s="516" t="str">
        <f>VLOOKUP($I312,'U5L Int request'!$J$6:$AI$9945,16,FALSE)</f>
        <v>o</v>
      </c>
      <c r="X312" s="516" t="str">
        <f>VLOOKUP($I312,'U5L Int request'!$J$6:$AI$9945,17,FALSE)</f>
        <v>o</v>
      </c>
      <c r="Y312" s="516" t="str">
        <f>VLOOKUP($I312,'U5L Int request'!$J$6:$AI$9945,18,FALSE)</f>
        <v>o</v>
      </c>
      <c r="Z312" s="516" t="str">
        <f>VLOOKUP($I312,'U5L Int request'!$J$6:$AI$9945,19,FALSE)</f>
        <v>o</v>
      </c>
      <c r="AA312" s="516" t="str">
        <f>VLOOKUP($I312,'U5L Int request'!$J$6:$AI$9945,20,FALSE)</f>
        <v>o</v>
      </c>
      <c r="AB312" s="516" t="str">
        <f>VLOOKUP($I312,'U5L Int request'!$J$6:$AI$9945,21,FALSE)</f>
        <v>o</v>
      </c>
      <c r="AC312" s="516" t="str">
        <f>VLOOKUP($I312,'U5L Int request'!$J$6:$AI$9945,22,FALSE)</f>
        <v>o</v>
      </c>
      <c r="AD312" s="563"/>
      <c r="AF312" s="30" t="str">
        <f>VLOOKUP(I312, 'U5L Int request'!$J$7:$J$428, 1, FALSE)</f>
        <v>IRQ7</v>
      </c>
    </row>
    <row r="313" spans="2:32" ht="18" customHeight="1">
      <c r="B313" s="597">
        <v>147</v>
      </c>
      <c r="C313" s="590" t="s">
        <v>1167</v>
      </c>
      <c r="D313" s="590" t="s">
        <v>1167</v>
      </c>
      <c r="E313" s="590" t="s">
        <v>1167</v>
      </c>
      <c r="F313" s="512" t="str">
        <f t="shared" si="4"/>
        <v>EIC147</v>
      </c>
      <c r="G313" s="40" t="s">
        <v>2151</v>
      </c>
      <c r="H313" s="584">
        <v>306</v>
      </c>
      <c r="I313" s="38" t="s">
        <v>788</v>
      </c>
      <c r="J313" s="38" t="s">
        <v>789</v>
      </c>
      <c r="K313" s="38" t="str">
        <f>VLOOKUP($I313,'U5L Int request'!$J$6:$AI$9945,3,FALSE)</f>
        <v>PORT</v>
      </c>
      <c r="L313" s="38" t="s">
        <v>755</v>
      </c>
      <c r="M313" s="38" t="s">
        <v>2167</v>
      </c>
      <c r="N313" s="686"/>
      <c r="O313" s="691"/>
      <c r="P313" s="37" t="s">
        <v>589</v>
      </c>
      <c r="Q313" s="302" t="str">
        <f>VLOOKUP($I313,'U5L Int request'!$J$6:$AI$9945,5,FALSE)</f>
        <v>awo_pfctop_IRQ9</v>
      </c>
      <c r="R313" s="516" t="str">
        <f>VLOOKUP($I313,'U5L Int request'!$J$6:$AI$9945,11,FALSE)</f>
        <v>o</v>
      </c>
      <c r="S313" s="516" t="str">
        <f>VLOOKUP($I313,'U5L Int request'!$J$6:$AI$9945,12,FALSE)</f>
        <v>o</v>
      </c>
      <c r="T313" s="516" t="str">
        <f>VLOOKUP($I313,'U5L Int request'!$J$6:$AI$9945,13,FALSE)</f>
        <v>o</v>
      </c>
      <c r="U313" s="516" t="str">
        <f>VLOOKUP($I313,'U5L Int request'!$J$6:$AI$9945,14,FALSE)</f>
        <v>o</v>
      </c>
      <c r="V313" s="516" t="str">
        <f>VLOOKUP($I313,'U5L Int request'!$J$6:$AI$9945,15,FALSE)</f>
        <v>o</v>
      </c>
      <c r="W313" s="516" t="str">
        <f>VLOOKUP($I313,'U5L Int request'!$J$6:$AI$9945,16,FALSE)</f>
        <v>o</v>
      </c>
      <c r="X313" s="516" t="str">
        <f>VLOOKUP($I313,'U5L Int request'!$J$6:$AI$9945,17,FALSE)</f>
        <v>o</v>
      </c>
      <c r="Y313" s="516" t="str">
        <f>VLOOKUP($I313,'U5L Int request'!$J$6:$AI$9945,18,FALSE)</f>
        <v>o</v>
      </c>
      <c r="Z313" s="516" t="str">
        <f>VLOOKUP($I313,'U5L Int request'!$J$6:$AI$9945,19,FALSE)</f>
        <v>o</v>
      </c>
      <c r="AA313" s="516" t="str">
        <f>VLOOKUP($I313,'U5L Int request'!$J$6:$AI$9945,20,FALSE)</f>
        <v>o</v>
      </c>
      <c r="AB313" s="516" t="str">
        <f>VLOOKUP($I313,'U5L Int request'!$J$6:$AI$9945,21,FALSE)</f>
        <v>o</v>
      </c>
      <c r="AC313" s="516" t="str">
        <f>VLOOKUP($I313,'U5L Int request'!$J$6:$AI$9945,22,FALSE)</f>
        <v>o</v>
      </c>
      <c r="AD313" s="563"/>
      <c r="AF313" s="30" t="str">
        <f>VLOOKUP(I313, 'U5L Int request'!$J$7:$J$428, 1, FALSE)</f>
        <v>IRQ9</v>
      </c>
    </row>
    <row r="314" spans="2:32" ht="18" customHeight="1">
      <c r="B314" s="597">
        <v>148</v>
      </c>
      <c r="C314" s="590" t="s">
        <v>1167</v>
      </c>
      <c r="D314" s="590" t="s">
        <v>1167</v>
      </c>
      <c r="E314" s="590" t="s">
        <v>1167</v>
      </c>
      <c r="F314" s="512" t="str">
        <f t="shared" si="4"/>
        <v>EIC148</v>
      </c>
      <c r="G314" s="40" t="s">
        <v>377</v>
      </c>
      <c r="H314" s="584">
        <v>307</v>
      </c>
      <c r="I314" s="40" t="s">
        <v>790</v>
      </c>
      <c r="J314" s="40" t="s">
        <v>791</v>
      </c>
      <c r="K314" s="40" t="str">
        <f>VLOOKUP($I314,'U5L Int request'!$J$6:$AI$9945,3,FALSE)</f>
        <v>PORT</v>
      </c>
      <c r="L314" s="40" t="s">
        <v>755</v>
      </c>
      <c r="M314" s="40" t="s">
        <v>2168</v>
      </c>
      <c r="N314" s="686"/>
      <c r="O314" s="691"/>
      <c r="P314" s="39" t="s">
        <v>592</v>
      </c>
      <c r="Q314" s="301" t="str">
        <f>VLOOKUP($I314,'U5L Int request'!$J$6:$AI$9945,5,FALSE)</f>
        <v>awo_pfctop_IRQ10</v>
      </c>
      <c r="R314" s="516" t="str">
        <f>VLOOKUP($I314,'U5L Int request'!$J$6:$AI$9945,11,FALSE)</f>
        <v>o</v>
      </c>
      <c r="S314" s="516" t="str">
        <f>VLOOKUP($I314,'U5L Int request'!$J$6:$AI$9945,12,FALSE)</f>
        <v>o</v>
      </c>
      <c r="T314" s="516" t="str">
        <f>VLOOKUP($I314,'U5L Int request'!$J$6:$AI$9945,13,FALSE)</f>
        <v>o</v>
      </c>
      <c r="U314" s="516" t="str">
        <f>VLOOKUP($I314,'U5L Int request'!$J$6:$AI$9945,14,FALSE)</f>
        <v>o</v>
      </c>
      <c r="V314" s="516" t="str">
        <f>VLOOKUP($I314,'U5L Int request'!$J$6:$AI$9945,15,FALSE)</f>
        <v>o</v>
      </c>
      <c r="W314" s="516" t="str">
        <f>VLOOKUP($I314,'U5L Int request'!$J$6:$AI$9945,16,FALSE)</f>
        <v>o</v>
      </c>
      <c r="X314" s="516" t="str">
        <f>VLOOKUP($I314,'U5L Int request'!$J$6:$AI$9945,17,FALSE)</f>
        <v>o</v>
      </c>
      <c r="Y314" s="516" t="str">
        <f>VLOOKUP($I314,'U5L Int request'!$J$6:$AI$9945,18,FALSE)</f>
        <v>o</v>
      </c>
      <c r="Z314" s="516" t="str">
        <f>VLOOKUP($I314,'U5L Int request'!$J$6:$AI$9945,19,FALSE)</f>
        <v>o</v>
      </c>
      <c r="AA314" s="516" t="str">
        <f>VLOOKUP($I314,'U5L Int request'!$J$6:$AI$9945,20,FALSE)</f>
        <v>o</v>
      </c>
      <c r="AB314" s="516" t="str">
        <f>VLOOKUP($I314,'U5L Int request'!$J$6:$AI$9945,21,FALSE)</f>
        <v>o</v>
      </c>
      <c r="AC314" s="516" t="str">
        <f>VLOOKUP($I314,'U5L Int request'!$J$6:$AI$9945,22,FALSE)</f>
        <v>o</v>
      </c>
      <c r="AD314" s="563"/>
      <c r="AF314" s="30" t="str">
        <f>VLOOKUP(I314, 'U5L Int request'!$J$7:$J$428, 1, FALSE)</f>
        <v>IRQ10</v>
      </c>
    </row>
    <row r="315" spans="2:32" ht="18" customHeight="1">
      <c r="B315" s="597">
        <v>149</v>
      </c>
      <c r="C315" s="590" t="s">
        <v>1167</v>
      </c>
      <c r="D315" s="590" t="s">
        <v>1167</v>
      </c>
      <c r="E315" s="590" t="s">
        <v>1167</v>
      </c>
      <c r="F315" s="512" t="str">
        <f t="shared" si="4"/>
        <v>EIC149</v>
      </c>
      <c r="G315" s="40" t="s">
        <v>2152</v>
      </c>
      <c r="H315" s="584">
        <v>308</v>
      </c>
      <c r="I315" s="38" t="s">
        <v>792</v>
      </c>
      <c r="J315" s="38" t="s">
        <v>793</v>
      </c>
      <c r="K315" s="38" t="str">
        <f>VLOOKUP($I315,'U5L Int request'!$J$6:$AI$9945,3,FALSE)</f>
        <v>PORT</v>
      </c>
      <c r="L315" s="38" t="s">
        <v>755</v>
      </c>
      <c r="M315" s="38" t="s">
        <v>2169</v>
      </c>
      <c r="N315" s="686"/>
      <c r="O315" s="691"/>
      <c r="P315" s="37" t="s">
        <v>2197</v>
      </c>
      <c r="Q315" s="302" t="str">
        <f>VLOOKUP($I315,'U5L Int request'!$J$6:$AI$9945,5,FALSE)</f>
        <v>awo_pfctop_IRQ11</v>
      </c>
      <c r="R315" s="516" t="str">
        <f>VLOOKUP($I315,'U5L Int request'!$J$6:$AI$9945,11,FALSE)</f>
        <v>o</v>
      </c>
      <c r="S315" s="516" t="str">
        <f>VLOOKUP($I315,'U5L Int request'!$J$6:$AI$9945,12,FALSE)</f>
        <v>o</v>
      </c>
      <c r="T315" s="516" t="str">
        <f>VLOOKUP($I315,'U5L Int request'!$J$6:$AI$9945,13,FALSE)</f>
        <v>o</v>
      </c>
      <c r="U315" s="516" t="str">
        <f>VLOOKUP($I315,'U5L Int request'!$J$6:$AI$9945,14,FALSE)</f>
        <v>o</v>
      </c>
      <c r="V315" s="516" t="str">
        <f>VLOOKUP($I315,'U5L Int request'!$J$6:$AI$9945,15,FALSE)</f>
        <v>o</v>
      </c>
      <c r="W315" s="516" t="str">
        <f>VLOOKUP($I315,'U5L Int request'!$J$6:$AI$9945,16,FALSE)</f>
        <v>o</v>
      </c>
      <c r="X315" s="516" t="str">
        <f>VLOOKUP($I315,'U5L Int request'!$J$6:$AI$9945,17,FALSE)</f>
        <v>o</v>
      </c>
      <c r="Y315" s="516" t="str">
        <f>VLOOKUP($I315,'U5L Int request'!$J$6:$AI$9945,18,FALSE)</f>
        <v>o</v>
      </c>
      <c r="Z315" s="516" t="str">
        <f>VLOOKUP($I315,'U5L Int request'!$J$6:$AI$9945,19,FALSE)</f>
        <v>o</v>
      </c>
      <c r="AA315" s="516" t="str">
        <f>VLOOKUP($I315,'U5L Int request'!$J$6:$AI$9945,20,FALSE)</f>
        <v>o</v>
      </c>
      <c r="AB315" s="516" t="str">
        <f>VLOOKUP($I315,'U5L Int request'!$J$6:$AI$9945,21,FALSE)</f>
        <v>o</v>
      </c>
      <c r="AC315" s="516" t="str">
        <f>VLOOKUP($I315,'U5L Int request'!$J$6:$AI$9945,22,FALSE)</f>
        <v>o</v>
      </c>
      <c r="AD315" s="563"/>
      <c r="AF315" s="30" t="str">
        <f>VLOOKUP(I315, 'U5L Int request'!$J$7:$J$428, 1, FALSE)</f>
        <v>IRQ11</v>
      </c>
    </row>
    <row r="316" spans="2:32" ht="18" customHeight="1">
      <c r="B316" s="597">
        <v>150</v>
      </c>
      <c r="C316" s="590" t="s">
        <v>1167</v>
      </c>
      <c r="D316" s="590" t="s">
        <v>1167</v>
      </c>
      <c r="E316" s="590" t="s">
        <v>1167</v>
      </c>
      <c r="F316" s="512" t="str">
        <f t="shared" si="4"/>
        <v>EIC150</v>
      </c>
      <c r="G316" s="40" t="s">
        <v>381</v>
      </c>
      <c r="H316" s="584">
        <v>309</v>
      </c>
      <c r="I316" s="40" t="s">
        <v>808</v>
      </c>
      <c r="J316" s="40" t="s">
        <v>809</v>
      </c>
      <c r="K316" s="40" t="str">
        <f>VLOOKUP($I316,'U5L Int request'!$J$6:$AI$9945,3,FALSE)</f>
        <v>PORT</v>
      </c>
      <c r="L316" s="40" t="s">
        <v>755</v>
      </c>
      <c r="M316" s="40" t="s">
        <v>2170</v>
      </c>
      <c r="N316" s="686"/>
      <c r="O316" s="691"/>
      <c r="P316" s="39" t="s">
        <v>2198</v>
      </c>
      <c r="Q316" s="301" t="str">
        <f>VLOOKUP($I316,'U5L Int request'!$J$6:$AI$9945,5,FALSE)</f>
        <v>awo_pfctop_IRQ12</v>
      </c>
      <c r="R316" s="516" t="str">
        <f>VLOOKUP($I316,'U5L Int request'!$J$6:$AI$9945,11,FALSE)</f>
        <v>o</v>
      </c>
      <c r="S316" s="516" t="str">
        <f>VLOOKUP($I316,'U5L Int request'!$J$6:$AI$9945,12,FALSE)</f>
        <v>o</v>
      </c>
      <c r="T316" s="516" t="str">
        <f>VLOOKUP($I316,'U5L Int request'!$J$6:$AI$9945,13,FALSE)</f>
        <v>o</v>
      </c>
      <c r="U316" s="516" t="str">
        <f>VLOOKUP($I316,'U5L Int request'!$J$6:$AI$9945,14,FALSE)</f>
        <v>o</v>
      </c>
      <c r="V316" s="516" t="str">
        <f>VLOOKUP($I316,'U5L Int request'!$J$6:$AI$9945,15,FALSE)</f>
        <v>o</v>
      </c>
      <c r="W316" s="516" t="str">
        <f>VLOOKUP($I316,'U5L Int request'!$J$6:$AI$9945,16,FALSE)</f>
        <v>o</v>
      </c>
      <c r="X316" s="516" t="str">
        <f>VLOOKUP($I316,'U5L Int request'!$J$6:$AI$9945,17,FALSE)</f>
        <v>o</v>
      </c>
      <c r="Y316" s="516" t="str">
        <f>VLOOKUP($I316,'U5L Int request'!$J$6:$AI$9945,18,FALSE)</f>
        <v>o</v>
      </c>
      <c r="Z316" s="516" t="str">
        <f>VLOOKUP($I316,'U5L Int request'!$J$6:$AI$9945,19,FALSE)</f>
        <v>-</v>
      </c>
      <c r="AA316" s="516" t="str">
        <f>VLOOKUP($I316,'U5L Int request'!$J$6:$AI$9945,20,FALSE)</f>
        <v>o</v>
      </c>
      <c r="AB316" s="516" t="str">
        <f>VLOOKUP($I316,'U5L Int request'!$J$6:$AI$9945,21,FALSE)</f>
        <v>o</v>
      </c>
      <c r="AC316" s="516" t="str">
        <f>VLOOKUP($I316,'U5L Int request'!$J$6:$AI$9945,22,FALSE)</f>
        <v>-</v>
      </c>
      <c r="AD316" s="563"/>
      <c r="AF316" s="30" t="str">
        <f>VLOOKUP(I316, 'U5L Int request'!$J$7:$J$428, 1, FALSE)</f>
        <v>IRQ12</v>
      </c>
    </row>
    <row r="317" spans="2:32" ht="18" customHeight="1">
      <c r="B317" s="597">
        <v>151</v>
      </c>
      <c r="C317" s="590" t="s">
        <v>1167</v>
      </c>
      <c r="D317" s="590" t="s">
        <v>1167</v>
      </c>
      <c r="E317" s="590" t="s">
        <v>1167</v>
      </c>
      <c r="F317" s="512" t="str">
        <f t="shared" si="4"/>
        <v>EIC151</v>
      </c>
      <c r="G317" s="40" t="s">
        <v>2153</v>
      </c>
      <c r="H317" s="584">
        <v>310</v>
      </c>
      <c r="I317" s="38" t="s">
        <v>810</v>
      </c>
      <c r="J317" s="38" t="s">
        <v>811</v>
      </c>
      <c r="K317" s="38" t="str">
        <f>VLOOKUP($I317,'U5L Int request'!$J$6:$AI$9945,3,FALSE)</f>
        <v>PORT</v>
      </c>
      <c r="L317" s="38" t="s">
        <v>755</v>
      </c>
      <c r="M317" s="38" t="s">
        <v>2171</v>
      </c>
      <c r="N317" s="686"/>
      <c r="O317" s="691"/>
      <c r="P317" s="37" t="s">
        <v>2199</v>
      </c>
      <c r="Q317" s="302" t="str">
        <f>VLOOKUP($I317,'U5L Int request'!$J$6:$AI$9945,5,FALSE)</f>
        <v>awo_pfctop_IRQ13</v>
      </c>
      <c r="R317" s="516" t="str">
        <f>VLOOKUP($I317,'U5L Int request'!$J$6:$AI$9945,11,FALSE)</f>
        <v>o</v>
      </c>
      <c r="S317" s="516" t="str">
        <f>VLOOKUP($I317,'U5L Int request'!$J$6:$AI$9945,12,FALSE)</f>
        <v>o</v>
      </c>
      <c r="T317" s="516" t="str">
        <f>VLOOKUP($I317,'U5L Int request'!$J$6:$AI$9945,13,FALSE)</f>
        <v>o</v>
      </c>
      <c r="U317" s="516" t="str">
        <f>VLOOKUP($I317,'U5L Int request'!$J$6:$AI$9945,14,FALSE)</f>
        <v>o</v>
      </c>
      <c r="V317" s="516" t="str">
        <f>VLOOKUP($I317,'U5L Int request'!$J$6:$AI$9945,15,FALSE)</f>
        <v>o</v>
      </c>
      <c r="W317" s="516" t="str">
        <f>VLOOKUP($I317,'U5L Int request'!$J$6:$AI$9945,16,FALSE)</f>
        <v>o</v>
      </c>
      <c r="X317" s="516" t="str">
        <f>VLOOKUP($I317,'U5L Int request'!$J$6:$AI$9945,17,FALSE)</f>
        <v>o</v>
      </c>
      <c r="Y317" s="516" t="str">
        <f>VLOOKUP($I317,'U5L Int request'!$J$6:$AI$9945,18,FALSE)</f>
        <v>-</v>
      </c>
      <c r="Z317" s="516" t="str">
        <f>VLOOKUP($I317,'U5L Int request'!$J$6:$AI$9945,19,FALSE)</f>
        <v>-</v>
      </c>
      <c r="AA317" s="516" t="str">
        <f>VLOOKUP($I317,'U5L Int request'!$J$6:$AI$9945,20,FALSE)</f>
        <v>o</v>
      </c>
      <c r="AB317" s="516" t="str">
        <f>VLOOKUP($I317,'U5L Int request'!$J$6:$AI$9945,21,FALSE)</f>
        <v>-</v>
      </c>
      <c r="AC317" s="516" t="str">
        <f>VLOOKUP($I317,'U5L Int request'!$J$6:$AI$9945,22,FALSE)</f>
        <v>-</v>
      </c>
      <c r="AD317" s="563"/>
      <c r="AF317" s="30" t="str">
        <f>VLOOKUP(I317, 'U5L Int request'!$J$7:$J$428, 1, FALSE)</f>
        <v>IRQ13</v>
      </c>
    </row>
    <row r="318" spans="2:32" s="36" customFormat="1" ht="18" customHeight="1">
      <c r="B318" s="597">
        <v>152</v>
      </c>
      <c r="C318" s="590" t="s">
        <v>1167</v>
      </c>
      <c r="D318" s="590" t="s">
        <v>1167</v>
      </c>
      <c r="E318" s="590" t="s">
        <v>1167</v>
      </c>
      <c r="F318" s="512" t="str">
        <f t="shared" si="4"/>
        <v>EIC152</v>
      </c>
      <c r="G318" s="40" t="s">
        <v>384</v>
      </c>
      <c r="H318" s="584">
        <v>311</v>
      </c>
      <c r="I318" s="38" t="s">
        <v>812</v>
      </c>
      <c r="J318" s="38" t="s">
        <v>813</v>
      </c>
      <c r="K318" s="38" t="str">
        <f>VLOOKUP($I318,'U5L Int request'!$J$6:$AI$9945,3,FALSE)</f>
        <v>PORT</v>
      </c>
      <c r="L318" s="38" t="s">
        <v>755</v>
      </c>
      <c r="M318" s="38" t="s">
        <v>2172</v>
      </c>
      <c r="N318" s="686"/>
      <c r="O318" s="691"/>
      <c r="P318" s="37" t="s">
        <v>2200</v>
      </c>
      <c r="Q318" s="302" t="str">
        <f>VLOOKUP($I318,'U5L Int request'!$J$6:$AI$9945,5,FALSE)</f>
        <v>awo_pfctop_IRQ14</v>
      </c>
      <c r="R318" s="516" t="str">
        <f>VLOOKUP($I318,'U5L Int request'!$J$6:$AI$9945,11,FALSE)</f>
        <v>o</v>
      </c>
      <c r="S318" s="516" t="str">
        <f>VLOOKUP($I318,'U5L Int request'!$J$6:$AI$9945,12,FALSE)</f>
        <v>o</v>
      </c>
      <c r="T318" s="516" t="str">
        <f>VLOOKUP($I318,'U5L Int request'!$J$6:$AI$9945,13,FALSE)</f>
        <v>o</v>
      </c>
      <c r="U318" s="516" t="str">
        <f>VLOOKUP($I318,'U5L Int request'!$J$6:$AI$9945,14,FALSE)</f>
        <v>o</v>
      </c>
      <c r="V318" s="516" t="str">
        <f>VLOOKUP($I318,'U5L Int request'!$J$6:$AI$9945,15,FALSE)</f>
        <v>o</v>
      </c>
      <c r="W318" s="516" t="str">
        <f>VLOOKUP($I318,'U5L Int request'!$J$6:$AI$9945,16,FALSE)</f>
        <v>o</v>
      </c>
      <c r="X318" s="516" t="str">
        <f>VLOOKUP($I318,'U5L Int request'!$J$6:$AI$9945,17,FALSE)</f>
        <v>o</v>
      </c>
      <c r="Y318" s="516" t="str">
        <f>VLOOKUP($I318,'U5L Int request'!$J$6:$AI$9945,18,FALSE)</f>
        <v>-</v>
      </c>
      <c r="Z318" s="516" t="str">
        <f>VLOOKUP($I318,'U5L Int request'!$J$6:$AI$9945,19,FALSE)</f>
        <v>-</v>
      </c>
      <c r="AA318" s="516" t="str">
        <f>VLOOKUP($I318,'U5L Int request'!$J$6:$AI$9945,20,FALSE)</f>
        <v>o</v>
      </c>
      <c r="AB318" s="516" t="str">
        <f>VLOOKUP($I318,'U5L Int request'!$J$6:$AI$9945,21,FALSE)</f>
        <v>-</v>
      </c>
      <c r="AC318" s="516" t="str">
        <f>VLOOKUP($I318,'U5L Int request'!$J$6:$AI$9945,22,FALSE)</f>
        <v>-</v>
      </c>
      <c r="AD318" s="205"/>
      <c r="AF318" s="30" t="str">
        <f>VLOOKUP(I318, 'U5L Int request'!$J$7:$J$428, 1, FALSE)</f>
        <v>IRQ14</v>
      </c>
    </row>
    <row r="319" spans="2:32" s="36" customFormat="1" ht="18" customHeight="1">
      <c r="B319" s="597">
        <v>153</v>
      </c>
      <c r="C319" s="590" t="s">
        <v>1167</v>
      </c>
      <c r="D319" s="590" t="s">
        <v>1167</v>
      </c>
      <c r="E319" s="590" t="s">
        <v>1167</v>
      </c>
      <c r="F319" s="512" t="str">
        <f t="shared" si="4"/>
        <v>EIC153</v>
      </c>
      <c r="G319" s="40" t="s">
        <v>2154</v>
      </c>
      <c r="H319" s="584">
        <v>312</v>
      </c>
      <c r="I319" s="38" t="s">
        <v>814</v>
      </c>
      <c r="J319" s="38" t="s">
        <v>815</v>
      </c>
      <c r="K319" s="38" t="str">
        <f>VLOOKUP($I319,'U5L Int request'!$J$6:$AI$9945,3,FALSE)</f>
        <v>PORT</v>
      </c>
      <c r="L319" s="38" t="s">
        <v>755</v>
      </c>
      <c r="M319" s="38" t="s">
        <v>2173</v>
      </c>
      <c r="N319" s="686"/>
      <c r="O319" s="691"/>
      <c r="P319" s="37" t="s">
        <v>2201</v>
      </c>
      <c r="Q319" s="302" t="str">
        <f>VLOOKUP($I319,'U5L Int request'!$J$6:$AI$9945,5,FALSE)</f>
        <v>awo_pfctop_IRQ15</v>
      </c>
      <c r="R319" s="516" t="str">
        <f>VLOOKUP($I319,'U5L Int request'!$J$6:$AI$9945,11,FALSE)</f>
        <v>o</v>
      </c>
      <c r="S319" s="516" t="str">
        <f>VLOOKUP($I319,'U5L Int request'!$J$6:$AI$9945,12,FALSE)</f>
        <v>o</v>
      </c>
      <c r="T319" s="516" t="str">
        <f>VLOOKUP($I319,'U5L Int request'!$J$6:$AI$9945,13,FALSE)</f>
        <v>o</v>
      </c>
      <c r="U319" s="516" t="str">
        <f>VLOOKUP($I319,'U5L Int request'!$J$6:$AI$9945,14,FALSE)</f>
        <v>o</v>
      </c>
      <c r="V319" s="516" t="str">
        <f>VLOOKUP($I319,'U5L Int request'!$J$6:$AI$9945,15,FALSE)</f>
        <v>o</v>
      </c>
      <c r="W319" s="516" t="str">
        <f>VLOOKUP($I319,'U5L Int request'!$J$6:$AI$9945,16,FALSE)</f>
        <v>o</v>
      </c>
      <c r="X319" s="516" t="str">
        <f>VLOOKUP($I319,'U5L Int request'!$J$6:$AI$9945,17,FALSE)</f>
        <v>o</v>
      </c>
      <c r="Y319" s="516" t="str">
        <f>VLOOKUP($I319,'U5L Int request'!$J$6:$AI$9945,18,FALSE)</f>
        <v>-</v>
      </c>
      <c r="Z319" s="516" t="str">
        <f>VLOOKUP($I319,'U5L Int request'!$J$6:$AI$9945,19,FALSE)</f>
        <v>-</v>
      </c>
      <c r="AA319" s="516" t="str">
        <f>VLOOKUP($I319,'U5L Int request'!$J$6:$AI$9945,20,FALSE)</f>
        <v>o</v>
      </c>
      <c r="AB319" s="516" t="str">
        <f>VLOOKUP($I319,'U5L Int request'!$J$6:$AI$9945,21,FALSE)</f>
        <v>-</v>
      </c>
      <c r="AC319" s="516" t="str">
        <f>VLOOKUP($I319,'U5L Int request'!$J$6:$AI$9945,22,FALSE)</f>
        <v>-</v>
      </c>
      <c r="AD319" s="205"/>
      <c r="AF319" s="30" t="str">
        <f>VLOOKUP(I319, 'U5L Int request'!$J$7:$J$428, 1, FALSE)</f>
        <v>IRQ15</v>
      </c>
    </row>
    <row r="320" spans="2:32" ht="18" customHeight="1">
      <c r="B320" s="597">
        <v>154</v>
      </c>
      <c r="C320" s="590" t="s">
        <v>1167</v>
      </c>
      <c r="D320" s="590" t="s">
        <v>1167</v>
      </c>
      <c r="E320" s="590" t="s">
        <v>1167</v>
      </c>
      <c r="F320" s="512" t="str">
        <f t="shared" si="4"/>
        <v>EIC154</v>
      </c>
      <c r="G320" s="40" t="s">
        <v>387</v>
      </c>
      <c r="H320" s="584">
        <v>313</v>
      </c>
      <c r="I320" s="40" t="s">
        <v>784</v>
      </c>
      <c r="J320" s="40" t="s">
        <v>785</v>
      </c>
      <c r="K320" s="40" t="str">
        <f>VLOOKUP($I320,'U5L Int request'!$J$6:$AI$9945,3,FALSE)</f>
        <v>PORT</v>
      </c>
      <c r="L320" s="40" t="s">
        <v>755</v>
      </c>
      <c r="M320" s="40" t="s">
        <v>2174</v>
      </c>
      <c r="N320" s="686"/>
      <c r="O320" s="691"/>
      <c r="P320" s="39" t="s">
        <v>2202</v>
      </c>
      <c r="Q320" s="301" t="str">
        <f>VLOOKUP($I320,'U5L Int request'!$J$6:$AI$9945,5,FALSE)</f>
        <v>awo_pfctop_IRQ17</v>
      </c>
      <c r="R320" s="516" t="str">
        <f>VLOOKUP($I320,'U5L Int request'!$J$6:$AI$9945,11,FALSE)</f>
        <v>o</v>
      </c>
      <c r="S320" s="516" t="str">
        <f>VLOOKUP($I320,'U5L Int request'!$J$6:$AI$9945,12,FALSE)</f>
        <v>o</v>
      </c>
      <c r="T320" s="516" t="str">
        <f>VLOOKUP($I320,'U5L Int request'!$J$6:$AI$9945,13,FALSE)</f>
        <v>o</v>
      </c>
      <c r="U320" s="516" t="str">
        <f>VLOOKUP($I320,'U5L Int request'!$J$6:$AI$9945,14,FALSE)</f>
        <v>o</v>
      </c>
      <c r="V320" s="516" t="str">
        <f>VLOOKUP($I320,'U5L Int request'!$J$6:$AI$9945,15,FALSE)</f>
        <v>o</v>
      </c>
      <c r="W320" s="516" t="str">
        <f>VLOOKUP($I320,'U5L Int request'!$J$6:$AI$9945,16,FALSE)</f>
        <v>o</v>
      </c>
      <c r="X320" s="516" t="str">
        <f>VLOOKUP($I320,'U5L Int request'!$J$6:$AI$9945,17,FALSE)</f>
        <v>o</v>
      </c>
      <c r="Y320" s="516" t="str">
        <f>VLOOKUP($I320,'U5L Int request'!$J$6:$AI$9945,18,FALSE)</f>
        <v>o</v>
      </c>
      <c r="Z320" s="516" t="str">
        <f>VLOOKUP($I320,'U5L Int request'!$J$6:$AI$9945,19,FALSE)</f>
        <v>-</v>
      </c>
      <c r="AA320" s="516" t="str">
        <f>VLOOKUP($I320,'U5L Int request'!$J$6:$AI$9945,20,FALSE)</f>
        <v>o</v>
      </c>
      <c r="AB320" s="516" t="str">
        <f>VLOOKUP($I320,'U5L Int request'!$J$6:$AI$9945,21,FALSE)</f>
        <v>o</v>
      </c>
      <c r="AC320" s="516" t="str">
        <f>VLOOKUP($I320,'U5L Int request'!$J$6:$AI$9945,22,FALSE)</f>
        <v>-</v>
      </c>
      <c r="AD320" s="563"/>
      <c r="AF320" s="30" t="str">
        <f>VLOOKUP(I320, 'U5L Int request'!$J$7:$J$428, 1, FALSE)</f>
        <v>IRQ17</v>
      </c>
    </row>
    <row r="321" spans="2:32" ht="18" customHeight="1">
      <c r="B321" s="597">
        <v>155</v>
      </c>
      <c r="C321" s="590" t="s">
        <v>1167</v>
      </c>
      <c r="D321" s="590" t="s">
        <v>1167</v>
      </c>
      <c r="E321" s="590" t="s">
        <v>1167</v>
      </c>
      <c r="F321" s="512" t="str">
        <f t="shared" si="4"/>
        <v>EIC155</v>
      </c>
      <c r="G321" s="40" t="s">
        <v>2155</v>
      </c>
      <c r="H321" s="584">
        <v>314</v>
      </c>
      <c r="I321" s="40" t="s">
        <v>816</v>
      </c>
      <c r="J321" s="40" t="s">
        <v>817</v>
      </c>
      <c r="K321" s="40" t="str">
        <f>VLOOKUP($I321,'U5L Int request'!$J$6:$AI$9945,3,FALSE)</f>
        <v>ADCK1</v>
      </c>
      <c r="L321" s="40" t="str">
        <f>VLOOKUP(J321,'U5L Int request'!K:AI,3,FALSE)</f>
        <v>Edge</v>
      </c>
      <c r="M321" s="40" t="s">
        <v>2175</v>
      </c>
      <c r="N321" s="686"/>
      <c r="O321" s="691"/>
      <c r="P321" s="39" t="s">
        <v>2136</v>
      </c>
      <c r="Q321" s="301" t="str">
        <f>VLOOKUP($I321,'U5L Int request'!$J$6:$AI$9945,5,FALSE)</f>
        <v>iso_adcgl31_INT_ADE</v>
      </c>
      <c r="R321" s="516" t="str">
        <f>VLOOKUP($I321,'U5L Int request'!$J$6:$AI$9945,11,FALSE)</f>
        <v>o</v>
      </c>
      <c r="S321" s="516" t="str">
        <f>VLOOKUP($I321,'U5L Int request'!$J$6:$AI$9945,12,FALSE)</f>
        <v>o</v>
      </c>
      <c r="T321" s="516" t="str">
        <f>VLOOKUP($I321,'U5L Int request'!$J$6:$AI$9945,13,FALSE)</f>
        <v>o</v>
      </c>
      <c r="U321" s="516" t="str">
        <f>VLOOKUP($I321,'U5L Int request'!$J$6:$AI$9945,14,FALSE)</f>
        <v>T.B.D</v>
      </c>
      <c r="V321" s="516" t="str">
        <f>VLOOKUP($I321,'U5L Int request'!$J$6:$AI$9945,15,FALSE)</f>
        <v>o</v>
      </c>
      <c r="W321" s="516" t="str">
        <f>VLOOKUP($I321,'U5L Int request'!$J$6:$AI$9945,16,FALSE)</f>
        <v>o</v>
      </c>
      <c r="X321" s="516" t="str">
        <f>VLOOKUP($I321,'U5L Int request'!$J$6:$AI$9945,17,FALSE)</f>
        <v>T.B.D</v>
      </c>
      <c r="Y321" s="516" t="str">
        <f>VLOOKUP($I321,'U5L Int request'!$J$6:$AI$9945,18,FALSE)</f>
        <v>T.B.D</v>
      </c>
      <c r="Z321" s="516" t="str">
        <f>VLOOKUP($I321,'U5L Int request'!$J$6:$AI$9945,19,FALSE)</f>
        <v>T.B.D</v>
      </c>
      <c r="AA321" s="516" t="str">
        <f>VLOOKUP($I321,'U5L Int request'!$J$6:$AI$9945,20,FALSE)</f>
        <v>-</v>
      </c>
      <c r="AB321" s="516" t="str">
        <f>VLOOKUP($I321,'U5L Int request'!$J$6:$AI$9945,21,FALSE)</f>
        <v>-</v>
      </c>
      <c r="AC321" s="516" t="str">
        <f>VLOOKUP($I321,'U5L Int request'!$J$6:$AI$9945,22,FALSE)</f>
        <v>-</v>
      </c>
      <c r="AD321" s="563" t="s">
        <v>818</v>
      </c>
      <c r="AF321" s="30" t="str">
        <f>VLOOKUP(I321, 'U5L Int request'!$J$7:$J$428, 1, FALSE)</f>
        <v>INTADCK1ERR</v>
      </c>
    </row>
    <row r="322" spans="2:32" ht="18" customHeight="1">
      <c r="B322" s="597">
        <v>156</v>
      </c>
      <c r="C322" s="590" t="s">
        <v>1167</v>
      </c>
      <c r="D322" s="590" t="s">
        <v>1167</v>
      </c>
      <c r="E322" s="590" t="s">
        <v>1167</v>
      </c>
      <c r="F322" s="512" t="str">
        <f t="shared" si="4"/>
        <v>EIC156</v>
      </c>
      <c r="G322" s="40" t="s">
        <v>389</v>
      </c>
      <c r="H322" s="584">
        <v>315</v>
      </c>
      <c r="I322" s="38" t="s">
        <v>819</v>
      </c>
      <c r="J322" s="38" t="s">
        <v>820</v>
      </c>
      <c r="K322" s="38" t="str">
        <f>VLOOKUP($I322,'U5L Int request'!$J$6:$AI$9945,3,FALSE)</f>
        <v>ADCK1</v>
      </c>
      <c r="L322" s="38" t="str">
        <f>VLOOKUP(J322,'U5L Int request'!K:AI,3,FALSE)</f>
        <v>Edge</v>
      </c>
      <c r="M322" s="38" t="s">
        <v>2176</v>
      </c>
      <c r="N322" s="686"/>
      <c r="O322" s="691"/>
      <c r="P322" s="37" t="s">
        <v>2203</v>
      </c>
      <c r="Q322" s="302" t="str">
        <f>VLOOKUP($I322,'U5L Int request'!$J$6:$AI$9945,5,FALSE)</f>
        <v>iso_adcsm_1_INT_AD[0]</v>
      </c>
      <c r="R322" s="516" t="str">
        <f>VLOOKUP($I322,'U5L Int request'!$J$6:$AI$9945,11,FALSE)</f>
        <v>o</v>
      </c>
      <c r="S322" s="516" t="str">
        <f>VLOOKUP($I322,'U5L Int request'!$J$6:$AI$9945,12,FALSE)</f>
        <v>o</v>
      </c>
      <c r="T322" s="516" t="str">
        <f>VLOOKUP($I322,'U5L Int request'!$J$6:$AI$9945,13,FALSE)</f>
        <v>o</v>
      </c>
      <c r="U322" s="516" t="str">
        <f>VLOOKUP($I322,'U5L Int request'!$J$6:$AI$9945,14,FALSE)</f>
        <v>T.B.D</v>
      </c>
      <c r="V322" s="516" t="str">
        <f>VLOOKUP($I322,'U5L Int request'!$J$6:$AI$9945,15,FALSE)</f>
        <v>o</v>
      </c>
      <c r="W322" s="516" t="str">
        <f>VLOOKUP($I322,'U5L Int request'!$J$6:$AI$9945,16,FALSE)</f>
        <v>o</v>
      </c>
      <c r="X322" s="516" t="str">
        <f>VLOOKUP($I322,'U5L Int request'!$J$6:$AI$9945,17,FALSE)</f>
        <v>T.B.D</v>
      </c>
      <c r="Y322" s="516" t="str">
        <f>VLOOKUP($I322,'U5L Int request'!$J$6:$AI$9945,18,FALSE)</f>
        <v>T.B.D</v>
      </c>
      <c r="Z322" s="516" t="str">
        <f>VLOOKUP($I322,'U5L Int request'!$J$6:$AI$9945,19,FALSE)</f>
        <v>T.B.D</v>
      </c>
      <c r="AA322" s="516" t="str">
        <f>VLOOKUP($I322,'U5L Int request'!$J$6:$AI$9945,20,FALSE)</f>
        <v>-</v>
      </c>
      <c r="AB322" s="516" t="str">
        <f>VLOOKUP($I322,'U5L Int request'!$J$6:$AI$9945,21,FALSE)</f>
        <v>-</v>
      </c>
      <c r="AC322" s="516" t="str">
        <f>VLOOKUP($I322,'U5L Int request'!$J$6:$AI$9945,22,FALSE)</f>
        <v>-</v>
      </c>
      <c r="AD322" s="563" t="s">
        <v>818</v>
      </c>
      <c r="AF322" s="30" t="str">
        <f>VLOOKUP(I322, 'U5L Int request'!$J$7:$J$428, 1, FALSE)</f>
        <v>INTADCK1I0</v>
      </c>
    </row>
    <row r="323" spans="2:32" ht="18" customHeight="1">
      <c r="B323" s="597">
        <v>157</v>
      </c>
      <c r="C323" s="590" t="s">
        <v>1167</v>
      </c>
      <c r="D323" s="590" t="s">
        <v>1167</v>
      </c>
      <c r="E323" s="590" t="s">
        <v>1167</v>
      </c>
      <c r="F323" s="512" t="str">
        <f t="shared" si="4"/>
        <v>EIC157</v>
      </c>
      <c r="G323" s="40" t="s">
        <v>2156</v>
      </c>
      <c r="H323" s="584">
        <v>316</v>
      </c>
      <c r="I323" s="40" t="s">
        <v>821</v>
      </c>
      <c r="J323" s="40" t="s">
        <v>822</v>
      </c>
      <c r="K323" s="40" t="str">
        <f>VLOOKUP($I323,'U5L Int request'!$J$6:$AI$9945,3,FALSE)</f>
        <v>ADCK1</v>
      </c>
      <c r="L323" s="40" t="str">
        <f>VLOOKUP(J323,'U5L Int request'!K:AI,3,FALSE)</f>
        <v>Edge</v>
      </c>
      <c r="M323" s="40" t="s">
        <v>2177</v>
      </c>
      <c r="N323" s="686"/>
      <c r="O323" s="691"/>
      <c r="P323" s="39" t="s">
        <v>2204</v>
      </c>
      <c r="Q323" s="301" t="str">
        <f>VLOOKUP($I323,'U5L Int request'!$J$6:$AI$9945,5,FALSE)</f>
        <v>iso_adcsm_1_INT_AD[1]</v>
      </c>
      <c r="R323" s="516" t="str">
        <f>VLOOKUP($I323,'U5L Int request'!$J$6:$AI$9945,11,FALSE)</f>
        <v>o</v>
      </c>
      <c r="S323" s="516" t="str">
        <f>VLOOKUP($I323,'U5L Int request'!$J$6:$AI$9945,12,FALSE)</f>
        <v>o</v>
      </c>
      <c r="T323" s="516" t="str">
        <f>VLOOKUP($I323,'U5L Int request'!$J$6:$AI$9945,13,FALSE)</f>
        <v>o</v>
      </c>
      <c r="U323" s="516" t="str">
        <f>VLOOKUP($I323,'U5L Int request'!$J$6:$AI$9945,14,FALSE)</f>
        <v>T.B.D</v>
      </c>
      <c r="V323" s="516" t="str">
        <f>VLOOKUP($I323,'U5L Int request'!$J$6:$AI$9945,15,FALSE)</f>
        <v>o</v>
      </c>
      <c r="W323" s="516" t="str">
        <f>VLOOKUP($I323,'U5L Int request'!$J$6:$AI$9945,16,FALSE)</f>
        <v>o</v>
      </c>
      <c r="X323" s="516" t="str">
        <f>VLOOKUP($I323,'U5L Int request'!$J$6:$AI$9945,17,FALSE)</f>
        <v>T.B.D</v>
      </c>
      <c r="Y323" s="516" t="str">
        <f>VLOOKUP($I323,'U5L Int request'!$J$6:$AI$9945,18,FALSE)</f>
        <v>T.B.D</v>
      </c>
      <c r="Z323" s="516" t="str">
        <f>VLOOKUP($I323,'U5L Int request'!$J$6:$AI$9945,19,FALSE)</f>
        <v>T.B.D</v>
      </c>
      <c r="AA323" s="516" t="str">
        <f>VLOOKUP($I323,'U5L Int request'!$J$6:$AI$9945,20,FALSE)</f>
        <v>-</v>
      </c>
      <c r="AB323" s="516" t="str">
        <f>VLOOKUP($I323,'U5L Int request'!$J$6:$AI$9945,21,FALSE)</f>
        <v>-</v>
      </c>
      <c r="AC323" s="516" t="str">
        <f>VLOOKUP($I323,'U5L Int request'!$J$6:$AI$9945,22,FALSE)</f>
        <v>-</v>
      </c>
      <c r="AD323" s="563" t="s">
        <v>818</v>
      </c>
      <c r="AF323" s="30" t="str">
        <f>VLOOKUP(I323, 'U5L Int request'!$J$7:$J$428, 1, FALSE)</f>
        <v>INTADCK1I1</v>
      </c>
    </row>
    <row r="324" spans="2:32" ht="18" customHeight="1">
      <c r="B324" s="597">
        <v>158</v>
      </c>
      <c r="C324" s="590" t="s">
        <v>1167</v>
      </c>
      <c r="D324" s="590" t="s">
        <v>1167</v>
      </c>
      <c r="E324" s="590" t="s">
        <v>1167</v>
      </c>
      <c r="F324" s="512" t="str">
        <f t="shared" si="4"/>
        <v>EIC158</v>
      </c>
      <c r="G324" s="40" t="s">
        <v>392</v>
      </c>
      <c r="H324" s="584">
        <v>317</v>
      </c>
      <c r="I324" s="38" t="s">
        <v>823</v>
      </c>
      <c r="J324" s="38" t="s">
        <v>824</v>
      </c>
      <c r="K324" s="38" t="str">
        <f>VLOOKUP($I324,'U5L Int request'!$J$6:$AI$9945,3,FALSE)</f>
        <v>ADCK1</v>
      </c>
      <c r="L324" s="38" t="str">
        <f>VLOOKUP(J324,'U5L Int request'!K:AI,3,FALSE)</f>
        <v>Edge</v>
      </c>
      <c r="M324" s="38" t="s">
        <v>2178</v>
      </c>
      <c r="N324" s="686"/>
      <c r="O324" s="691"/>
      <c r="P324" s="37" t="s">
        <v>2205</v>
      </c>
      <c r="Q324" s="302" t="str">
        <f>VLOOKUP($I324,'U5L Int request'!$J$6:$AI$9945,5,FALSE)</f>
        <v>iso_adcsm_1_INT_AD[2]</v>
      </c>
      <c r="R324" s="516" t="str">
        <f>VLOOKUP($I324,'U5L Int request'!$J$6:$AI$9945,11,FALSE)</f>
        <v>o</v>
      </c>
      <c r="S324" s="516" t="str">
        <f>VLOOKUP($I324,'U5L Int request'!$J$6:$AI$9945,12,FALSE)</f>
        <v>o</v>
      </c>
      <c r="T324" s="516" t="str">
        <f>VLOOKUP($I324,'U5L Int request'!$J$6:$AI$9945,13,FALSE)</f>
        <v>o</v>
      </c>
      <c r="U324" s="516" t="str">
        <f>VLOOKUP($I324,'U5L Int request'!$J$6:$AI$9945,14,FALSE)</f>
        <v>T.B.D</v>
      </c>
      <c r="V324" s="516" t="str">
        <f>VLOOKUP($I324,'U5L Int request'!$J$6:$AI$9945,15,FALSE)</f>
        <v>o</v>
      </c>
      <c r="W324" s="516" t="str">
        <f>VLOOKUP($I324,'U5L Int request'!$J$6:$AI$9945,16,FALSE)</f>
        <v>o</v>
      </c>
      <c r="X324" s="516" t="str">
        <f>VLOOKUP($I324,'U5L Int request'!$J$6:$AI$9945,17,FALSE)</f>
        <v>T.B.D</v>
      </c>
      <c r="Y324" s="516" t="str">
        <f>VLOOKUP($I324,'U5L Int request'!$J$6:$AI$9945,18,FALSE)</f>
        <v>T.B.D</v>
      </c>
      <c r="Z324" s="516" t="str">
        <f>VLOOKUP($I324,'U5L Int request'!$J$6:$AI$9945,19,FALSE)</f>
        <v>T.B.D</v>
      </c>
      <c r="AA324" s="516" t="str">
        <f>VLOOKUP($I324,'U5L Int request'!$J$6:$AI$9945,20,FALSE)</f>
        <v>-</v>
      </c>
      <c r="AB324" s="516" t="str">
        <f>VLOOKUP($I324,'U5L Int request'!$J$6:$AI$9945,21,FALSE)</f>
        <v>-</v>
      </c>
      <c r="AC324" s="516" t="str">
        <f>VLOOKUP($I324,'U5L Int request'!$J$6:$AI$9945,22,FALSE)</f>
        <v>-</v>
      </c>
      <c r="AD324" s="563" t="s">
        <v>818</v>
      </c>
      <c r="AF324" s="30" t="str">
        <f>VLOOKUP(I324, 'U5L Int request'!$J$7:$J$428, 1, FALSE)</f>
        <v>INTADCK1I2</v>
      </c>
    </row>
    <row r="325" spans="2:32" ht="18" customHeight="1">
      <c r="B325" s="597">
        <v>159</v>
      </c>
      <c r="C325" s="590" t="s">
        <v>1167</v>
      </c>
      <c r="D325" s="590" t="s">
        <v>1167</v>
      </c>
      <c r="E325" s="590" t="s">
        <v>1167</v>
      </c>
      <c r="F325" s="512" t="str">
        <f t="shared" si="4"/>
        <v>EIC159</v>
      </c>
      <c r="G325" s="40" t="s">
        <v>2157</v>
      </c>
      <c r="H325" s="584">
        <v>318</v>
      </c>
      <c r="I325" s="40" t="s">
        <v>825</v>
      </c>
      <c r="J325" s="40" t="s">
        <v>826</v>
      </c>
      <c r="K325" s="40" t="str">
        <f>VLOOKUP($I325,'U5L Int request'!$J$6:$AI$9945,3,FALSE)</f>
        <v>ADCK1</v>
      </c>
      <c r="L325" s="40" t="str">
        <f>VLOOKUP(J325,'U5L Int request'!K:AI,3,FALSE)</f>
        <v>Edge</v>
      </c>
      <c r="M325" s="40" t="s">
        <v>2179</v>
      </c>
      <c r="N325" s="686"/>
      <c r="O325" s="691"/>
      <c r="P325" s="39" t="s">
        <v>2206</v>
      </c>
      <c r="Q325" s="301" t="str">
        <f>VLOOKUP($I325,'U5L Int request'!$J$6:$AI$9945,5,FALSE)</f>
        <v>iso_adcsm_1_INT_AD[3]</v>
      </c>
      <c r="R325" s="516" t="str">
        <f>VLOOKUP($I325,'U5L Int request'!$J$6:$AI$9945,11,FALSE)</f>
        <v>o</v>
      </c>
      <c r="S325" s="516" t="str">
        <f>VLOOKUP($I325,'U5L Int request'!$J$6:$AI$9945,12,FALSE)</f>
        <v>o</v>
      </c>
      <c r="T325" s="516" t="str">
        <f>VLOOKUP($I325,'U5L Int request'!$J$6:$AI$9945,13,FALSE)</f>
        <v>o</v>
      </c>
      <c r="U325" s="516" t="str">
        <f>VLOOKUP($I325,'U5L Int request'!$J$6:$AI$9945,14,FALSE)</f>
        <v>T.B.D</v>
      </c>
      <c r="V325" s="516" t="str">
        <f>VLOOKUP($I325,'U5L Int request'!$J$6:$AI$9945,15,FALSE)</f>
        <v>o</v>
      </c>
      <c r="W325" s="516" t="str">
        <f>VLOOKUP($I325,'U5L Int request'!$J$6:$AI$9945,16,FALSE)</f>
        <v>o</v>
      </c>
      <c r="X325" s="516" t="str">
        <f>VLOOKUP($I325,'U5L Int request'!$J$6:$AI$9945,17,FALSE)</f>
        <v>T.B.D</v>
      </c>
      <c r="Y325" s="516" t="str">
        <f>VLOOKUP($I325,'U5L Int request'!$J$6:$AI$9945,18,FALSE)</f>
        <v>T.B.D</v>
      </c>
      <c r="Z325" s="516" t="str">
        <f>VLOOKUP($I325,'U5L Int request'!$J$6:$AI$9945,19,FALSE)</f>
        <v>T.B.D</v>
      </c>
      <c r="AA325" s="516" t="str">
        <f>VLOOKUP($I325,'U5L Int request'!$J$6:$AI$9945,20,FALSE)</f>
        <v>-</v>
      </c>
      <c r="AB325" s="516" t="str">
        <f>VLOOKUP($I325,'U5L Int request'!$J$6:$AI$9945,21,FALSE)</f>
        <v>-</v>
      </c>
      <c r="AC325" s="516" t="str">
        <f>VLOOKUP($I325,'U5L Int request'!$J$6:$AI$9945,22,FALSE)</f>
        <v>-</v>
      </c>
      <c r="AD325" s="563" t="s">
        <v>818</v>
      </c>
      <c r="AF325" s="30" t="str">
        <f>VLOOKUP(I325, 'U5L Int request'!$J$7:$J$428, 1, FALSE)</f>
        <v>INTADCK1I3</v>
      </c>
    </row>
    <row r="326" spans="2:32" ht="18" customHeight="1">
      <c r="B326" s="597">
        <v>160</v>
      </c>
      <c r="C326" s="590" t="s">
        <v>1167</v>
      </c>
      <c r="D326" s="590" t="s">
        <v>1167</v>
      </c>
      <c r="E326" s="590" t="s">
        <v>1167</v>
      </c>
      <c r="F326" s="512" t="str">
        <f t="shared" si="4"/>
        <v>EIC160</v>
      </c>
      <c r="G326" s="40" t="s">
        <v>394</v>
      </c>
      <c r="H326" s="584">
        <v>319</v>
      </c>
      <c r="I326" s="38" t="s">
        <v>827</v>
      </c>
      <c r="J326" s="38" t="s">
        <v>828</v>
      </c>
      <c r="K326" s="38" t="str">
        <f>VLOOKUP($I326,'U5L Int request'!$J$6:$AI$9945,3,FALSE)</f>
        <v>ADCK1</v>
      </c>
      <c r="L326" s="38" t="str">
        <f>VLOOKUP(J326,'U5L Int request'!K:AI,3,FALSE)</f>
        <v>Edge</v>
      </c>
      <c r="M326" s="38" t="s">
        <v>2180</v>
      </c>
      <c r="N326" s="686"/>
      <c r="O326" s="691"/>
      <c r="P326" s="37" t="s">
        <v>617</v>
      </c>
      <c r="Q326" s="302" t="str">
        <f>VLOOKUP($I326,'U5L Int request'!$J$6:$AI$9945,5,FALSE)</f>
        <v>iso_adcsm_1_INT_AD[4]</v>
      </c>
      <c r="R326" s="516" t="str">
        <f>VLOOKUP($I326,'U5L Int request'!$J$6:$AI$9945,11,FALSE)</f>
        <v>o</v>
      </c>
      <c r="S326" s="516" t="str">
        <f>VLOOKUP($I326,'U5L Int request'!$J$6:$AI$9945,12,FALSE)</f>
        <v>o</v>
      </c>
      <c r="T326" s="516" t="str">
        <f>VLOOKUP($I326,'U5L Int request'!$J$6:$AI$9945,13,FALSE)</f>
        <v>o</v>
      </c>
      <c r="U326" s="516" t="str">
        <f>VLOOKUP($I326,'U5L Int request'!$J$6:$AI$9945,14,FALSE)</f>
        <v>T.B.D</v>
      </c>
      <c r="V326" s="516" t="str">
        <f>VLOOKUP($I326,'U5L Int request'!$J$6:$AI$9945,15,FALSE)</f>
        <v>o</v>
      </c>
      <c r="W326" s="516" t="str">
        <f>VLOOKUP($I326,'U5L Int request'!$J$6:$AI$9945,16,FALSE)</f>
        <v>o</v>
      </c>
      <c r="X326" s="516" t="str">
        <f>VLOOKUP($I326,'U5L Int request'!$J$6:$AI$9945,17,FALSE)</f>
        <v>T.B.D</v>
      </c>
      <c r="Y326" s="516" t="str">
        <f>VLOOKUP($I326,'U5L Int request'!$J$6:$AI$9945,18,FALSE)</f>
        <v>T.B.D</v>
      </c>
      <c r="Z326" s="516" t="str">
        <f>VLOOKUP($I326,'U5L Int request'!$J$6:$AI$9945,19,FALSE)</f>
        <v>T.B.D</v>
      </c>
      <c r="AA326" s="516" t="str">
        <f>VLOOKUP($I326,'U5L Int request'!$J$6:$AI$9945,20,FALSE)</f>
        <v>-</v>
      </c>
      <c r="AB326" s="516" t="str">
        <f>VLOOKUP($I326,'U5L Int request'!$J$6:$AI$9945,21,FALSE)</f>
        <v>-</v>
      </c>
      <c r="AC326" s="516" t="str">
        <f>VLOOKUP($I326,'U5L Int request'!$J$6:$AI$9945,22,FALSE)</f>
        <v>-</v>
      </c>
      <c r="AD326" s="563" t="s">
        <v>818</v>
      </c>
      <c r="AF326" s="30" t="str">
        <f>VLOOKUP(I326, 'U5L Int request'!$J$7:$J$428, 1, FALSE)</f>
        <v>INTADCK1I4</v>
      </c>
    </row>
    <row r="327" spans="2:32" ht="18" customHeight="1">
      <c r="B327" s="597">
        <v>161</v>
      </c>
      <c r="C327" s="590" t="s">
        <v>1167</v>
      </c>
      <c r="D327" s="590" t="s">
        <v>1167</v>
      </c>
      <c r="E327" s="590" t="s">
        <v>1167</v>
      </c>
      <c r="F327" s="512" t="str">
        <f t="shared" si="4"/>
        <v>EIC161</v>
      </c>
      <c r="G327" s="40" t="s">
        <v>2158</v>
      </c>
      <c r="H327" s="584">
        <v>320</v>
      </c>
      <c r="I327" s="40" t="s">
        <v>829</v>
      </c>
      <c r="J327" s="40" t="s">
        <v>830</v>
      </c>
      <c r="K327" s="40" t="str">
        <f>VLOOKUP($I327,'U5L Int request'!$J$6:$AI$9945,3,FALSE)</f>
        <v>ADCK1</v>
      </c>
      <c r="L327" s="40" t="str">
        <f>VLOOKUP(J327,'U5L Int request'!K:AI,3,FALSE)</f>
        <v>Edge</v>
      </c>
      <c r="M327" s="40" t="s">
        <v>2181</v>
      </c>
      <c r="N327" s="686"/>
      <c r="O327" s="691"/>
      <c r="P327" s="39" t="s">
        <v>620</v>
      </c>
      <c r="Q327" s="301" t="str">
        <f>VLOOKUP($I327,'U5L Int request'!$J$6:$AI$9945,5,FALSE)</f>
        <v>iso_adcsm_1_INT_MPX</v>
      </c>
      <c r="R327" s="516" t="str">
        <f>VLOOKUP($I327,'U5L Int request'!$J$6:$AI$9945,11,FALSE)</f>
        <v>o</v>
      </c>
      <c r="S327" s="516" t="str">
        <f>VLOOKUP($I327,'U5L Int request'!$J$6:$AI$9945,12,FALSE)</f>
        <v>o</v>
      </c>
      <c r="T327" s="516" t="str">
        <f>VLOOKUP($I327,'U5L Int request'!$J$6:$AI$9945,13,FALSE)</f>
        <v>o</v>
      </c>
      <c r="U327" s="516" t="str">
        <f>VLOOKUP($I327,'U5L Int request'!$J$6:$AI$9945,14,FALSE)</f>
        <v>T.B.D</v>
      </c>
      <c r="V327" s="516" t="str">
        <f>VLOOKUP($I327,'U5L Int request'!$J$6:$AI$9945,15,FALSE)</f>
        <v>o</v>
      </c>
      <c r="W327" s="516" t="str">
        <f>VLOOKUP($I327,'U5L Int request'!$J$6:$AI$9945,16,FALSE)</f>
        <v>o</v>
      </c>
      <c r="X327" s="516" t="str">
        <f>VLOOKUP($I327,'U5L Int request'!$J$6:$AI$9945,17,FALSE)</f>
        <v>T.B.D</v>
      </c>
      <c r="Y327" s="516" t="str">
        <f>VLOOKUP($I327,'U5L Int request'!$J$6:$AI$9945,18,FALSE)</f>
        <v>T.B.D</v>
      </c>
      <c r="Z327" s="516" t="str">
        <f>VLOOKUP($I327,'U5L Int request'!$J$6:$AI$9945,19,FALSE)</f>
        <v>T.B.D</v>
      </c>
      <c r="AA327" s="516" t="str">
        <f>VLOOKUP($I327,'U5L Int request'!$J$6:$AI$9945,20,FALSE)</f>
        <v>-</v>
      </c>
      <c r="AB327" s="516" t="str">
        <f>VLOOKUP($I327,'U5L Int request'!$J$6:$AI$9945,21,FALSE)</f>
        <v>-</v>
      </c>
      <c r="AC327" s="516" t="str">
        <f>VLOOKUP($I327,'U5L Int request'!$J$6:$AI$9945,22,FALSE)</f>
        <v>-</v>
      </c>
      <c r="AD327" s="563" t="s">
        <v>818</v>
      </c>
      <c r="AF327" s="30" t="str">
        <f>VLOOKUP(I327, 'U5L Int request'!$J$7:$J$428, 1, FALSE)</f>
        <v>INTADCK1MPX</v>
      </c>
    </row>
    <row r="328" spans="2:32" ht="18" customHeight="1">
      <c r="B328" s="597">
        <v>162</v>
      </c>
      <c r="C328" s="590" t="s">
        <v>1167</v>
      </c>
      <c r="D328" s="590" t="s">
        <v>1167</v>
      </c>
      <c r="E328" s="590" t="s">
        <v>1167</v>
      </c>
      <c r="F328" s="512" t="str">
        <f t="shared" si="4"/>
        <v>EIC162</v>
      </c>
      <c r="G328" s="40" t="s">
        <v>397</v>
      </c>
      <c r="H328" s="584">
        <v>321</v>
      </c>
      <c r="I328" s="38" t="s">
        <v>831</v>
      </c>
      <c r="J328" s="38" t="s">
        <v>832</v>
      </c>
      <c r="K328" s="38" t="str">
        <f>VLOOKUP($I328,'U5L Int request'!$J$6:$AI$9945,3,FALSE)</f>
        <v>ADCK1</v>
      </c>
      <c r="L328" s="38" t="str">
        <f>VLOOKUP(J328,'U5L Int request'!K:AI,3,FALSE)</f>
        <v>Edge</v>
      </c>
      <c r="M328" s="38" t="s">
        <v>2182</v>
      </c>
      <c r="N328" s="686"/>
      <c r="O328" s="691"/>
      <c r="P328" s="37" t="s">
        <v>623</v>
      </c>
      <c r="Q328" s="302" t="str">
        <f>VLOOKUP($I328,'U5L Int request'!$J$6:$AI$9945,5,FALSE)</f>
        <v>iso_adcsm_1_INT_SD</v>
      </c>
      <c r="R328" s="516" t="str">
        <f>VLOOKUP($I328,'U5L Int request'!$J$6:$AI$9945,11,FALSE)</f>
        <v>o</v>
      </c>
      <c r="S328" s="516" t="str">
        <f>VLOOKUP($I328,'U5L Int request'!$J$6:$AI$9945,12,FALSE)</f>
        <v>o</v>
      </c>
      <c r="T328" s="516" t="str">
        <f>VLOOKUP($I328,'U5L Int request'!$J$6:$AI$9945,13,FALSE)</f>
        <v>o</v>
      </c>
      <c r="U328" s="516" t="str">
        <f>VLOOKUP($I328,'U5L Int request'!$J$6:$AI$9945,14,FALSE)</f>
        <v>T.B.D</v>
      </c>
      <c r="V328" s="516" t="str">
        <f>VLOOKUP($I328,'U5L Int request'!$J$6:$AI$9945,15,FALSE)</f>
        <v>o</v>
      </c>
      <c r="W328" s="516" t="str">
        <f>VLOOKUP($I328,'U5L Int request'!$J$6:$AI$9945,16,FALSE)</f>
        <v>o</v>
      </c>
      <c r="X328" s="516" t="str">
        <f>VLOOKUP($I328,'U5L Int request'!$J$6:$AI$9945,17,FALSE)</f>
        <v>T.B.D</v>
      </c>
      <c r="Y328" s="516" t="str">
        <f>VLOOKUP($I328,'U5L Int request'!$J$6:$AI$9945,18,FALSE)</f>
        <v>T.B.D</v>
      </c>
      <c r="Z328" s="516" t="str">
        <f>VLOOKUP($I328,'U5L Int request'!$J$6:$AI$9945,19,FALSE)</f>
        <v>T.B.D</v>
      </c>
      <c r="AA328" s="516" t="str">
        <f>VLOOKUP($I328,'U5L Int request'!$J$6:$AI$9945,20,FALSE)</f>
        <v>-</v>
      </c>
      <c r="AB328" s="516" t="str">
        <f>VLOOKUP($I328,'U5L Int request'!$J$6:$AI$9945,21,FALSE)</f>
        <v>-</v>
      </c>
      <c r="AC328" s="516" t="str">
        <f>VLOOKUP($I328,'U5L Int request'!$J$6:$AI$9945,22,FALSE)</f>
        <v>-</v>
      </c>
      <c r="AD328" s="563" t="s">
        <v>818</v>
      </c>
      <c r="AF328" s="30" t="str">
        <f>VLOOKUP(I328, 'U5L Int request'!$J$7:$J$428, 1, FALSE)</f>
        <v>INTADCK1SD</v>
      </c>
    </row>
    <row r="329" spans="2:32" ht="18" customHeight="1">
      <c r="B329" s="598">
        <v>163</v>
      </c>
      <c r="C329" s="591" t="s">
        <v>1167</v>
      </c>
      <c r="D329" s="591">
        <v>27</v>
      </c>
      <c r="E329" s="591">
        <v>0</v>
      </c>
      <c r="F329" s="512" t="str">
        <f t="shared" si="4"/>
        <v>EIC163</v>
      </c>
      <c r="G329" s="540" t="s">
        <v>2159</v>
      </c>
      <c r="H329" s="584">
        <v>322</v>
      </c>
      <c r="I329" s="40" t="s">
        <v>833</v>
      </c>
      <c r="J329" s="40" t="s">
        <v>834</v>
      </c>
      <c r="K329" s="40" t="str">
        <f>VLOOKUP($I329,'U5L Int request'!$J$6:$AI$9945,3,FALSE)</f>
        <v>RLIN3</v>
      </c>
      <c r="L329" s="40" t="str">
        <f>VLOOKUP(J329,'U5L Int request'!K:AI,3,FALSE)</f>
        <v>Edge</v>
      </c>
      <c r="M329" s="540" t="s">
        <v>2183</v>
      </c>
      <c r="N329" s="686"/>
      <c r="O329" s="691"/>
      <c r="P329" s="546" t="s">
        <v>626</v>
      </c>
      <c r="Q329" s="301" t="str">
        <f>VLOOKUP($I329,'U5L Int request'!$J$6:$AI$9945,5,FALSE)</f>
        <v>iso_rlin3_8_lin3_int_m</v>
      </c>
      <c r="R329" s="516" t="str">
        <f>VLOOKUP($I329,'U5L Int request'!$J$6:$AI$9945,11,FALSE)</f>
        <v>o</v>
      </c>
      <c r="S329" s="516" t="str">
        <f>VLOOKUP($I329,'U5L Int request'!$J$6:$AI$9945,12,FALSE)</f>
        <v>o</v>
      </c>
      <c r="T329" s="516" t="str">
        <f>VLOOKUP($I329,'U5L Int request'!$J$6:$AI$9945,13,FALSE)</f>
        <v>o</v>
      </c>
      <c r="U329" s="516" t="str">
        <f>VLOOKUP($I329,'U5L Int request'!$J$6:$AI$9945,14,FALSE)</f>
        <v>o</v>
      </c>
      <c r="V329" s="516" t="str">
        <f>VLOOKUP($I329,'U5L Int request'!$J$6:$AI$9945,15,FALSE)</f>
        <v>o</v>
      </c>
      <c r="W329" s="516" t="str">
        <f>VLOOKUP($I329,'U5L Int request'!$J$6:$AI$9945,16,FALSE)</f>
        <v>o</v>
      </c>
      <c r="X329" s="516" t="str">
        <f>VLOOKUP($I329,'U5L Int request'!$J$6:$AI$9945,17,FALSE)</f>
        <v>o</v>
      </c>
      <c r="Y329" s="516" t="str">
        <f>VLOOKUP($I329,'U5L Int request'!$J$6:$AI$9945,18,FALSE)</f>
        <v>-</v>
      </c>
      <c r="Z329" s="516" t="str">
        <f>VLOOKUP($I329,'U5L Int request'!$J$6:$AI$9945,19,FALSE)</f>
        <v>-</v>
      </c>
      <c r="AA329" s="516" t="str">
        <f>VLOOKUP($I329,'U5L Int request'!$J$6:$AI$9945,20,FALSE)</f>
        <v>-</v>
      </c>
      <c r="AB329" s="516" t="str">
        <f>VLOOKUP($I329,'U5L Int request'!$J$6:$AI$9945,21,FALSE)</f>
        <v>-</v>
      </c>
      <c r="AC329" s="516" t="str">
        <f>VLOOKUP($I329,'U5L Int request'!$J$6:$AI$9945,22,FALSE)</f>
        <v>-</v>
      </c>
      <c r="AD329" s="563"/>
      <c r="AF329" s="30" t="str">
        <f>VLOOKUP(I329, 'U5L Int request'!$J$7:$J$428, 1, FALSE)</f>
        <v>INTRLIN38</v>
      </c>
    </row>
    <row r="330" spans="2:32" ht="18" customHeight="1">
      <c r="B330" s="599">
        <v>163</v>
      </c>
      <c r="C330" s="592" t="s">
        <v>1167</v>
      </c>
      <c r="D330" s="592">
        <v>27</v>
      </c>
      <c r="E330" s="592">
        <v>1</v>
      </c>
      <c r="F330" s="512" t="str">
        <f t="shared" si="4"/>
        <v>EIC163</v>
      </c>
      <c r="G330" s="538" t="s">
        <v>2159</v>
      </c>
      <c r="H330" s="584">
        <v>323</v>
      </c>
      <c r="I330" s="40" t="s">
        <v>841</v>
      </c>
      <c r="J330" s="40" t="s">
        <v>842</v>
      </c>
      <c r="K330" s="40" t="str">
        <f>VLOOKUP($I330,'U5L Int request'!$J$6:$AI$9945,3,FALSE)</f>
        <v>RLIN3</v>
      </c>
      <c r="L330" s="40" t="str">
        <f>VLOOKUP(J330,'U5L Int request'!K:AI,3,FALSE)</f>
        <v>Edge</v>
      </c>
      <c r="M330" s="538" t="s">
        <v>2183</v>
      </c>
      <c r="N330" s="686"/>
      <c r="O330" s="691"/>
      <c r="P330" s="547" t="s">
        <v>626</v>
      </c>
      <c r="Q330" s="301" t="str">
        <f>VLOOKUP($I330,'U5L Int request'!$J$6:$AI$9945,5,FALSE)</f>
        <v>iso_rlin3_9_lin3_int_m</v>
      </c>
      <c r="R330" s="516" t="str">
        <f>VLOOKUP($I330,'U5L Int request'!$J$6:$AI$9945,11,FALSE)</f>
        <v>o</v>
      </c>
      <c r="S330" s="516" t="str">
        <f>VLOOKUP($I330,'U5L Int request'!$J$6:$AI$9945,12,FALSE)</f>
        <v>o</v>
      </c>
      <c r="T330" s="516" t="str">
        <f>VLOOKUP($I330,'U5L Int request'!$J$6:$AI$9945,13,FALSE)</f>
        <v>o</v>
      </c>
      <c r="U330" s="516" t="str">
        <f>VLOOKUP($I330,'U5L Int request'!$J$6:$AI$9945,14,FALSE)</f>
        <v>o</v>
      </c>
      <c r="V330" s="516" t="str">
        <f>VLOOKUP($I330,'U5L Int request'!$J$6:$AI$9945,15,FALSE)</f>
        <v>o</v>
      </c>
      <c r="W330" s="516" t="str">
        <f>VLOOKUP($I330,'U5L Int request'!$J$6:$AI$9945,16,FALSE)</f>
        <v>o</v>
      </c>
      <c r="X330" s="516" t="str">
        <f>VLOOKUP($I330,'U5L Int request'!$J$6:$AI$9945,17,FALSE)</f>
        <v>o</v>
      </c>
      <c r="Y330" s="516" t="str">
        <f>VLOOKUP($I330,'U5L Int request'!$J$6:$AI$9945,18,FALSE)</f>
        <v>-</v>
      </c>
      <c r="Z330" s="516" t="str">
        <f>VLOOKUP($I330,'U5L Int request'!$J$6:$AI$9945,19,FALSE)</f>
        <v>-</v>
      </c>
      <c r="AA330" s="516" t="str">
        <f>VLOOKUP($I330,'U5L Int request'!$J$6:$AI$9945,20,FALSE)</f>
        <v>-</v>
      </c>
      <c r="AB330" s="516" t="str">
        <f>VLOOKUP($I330,'U5L Int request'!$J$6:$AI$9945,21,FALSE)</f>
        <v>-</v>
      </c>
      <c r="AC330" s="516" t="str">
        <f>VLOOKUP($I330,'U5L Int request'!$J$6:$AI$9945,22,FALSE)</f>
        <v>-</v>
      </c>
      <c r="AD330" s="563"/>
      <c r="AF330" s="30" t="str">
        <f>VLOOKUP(I330, 'U5L Int request'!$J$7:$J$428, 1, FALSE)</f>
        <v>INTRLIN39</v>
      </c>
    </row>
    <row r="331" spans="2:32" ht="18" customHeight="1">
      <c r="B331" s="599">
        <v>163</v>
      </c>
      <c r="C331" s="592" t="s">
        <v>1167</v>
      </c>
      <c r="D331" s="592">
        <v>27</v>
      </c>
      <c r="E331" s="592">
        <v>2</v>
      </c>
      <c r="F331" s="512" t="str">
        <f t="shared" si="4"/>
        <v>EIC163</v>
      </c>
      <c r="G331" s="538" t="s">
        <v>2159</v>
      </c>
      <c r="H331" s="584">
        <v>324</v>
      </c>
      <c r="I331" s="40" t="s">
        <v>849</v>
      </c>
      <c r="J331" s="40" t="s">
        <v>850</v>
      </c>
      <c r="K331" s="40" t="str">
        <f>VLOOKUP($I331,'U5L Int request'!$J$6:$AI$9945,3,FALSE)</f>
        <v>RLIN3</v>
      </c>
      <c r="L331" s="40" t="str">
        <f>VLOOKUP(J331,'U5L Int request'!K:AI,3,FALSE)</f>
        <v>Edge</v>
      </c>
      <c r="M331" s="538" t="s">
        <v>2183</v>
      </c>
      <c r="N331" s="686"/>
      <c r="O331" s="691"/>
      <c r="P331" s="547" t="s">
        <v>626</v>
      </c>
      <c r="Q331" s="301" t="str">
        <f>VLOOKUP($I331,'U5L Int request'!$J$6:$AI$9945,5,FALSE)</f>
        <v>iso_rlin3_10_lin3_int_m</v>
      </c>
      <c r="R331" s="516" t="str">
        <f>VLOOKUP($I331,'U5L Int request'!$J$6:$AI$9945,11,FALSE)</f>
        <v>o</v>
      </c>
      <c r="S331" s="516" t="str">
        <f>VLOOKUP($I331,'U5L Int request'!$J$6:$AI$9945,12,FALSE)</f>
        <v>o</v>
      </c>
      <c r="T331" s="516" t="str">
        <f>VLOOKUP($I331,'U5L Int request'!$J$6:$AI$9945,13,FALSE)</f>
        <v>o</v>
      </c>
      <c r="U331" s="516" t="str">
        <f>VLOOKUP($I331,'U5L Int request'!$J$6:$AI$9945,14,FALSE)</f>
        <v>o</v>
      </c>
      <c r="V331" s="516" t="str">
        <f>VLOOKUP($I331,'U5L Int request'!$J$6:$AI$9945,15,FALSE)</f>
        <v>o</v>
      </c>
      <c r="W331" s="516" t="str">
        <f>VLOOKUP($I331,'U5L Int request'!$J$6:$AI$9945,16,FALSE)</f>
        <v>o</v>
      </c>
      <c r="X331" s="516" t="str">
        <f>VLOOKUP($I331,'U5L Int request'!$J$6:$AI$9945,17,FALSE)</f>
        <v>o</v>
      </c>
      <c r="Y331" s="516" t="str">
        <f>VLOOKUP($I331,'U5L Int request'!$J$6:$AI$9945,18,FALSE)</f>
        <v>-</v>
      </c>
      <c r="Z331" s="516" t="str">
        <f>VLOOKUP($I331,'U5L Int request'!$J$6:$AI$9945,19,FALSE)</f>
        <v>-</v>
      </c>
      <c r="AA331" s="516" t="str">
        <f>VLOOKUP($I331,'U5L Int request'!$J$6:$AI$9945,20,FALSE)</f>
        <v>-</v>
      </c>
      <c r="AB331" s="516" t="str">
        <f>VLOOKUP($I331,'U5L Int request'!$J$6:$AI$9945,21,FALSE)</f>
        <v>-</v>
      </c>
      <c r="AC331" s="516" t="str">
        <f>VLOOKUP($I331,'U5L Int request'!$J$6:$AI$9945,22,FALSE)</f>
        <v>-</v>
      </c>
      <c r="AD331" s="563"/>
      <c r="AF331" s="30" t="str">
        <f>VLOOKUP(I331, 'U5L Int request'!$J$7:$J$428, 1, FALSE)</f>
        <v>INTRLIN310</v>
      </c>
    </row>
    <row r="332" spans="2:32" ht="18" customHeight="1">
      <c r="B332" s="599">
        <v>163</v>
      </c>
      <c r="C332" s="592" t="s">
        <v>1167</v>
      </c>
      <c r="D332" s="592">
        <v>27</v>
      </c>
      <c r="E332" s="592">
        <v>3</v>
      </c>
      <c r="F332" s="512" t="str">
        <f t="shared" si="4"/>
        <v>EIC163</v>
      </c>
      <c r="G332" s="538" t="s">
        <v>2159</v>
      </c>
      <c r="H332" s="584">
        <v>325</v>
      </c>
      <c r="I332" s="38" t="s">
        <v>861</v>
      </c>
      <c r="J332" s="38" t="s">
        <v>862</v>
      </c>
      <c r="K332" s="38" t="str">
        <f>VLOOKUP($I332,'U5L Int request'!$J$6:$AI$9945,3,FALSE)</f>
        <v>RLIN3</v>
      </c>
      <c r="L332" s="38" t="str">
        <f>VLOOKUP(J332,'U5L Int request'!K:AI,3,FALSE)</f>
        <v>Edge</v>
      </c>
      <c r="M332" s="534" t="s">
        <v>2183</v>
      </c>
      <c r="N332" s="686"/>
      <c r="O332" s="691"/>
      <c r="P332" s="542" t="s">
        <v>626</v>
      </c>
      <c r="Q332" s="302" t="str">
        <f>VLOOKUP($I332,'U5L Int request'!$J$6:$AI$9945,5,FALSE)</f>
        <v>iso_rlin3_11_lin3_int_m</v>
      </c>
      <c r="R332" s="516" t="str">
        <f>VLOOKUP($I332,'U5L Int request'!$J$6:$AI$9945,11,FALSE)</f>
        <v>o</v>
      </c>
      <c r="S332" s="516" t="str">
        <f>VLOOKUP($I332,'U5L Int request'!$J$6:$AI$9945,12,FALSE)</f>
        <v>o</v>
      </c>
      <c r="T332" s="516" t="str">
        <f>VLOOKUP($I332,'U5L Int request'!$J$6:$AI$9945,13,FALSE)</f>
        <v>o</v>
      </c>
      <c r="U332" s="516" t="str">
        <f>VLOOKUP($I332,'U5L Int request'!$J$6:$AI$9945,14,FALSE)</f>
        <v>o</v>
      </c>
      <c r="V332" s="516" t="str">
        <f>VLOOKUP($I332,'U5L Int request'!$J$6:$AI$9945,15,FALSE)</f>
        <v>o</v>
      </c>
      <c r="W332" s="516" t="str">
        <f>VLOOKUP($I332,'U5L Int request'!$J$6:$AI$9945,16,FALSE)</f>
        <v>o</v>
      </c>
      <c r="X332" s="516" t="str">
        <f>VLOOKUP($I332,'U5L Int request'!$J$6:$AI$9945,17,FALSE)</f>
        <v>o</v>
      </c>
      <c r="Y332" s="516" t="str">
        <f>VLOOKUP($I332,'U5L Int request'!$J$6:$AI$9945,18,FALSE)</f>
        <v>-</v>
      </c>
      <c r="Z332" s="516" t="str">
        <f>VLOOKUP($I332,'U5L Int request'!$J$6:$AI$9945,19,FALSE)</f>
        <v>-</v>
      </c>
      <c r="AA332" s="516" t="str">
        <f>VLOOKUP($I332,'U5L Int request'!$J$6:$AI$9945,20,FALSE)</f>
        <v>-</v>
      </c>
      <c r="AB332" s="516" t="str">
        <f>VLOOKUP($I332,'U5L Int request'!$J$6:$AI$9945,21,FALSE)</f>
        <v>-</v>
      </c>
      <c r="AC332" s="516" t="str">
        <f>VLOOKUP($I332,'U5L Int request'!$J$6:$AI$9945,22,FALSE)</f>
        <v>-</v>
      </c>
      <c r="AD332" s="563"/>
      <c r="AF332" s="30" t="str">
        <f>VLOOKUP(I332, 'U5L Int request'!$J$7:$J$428, 1, FALSE)</f>
        <v>INTRLIN311</v>
      </c>
    </row>
    <row r="333" spans="2:32" ht="18" customHeight="1">
      <c r="B333" s="599">
        <v>163</v>
      </c>
      <c r="C333" s="592" t="s">
        <v>1167</v>
      </c>
      <c r="D333" s="592">
        <v>27</v>
      </c>
      <c r="E333" s="592">
        <v>4</v>
      </c>
      <c r="F333" s="512" t="str">
        <f t="shared" si="4"/>
        <v>EIC163</v>
      </c>
      <c r="G333" s="538" t="s">
        <v>2159</v>
      </c>
      <c r="H333" s="584">
        <v>326</v>
      </c>
      <c r="I333" s="38" t="s">
        <v>869</v>
      </c>
      <c r="J333" s="38" t="s">
        <v>870</v>
      </c>
      <c r="K333" s="38" t="str">
        <f>VLOOKUP($I333,'U5L Int request'!$J$6:$AI$9945,3,FALSE)</f>
        <v>RLIN3</v>
      </c>
      <c r="L333" s="38" t="str">
        <f>VLOOKUP(J333,'U5L Int request'!K:AI,3,FALSE)</f>
        <v>Edge</v>
      </c>
      <c r="M333" s="534" t="s">
        <v>2183</v>
      </c>
      <c r="N333" s="686"/>
      <c r="O333" s="691"/>
      <c r="P333" s="542" t="s">
        <v>626</v>
      </c>
      <c r="Q333" s="302" t="str">
        <f>VLOOKUP($I333,'U5L Int request'!$J$6:$AI$9945,5,FALSE)</f>
        <v>iso_rlin3_12_lin3_int_m</v>
      </c>
      <c r="R333" s="516" t="str">
        <f>VLOOKUP($I333,'U5L Int request'!$J$6:$AI$9945,11,FALSE)</f>
        <v>o</v>
      </c>
      <c r="S333" s="516" t="str">
        <f>VLOOKUP($I333,'U5L Int request'!$J$6:$AI$9945,12,FALSE)</f>
        <v>o</v>
      </c>
      <c r="T333" s="516" t="str">
        <f>VLOOKUP($I333,'U5L Int request'!$J$6:$AI$9945,13,FALSE)</f>
        <v>o</v>
      </c>
      <c r="U333" s="516" t="str">
        <f>VLOOKUP($I333,'U5L Int request'!$J$6:$AI$9945,14,FALSE)</f>
        <v>o</v>
      </c>
      <c r="V333" s="516" t="str">
        <f>VLOOKUP($I333,'U5L Int request'!$J$6:$AI$9945,15,FALSE)</f>
        <v>o</v>
      </c>
      <c r="W333" s="516" t="str">
        <f>VLOOKUP($I333,'U5L Int request'!$J$6:$AI$9945,16,FALSE)</f>
        <v>o</v>
      </c>
      <c r="X333" s="516" t="str">
        <f>VLOOKUP($I333,'U5L Int request'!$J$6:$AI$9945,17,FALSE)</f>
        <v>-</v>
      </c>
      <c r="Y333" s="516" t="str">
        <f>VLOOKUP($I333,'U5L Int request'!$J$6:$AI$9945,18,FALSE)</f>
        <v>-</v>
      </c>
      <c r="Z333" s="516" t="str">
        <f>VLOOKUP($I333,'U5L Int request'!$J$6:$AI$9945,19,FALSE)</f>
        <v>-</v>
      </c>
      <c r="AA333" s="516" t="str">
        <f>VLOOKUP($I333,'U5L Int request'!$J$6:$AI$9945,20,FALSE)</f>
        <v>-</v>
      </c>
      <c r="AB333" s="516" t="str">
        <f>VLOOKUP($I333,'U5L Int request'!$J$6:$AI$9945,21,FALSE)</f>
        <v>-</v>
      </c>
      <c r="AC333" s="516" t="str">
        <f>VLOOKUP($I333,'U5L Int request'!$J$6:$AI$9945,22,FALSE)</f>
        <v>-</v>
      </c>
      <c r="AD333" s="563"/>
      <c r="AF333" s="30" t="str">
        <f>VLOOKUP(I333, 'U5L Int request'!$J$7:$J$428, 1, FALSE)</f>
        <v>INTRLIN312</v>
      </c>
    </row>
    <row r="334" spans="2:32" ht="18" customHeight="1">
      <c r="B334" s="599">
        <v>163</v>
      </c>
      <c r="C334" s="592" t="s">
        <v>1167</v>
      </c>
      <c r="D334" s="592">
        <v>27</v>
      </c>
      <c r="E334" s="592">
        <v>5</v>
      </c>
      <c r="F334" s="512" t="str">
        <f t="shared" si="4"/>
        <v>EIC163</v>
      </c>
      <c r="G334" s="538" t="s">
        <v>2159</v>
      </c>
      <c r="H334" s="584">
        <v>327</v>
      </c>
      <c r="I334" s="38" t="s">
        <v>877</v>
      </c>
      <c r="J334" s="38" t="s">
        <v>878</v>
      </c>
      <c r="K334" s="38" t="str">
        <f>VLOOKUP($I334,'U5L Int request'!$J$6:$AI$9945,3,FALSE)</f>
        <v>RLIN3</v>
      </c>
      <c r="L334" s="38" t="str">
        <f>VLOOKUP(J334,'U5L Int request'!K:AI,3,FALSE)</f>
        <v>Edge</v>
      </c>
      <c r="M334" s="534" t="s">
        <v>2183</v>
      </c>
      <c r="N334" s="686"/>
      <c r="O334" s="691"/>
      <c r="P334" s="542" t="s">
        <v>626</v>
      </c>
      <c r="Q334" s="302" t="str">
        <f>VLOOKUP($I334,'U5L Int request'!$J$6:$AI$9945,5,FALSE)</f>
        <v>iso_rlin3_13_lin3_int_m</v>
      </c>
      <c r="R334" s="516" t="str">
        <f>VLOOKUP($I334,'U5L Int request'!$J$6:$AI$9945,11,FALSE)</f>
        <v>o</v>
      </c>
      <c r="S334" s="516" t="str">
        <f>VLOOKUP($I334,'U5L Int request'!$J$6:$AI$9945,12,FALSE)</f>
        <v>o</v>
      </c>
      <c r="T334" s="516" t="str">
        <f>VLOOKUP($I334,'U5L Int request'!$J$6:$AI$9945,13,FALSE)</f>
        <v>o</v>
      </c>
      <c r="U334" s="516" t="str">
        <f>VLOOKUP($I334,'U5L Int request'!$J$6:$AI$9945,14,FALSE)</f>
        <v>o</v>
      </c>
      <c r="V334" s="516" t="str">
        <f>VLOOKUP($I334,'U5L Int request'!$J$6:$AI$9945,15,FALSE)</f>
        <v>o</v>
      </c>
      <c r="W334" s="516" t="str">
        <f>VLOOKUP($I334,'U5L Int request'!$J$6:$AI$9945,16,FALSE)</f>
        <v>o</v>
      </c>
      <c r="X334" s="516" t="str">
        <f>VLOOKUP($I334,'U5L Int request'!$J$6:$AI$9945,17,FALSE)</f>
        <v>-</v>
      </c>
      <c r="Y334" s="516" t="str">
        <f>VLOOKUP($I334,'U5L Int request'!$J$6:$AI$9945,18,FALSE)</f>
        <v>-</v>
      </c>
      <c r="Z334" s="516" t="str">
        <f>VLOOKUP($I334,'U5L Int request'!$J$6:$AI$9945,19,FALSE)</f>
        <v>-</v>
      </c>
      <c r="AA334" s="516" t="str">
        <f>VLOOKUP($I334,'U5L Int request'!$J$6:$AI$9945,20,FALSE)</f>
        <v>-</v>
      </c>
      <c r="AB334" s="516" t="str">
        <f>VLOOKUP($I334,'U5L Int request'!$J$6:$AI$9945,21,FALSE)</f>
        <v>-</v>
      </c>
      <c r="AC334" s="516" t="str">
        <f>VLOOKUP($I334,'U5L Int request'!$J$6:$AI$9945,22,FALSE)</f>
        <v>-</v>
      </c>
      <c r="AD334" s="563"/>
      <c r="AF334" s="30" t="str">
        <f>VLOOKUP(I334, 'U5L Int request'!$J$7:$J$428, 1, FALSE)</f>
        <v>INTRLIN313</v>
      </c>
    </row>
    <row r="335" spans="2:32" ht="18" customHeight="1">
      <c r="B335" s="599">
        <v>163</v>
      </c>
      <c r="C335" s="592" t="s">
        <v>1167</v>
      </c>
      <c r="D335" s="592">
        <v>27</v>
      </c>
      <c r="E335" s="592">
        <v>6</v>
      </c>
      <c r="F335" s="512" t="str">
        <f t="shared" si="4"/>
        <v>EIC163</v>
      </c>
      <c r="G335" s="538" t="s">
        <v>2159</v>
      </c>
      <c r="H335" s="584">
        <v>328</v>
      </c>
      <c r="I335" s="38" t="s">
        <v>885</v>
      </c>
      <c r="J335" s="38" t="s">
        <v>886</v>
      </c>
      <c r="K335" s="38" t="str">
        <f>VLOOKUP($I335,'U5L Int request'!$J$6:$AI$9945,3,FALSE)</f>
        <v>RLIN3</v>
      </c>
      <c r="L335" s="38" t="str">
        <f>VLOOKUP(J335,'U5L Int request'!K:AI,3,FALSE)</f>
        <v>Edge</v>
      </c>
      <c r="M335" s="534" t="s">
        <v>2183</v>
      </c>
      <c r="N335" s="686"/>
      <c r="O335" s="691"/>
      <c r="P335" s="542" t="s">
        <v>626</v>
      </c>
      <c r="Q335" s="302" t="str">
        <f>VLOOKUP($I335,'U5L Int request'!$J$6:$AI$9945,5,FALSE)</f>
        <v>iso_rlin3_14_lin3_int_m</v>
      </c>
      <c r="R335" s="516" t="str">
        <f>VLOOKUP($I335,'U5L Int request'!$J$6:$AI$9945,11,FALSE)</f>
        <v>o</v>
      </c>
      <c r="S335" s="516" t="str">
        <f>VLOOKUP($I335,'U5L Int request'!$J$6:$AI$9945,12,FALSE)</f>
        <v>o</v>
      </c>
      <c r="T335" s="516" t="str">
        <f>VLOOKUP($I335,'U5L Int request'!$J$6:$AI$9945,13,FALSE)</f>
        <v>o</v>
      </c>
      <c r="U335" s="516" t="str">
        <f>VLOOKUP($I335,'U5L Int request'!$J$6:$AI$9945,14,FALSE)</f>
        <v>-</v>
      </c>
      <c r="V335" s="516" t="str">
        <f>VLOOKUP($I335,'U5L Int request'!$J$6:$AI$9945,15,FALSE)</f>
        <v>o</v>
      </c>
      <c r="W335" s="516" t="str">
        <f>VLOOKUP($I335,'U5L Int request'!$J$6:$AI$9945,16,FALSE)</f>
        <v>o</v>
      </c>
      <c r="X335" s="516" t="str">
        <f>VLOOKUP($I335,'U5L Int request'!$J$6:$AI$9945,17,FALSE)</f>
        <v>-</v>
      </c>
      <c r="Y335" s="516" t="str">
        <f>VLOOKUP($I335,'U5L Int request'!$J$6:$AI$9945,18,FALSE)</f>
        <v>-</v>
      </c>
      <c r="Z335" s="516" t="str">
        <f>VLOOKUP($I335,'U5L Int request'!$J$6:$AI$9945,19,FALSE)</f>
        <v>-</v>
      </c>
      <c r="AA335" s="516" t="str">
        <f>VLOOKUP($I335,'U5L Int request'!$J$6:$AI$9945,20,FALSE)</f>
        <v>-</v>
      </c>
      <c r="AB335" s="516" t="str">
        <f>VLOOKUP($I335,'U5L Int request'!$J$6:$AI$9945,21,FALSE)</f>
        <v>-</v>
      </c>
      <c r="AC335" s="516" t="str">
        <f>VLOOKUP($I335,'U5L Int request'!$J$6:$AI$9945,22,FALSE)</f>
        <v>-</v>
      </c>
      <c r="AD335" s="563"/>
      <c r="AF335" s="30" t="str">
        <f>VLOOKUP(I335, 'U5L Int request'!$J$7:$J$428, 1, FALSE)</f>
        <v>INTRLIN314</v>
      </c>
    </row>
    <row r="336" spans="2:32" ht="18" customHeight="1">
      <c r="B336" s="600">
        <v>163</v>
      </c>
      <c r="C336" s="593" t="s">
        <v>1167</v>
      </c>
      <c r="D336" s="593">
        <v>27</v>
      </c>
      <c r="E336" s="593">
        <v>7</v>
      </c>
      <c r="F336" s="512" t="str">
        <f t="shared" si="4"/>
        <v>EIC163</v>
      </c>
      <c r="G336" s="539" t="s">
        <v>2159</v>
      </c>
      <c r="H336" s="584">
        <v>329</v>
      </c>
      <c r="I336" s="40" t="s">
        <v>900</v>
      </c>
      <c r="J336" s="40" t="s">
        <v>901</v>
      </c>
      <c r="K336" s="40" t="str">
        <f>VLOOKUP($I336,'U5L Int request'!$J$6:$AI$9945,3,FALSE)</f>
        <v>RLIN3</v>
      </c>
      <c r="L336" s="40" t="str">
        <f>VLOOKUP(J336,'U5L Int request'!K:AI,3,FALSE)</f>
        <v>Edge</v>
      </c>
      <c r="M336" s="539" t="s">
        <v>2183</v>
      </c>
      <c r="N336" s="686"/>
      <c r="O336" s="691"/>
      <c r="P336" s="548" t="s">
        <v>626</v>
      </c>
      <c r="Q336" s="301" t="str">
        <f>VLOOKUP($I336,'U5L Int request'!$J$6:$AI$9945,5,FALSE)</f>
        <v>iso_rlin3_15_lin3_int_m</v>
      </c>
      <c r="R336" s="516" t="str">
        <f>VLOOKUP($I336,'U5L Int request'!$J$6:$AI$9945,11,FALSE)</f>
        <v>o</v>
      </c>
      <c r="S336" s="516" t="str">
        <f>VLOOKUP($I336,'U5L Int request'!$J$6:$AI$9945,12,FALSE)</f>
        <v>o</v>
      </c>
      <c r="T336" s="516" t="str">
        <f>VLOOKUP($I336,'U5L Int request'!$J$6:$AI$9945,13,FALSE)</f>
        <v>o</v>
      </c>
      <c r="U336" s="516" t="str">
        <f>VLOOKUP($I336,'U5L Int request'!$J$6:$AI$9945,14,FALSE)</f>
        <v>-</v>
      </c>
      <c r="V336" s="516" t="str">
        <f>VLOOKUP($I336,'U5L Int request'!$J$6:$AI$9945,15,FALSE)</f>
        <v>o</v>
      </c>
      <c r="W336" s="516" t="str">
        <f>VLOOKUP($I336,'U5L Int request'!$J$6:$AI$9945,16,FALSE)</f>
        <v>o</v>
      </c>
      <c r="X336" s="516" t="str">
        <f>VLOOKUP($I336,'U5L Int request'!$J$6:$AI$9945,17,FALSE)</f>
        <v>-</v>
      </c>
      <c r="Y336" s="516" t="str">
        <f>VLOOKUP($I336,'U5L Int request'!$J$6:$AI$9945,18,FALSE)</f>
        <v>-</v>
      </c>
      <c r="Z336" s="516" t="str">
        <f>VLOOKUP($I336,'U5L Int request'!$J$6:$AI$9945,19,FALSE)</f>
        <v>-</v>
      </c>
      <c r="AA336" s="516" t="str">
        <f>VLOOKUP($I336,'U5L Int request'!$J$6:$AI$9945,20,FALSE)</f>
        <v>-</v>
      </c>
      <c r="AB336" s="516" t="str">
        <f>VLOOKUP($I336,'U5L Int request'!$J$6:$AI$9945,21,FALSE)</f>
        <v>-</v>
      </c>
      <c r="AC336" s="516" t="str">
        <f>VLOOKUP($I336,'U5L Int request'!$J$6:$AI$9945,22,FALSE)</f>
        <v>-</v>
      </c>
      <c r="AD336" s="563"/>
      <c r="AF336" s="30" t="str">
        <f>VLOOKUP(I336, 'U5L Int request'!$J$7:$J$428, 1, FALSE)</f>
        <v>INTRLIN315</v>
      </c>
    </row>
    <row r="337" spans="2:32" ht="18" customHeight="1">
      <c r="B337" s="598">
        <v>164</v>
      </c>
      <c r="C337" s="591" t="s">
        <v>1167</v>
      </c>
      <c r="D337" s="591">
        <v>28</v>
      </c>
      <c r="E337" s="591">
        <v>0</v>
      </c>
      <c r="F337" s="512" t="str">
        <f t="shared" si="4"/>
        <v>EIC164</v>
      </c>
      <c r="G337" s="540" t="s">
        <v>399</v>
      </c>
      <c r="H337" s="584">
        <v>330</v>
      </c>
      <c r="I337" s="38" t="s">
        <v>835</v>
      </c>
      <c r="J337" s="38" t="s">
        <v>836</v>
      </c>
      <c r="K337" s="38" t="str">
        <f>VLOOKUP($I337,'U5L Int request'!$J$6:$AI$9945,3,FALSE)</f>
        <v>RLIN3</v>
      </c>
      <c r="L337" s="38" t="str">
        <f>VLOOKUP(J337,'U5L Int request'!K:AI,3,FALSE)</f>
        <v>Edge</v>
      </c>
      <c r="M337" s="533" t="s">
        <v>2184</v>
      </c>
      <c r="N337" s="686"/>
      <c r="O337" s="691"/>
      <c r="P337" s="545" t="s">
        <v>2207</v>
      </c>
      <c r="Q337" s="302" t="str">
        <f>VLOOKUP($I337,'U5L Int request'!$J$6:$AI$9945,5,FALSE)</f>
        <v>iso_rlin3_8_lin3_int_t</v>
      </c>
      <c r="R337" s="516" t="str">
        <f>VLOOKUP($I337,'U5L Int request'!$J$6:$AI$9945,11,FALSE)</f>
        <v>o</v>
      </c>
      <c r="S337" s="516" t="str">
        <f>VLOOKUP($I337,'U5L Int request'!$J$6:$AI$9945,12,FALSE)</f>
        <v>o</v>
      </c>
      <c r="T337" s="516" t="str">
        <f>VLOOKUP($I337,'U5L Int request'!$J$6:$AI$9945,13,FALSE)</f>
        <v>o</v>
      </c>
      <c r="U337" s="516" t="str">
        <f>VLOOKUP($I337,'U5L Int request'!$J$6:$AI$9945,14,FALSE)</f>
        <v>o</v>
      </c>
      <c r="V337" s="516" t="str">
        <f>VLOOKUP($I337,'U5L Int request'!$J$6:$AI$9945,15,FALSE)</f>
        <v>o</v>
      </c>
      <c r="W337" s="516" t="str">
        <f>VLOOKUP($I337,'U5L Int request'!$J$6:$AI$9945,16,FALSE)</f>
        <v>o</v>
      </c>
      <c r="X337" s="516" t="str">
        <f>VLOOKUP($I337,'U5L Int request'!$J$6:$AI$9945,17,FALSE)</f>
        <v>o</v>
      </c>
      <c r="Y337" s="516" t="str">
        <f>VLOOKUP($I337,'U5L Int request'!$J$6:$AI$9945,18,FALSE)</f>
        <v>-</v>
      </c>
      <c r="Z337" s="516" t="str">
        <f>VLOOKUP($I337,'U5L Int request'!$J$6:$AI$9945,19,FALSE)</f>
        <v>-</v>
      </c>
      <c r="AA337" s="516" t="str">
        <f>VLOOKUP($I337,'U5L Int request'!$J$6:$AI$9945,20,FALSE)</f>
        <v>-</v>
      </c>
      <c r="AB337" s="516" t="str">
        <f>VLOOKUP($I337,'U5L Int request'!$J$6:$AI$9945,21,FALSE)</f>
        <v>-</v>
      </c>
      <c r="AC337" s="516" t="str">
        <f>VLOOKUP($I337,'U5L Int request'!$J$6:$AI$9945,22,FALSE)</f>
        <v>-</v>
      </c>
      <c r="AD337" s="563"/>
      <c r="AF337" s="30" t="str">
        <f>VLOOKUP(I337, 'U5L Int request'!$J$7:$J$428, 1, FALSE)</f>
        <v>INTRLIN38UR0</v>
      </c>
    </row>
    <row r="338" spans="2:32" ht="18" customHeight="1">
      <c r="B338" s="599">
        <v>164</v>
      </c>
      <c r="C338" s="592" t="s">
        <v>1167</v>
      </c>
      <c r="D338" s="592">
        <v>28</v>
      </c>
      <c r="E338" s="592">
        <v>1</v>
      </c>
      <c r="F338" s="512" t="str">
        <f t="shared" si="4"/>
        <v>EIC164</v>
      </c>
      <c r="G338" s="538" t="s">
        <v>399</v>
      </c>
      <c r="H338" s="584">
        <v>331</v>
      </c>
      <c r="I338" s="38" t="s">
        <v>843</v>
      </c>
      <c r="J338" s="38" t="s">
        <v>844</v>
      </c>
      <c r="K338" s="38" t="str">
        <f>VLOOKUP($I338,'U5L Int request'!$J$6:$AI$9945,3,FALSE)</f>
        <v>RLIN3</v>
      </c>
      <c r="L338" s="38" t="str">
        <f>VLOOKUP(J338,'U5L Int request'!K:AI,3,FALSE)</f>
        <v>Edge</v>
      </c>
      <c r="M338" s="534" t="s">
        <v>2184</v>
      </c>
      <c r="N338" s="686"/>
      <c r="O338" s="691"/>
      <c r="P338" s="542" t="s">
        <v>2207</v>
      </c>
      <c r="Q338" s="302" t="str">
        <f>VLOOKUP($I338,'U5L Int request'!$J$6:$AI$9945,5,FALSE)</f>
        <v>iso_rlin3_9_lin3_int_t</v>
      </c>
      <c r="R338" s="516" t="str">
        <f>VLOOKUP($I338,'U5L Int request'!$J$6:$AI$9945,11,FALSE)</f>
        <v>o</v>
      </c>
      <c r="S338" s="516" t="str">
        <f>VLOOKUP($I338,'U5L Int request'!$J$6:$AI$9945,12,FALSE)</f>
        <v>o</v>
      </c>
      <c r="T338" s="516" t="str">
        <f>VLOOKUP($I338,'U5L Int request'!$J$6:$AI$9945,13,FALSE)</f>
        <v>o</v>
      </c>
      <c r="U338" s="516" t="str">
        <f>VLOOKUP($I338,'U5L Int request'!$J$6:$AI$9945,14,FALSE)</f>
        <v>o</v>
      </c>
      <c r="V338" s="516" t="str">
        <f>VLOOKUP($I338,'U5L Int request'!$J$6:$AI$9945,15,FALSE)</f>
        <v>o</v>
      </c>
      <c r="W338" s="516" t="str">
        <f>VLOOKUP($I338,'U5L Int request'!$J$6:$AI$9945,16,FALSE)</f>
        <v>o</v>
      </c>
      <c r="X338" s="516" t="str">
        <f>VLOOKUP($I338,'U5L Int request'!$J$6:$AI$9945,17,FALSE)</f>
        <v>o</v>
      </c>
      <c r="Y338" s="516" t="str">
        <f>VLOOKUP($I338,'U5L Int request'!$J$6:$AI$9945,18,FALSE)</f>
        <v>-</v>
      </c>
      <c r="Z338" s="516" t="str">
        <f>VLOOKUP($I338,'U5L Int request'!$J$6:$AI$9945,19,FALSE)</f>
        <v>-</v>
      </c>
      <c r="AA338" s="516" t="str">
        <f>VLOOKUP($I338,'U5L Int request'!$J$6:$AI$9945,20,FALSE)</f>
        <v>-</v>
      </c>
      <c r="AB338" s="516" t="str">
        <f>VLOOKUP($I338,'U5L Int request'!$J$6:$AI$9945,21,FALSE)</f>
        <v>-</v>
      </c>
      <c r="AC338" s="516" t="str">
        <f>VLOOKUP($I338,'U5L Int request'!$J$6:$AI$9945,22,FALSE)</f>
        <v>-</v>
      </c>
      <c r="AD338" s="563"/>
      <c r="AF338" s="30" t="str">
        <f>VLOOKUP(I338, 'U5L Int request'!$J$7:$J$428, 1, FALSE)</f>
        <v>INTRLIN39UR0</v>
      </c>
    </row>
    <row r="339" spans="2:32" ht="18" customHeight="1">
      <c r="B339" s="599">
        <v>164</v>
      </c>
      <c r="C339" s="592" t="s">
        <v>1167</v>
      </c>
      <c r="D339" s="592">
        <v>28</v>
      </c>
      <c r="E339" s="592">
        <v>2</v>
      </c>
      <c r="F339" s="512" t="str">
        <f t="shared" si="4"/>
        <v>EIC164</v>
      </c>
      <c r="G339" s="538" t="s">
        <v>399</v>
      </c>
      <c r="H339" s="584">
        <v>332</v>
      </c>
      <c r="I339" s="38" t="s">
        <v>851</v>
      </c>
      <c r="J339" s="38" t="s">
        <v>852</v>
      </c>
      <c r="K339" s="38" t="str">
        <f>VLOOKUP($I339,'U5L Int request'!$J$6:$AI$9945,3,FALSE)</f>
        <v>RLIN3</v>
      </c>
      <c r="L339" s="38" t="str">
        <f>VLOOKUP(J339,'U5L Int request'!K:AI,3,FALSE)</f>
        <v>Edge</v>
      </c>
      <c r="M339" s="534" t="s">
        <v>2184</v>
      </c>
      <c r="N339" s="686"/>
      <c r="O339" s="691"/>
      <c r="P339" s="542" t="s">
        <v>2207</v>
      </c>
      <c r="Q339" s="302" t="str">
        <f>VLOOKUP($I339,'U5L Int request'!$J$6:$AI$9945,5,FALSE)</f>
        <v>iso_rlin3_10_lin3_int_t</v>
      </c>
      <c r="R339" s="516" t="str">
        <f>VLOOKUP($I339,'U5L Int request'!$J$6:$AI$9945,11,FALSE)</f>
        <v>o</v>
      </c>
      <c r="S339" s="516" t="str">
        <f>VLOOKUP($I339,'U5L Int request'!$J$6:$AI$9945,12,FALSE)</f>
        <v>o</v>
      </c>
      <c r="T339" s="516" t="str">
        <f>VLOOKUP($I339,'U5L Int request'!$J$6:$AI$9945,13,FALSE)</f>
        <v>o</v>
      </c>
      <c r="U339" s="516" t="str">
        <f>VLOOKUP($I339,'U5L Int request'!$J$6:$AI$9945,14,FALSE)</f>
        <v>o</v>
      </c>
      <c r="V339" s="516" t="str">
        <f>VLOOKUP($I339,'U5L Int request'!$J$6:$AI$9945,15,FALSE)</f>
        <v>o</v>
      </c>
      <c r="W339" s="516" t="str">
        <f>VLOOKUP($I339,'U5L Int request'!$J$6:$AI$9945,16,FALSE)</f>
        <v>o</v>
      </c>
      <c r="X339" s="516" t="str">
        <f>VLOOKUP($I339,'U5L Int request'!$J$6:$AI$9945,17,FALSE)</f>
        <v>o</v>
      </c>
      <c r="Y339" s="516" t="str">
        <f>VLOOKUP($I339,'U5L Int request'!$J$6:$AI$9945,18,FALSE)</f>
        <v>-</v>
      </c>
      <c r="Z339" s="516" t="str">
        <f>VLOOKUP($I339,'U5L Int request'!$J$6:$AI$9945,19,FALSE)</f>
        <v>-</v>
      </c>
      <c r="AA339" s="516" t="str">
        <f>VLOOKUP($I339,'U5L Int request'!$J$6:$AI$9945,20,FALSE)</f>
        <v>-</v>
      </c>
      <c r="AB339" s="516" t="str">
        <f>VLOOKUP($I339,'U5L Int request'!$J$6:$AI$9945,21,FALSE)</f>
        <v>-</v>
      </c>
      <c r="AC339" s="516" t="str">
        <f>VLOOKUP($I339,'U5L Int request'!$J$6:$AI$9945,22,FALSE)</f>
        <v>-</v>
      </c>
      <c r="AD339" s="563"/>
      <c r="AF339" s="30" t="str">
        <f>VLOOKUP(I339, 'U5L Int request'!$J$7:$J$428, 1, FALSE)</f>
        <v>INTRLIN310UR0</v>
      </c>
    </row>
    <row r="340" spans="2:32" ht="18" customHeight="1">
      <c r="B340" s="599">
        <v>164</v>
      </c>
      <c r="C340" s="592" t="s">
        <v>1167</v>
      </c>
      <c r="D340" s="592">
        <v>28</v>
      </c>
      <c r="E340" s="592">
        <v>3</v>
      </c>
      <c r="F340" s="512" t="str">
        <f t="shared" si="4"/>
        <v>EIC164</v>
      </c>
      <c r="G340" s="538" t="s">
        <v>399</v>
      </c>
      <c r="H340" s="584">
        <v>333</v>
      </c>
      <c r="I340" s="40" t="s">
        <v>863</v>
      </c>
      <c r="J340" s="40" t="s">
        <v>864</v>
      </c>
      <c r="K340" s="40" t="str">
        <f>VLOOKUP($I340,'U5L Int request'!$J$6:$AI$9945,3,FALSE)</f>
        <v>RLIN3</v>
      </c>
      <c r="L340" s="40" t="str">
        <f>VLOOKUP(J340,'U5L Int request'!K:AI,3,FALSE)</f>
        <v>Edge</v>
      </c>
      <c r="M340" s="538" t="s">
        <v>2184</v>
      </c>
      <c r="N340" s="686"/>
      <c r="O340" s="691"/>
      <c r="P340" s="547" t="s">
        <v>2207</v>
      </c>
      <c r="Q340" s="301" t="str">
        <f>VLOOKUP($I340,'U5L Int request'!$J$6:$AI$9945,5,FALSE)</f>
        <v>iso_rlin3_11_lin3_int_t</v>
      </c>
      <c r="R340" s="516" t="str">
        <f>VLOOKUP($I340,'U5L Int request'!$J$6:$AI$9945,11,FALSE)</f>
        <v>o</v>
      </c>
      <c r="S340" s="516" t="str">
        <f>VLOOKUP($I340,'U5L Int request'!$J$6:$AI$9945,12,FALSE)</f>
        <v>o</v>
      </c>
      <c r="T340" s="516" t="str">
        <f>VLOOKUP($I340,'U5L Int request'!$J$6:$AI$9945,13,FALSE)</f>
        <v>o</v>
      </c>
      <c r="U340" s="516" t="str">
        <f>VLOOKUP($I340,'U5L Int request'!$J$6:$AI$9945,14,FALSE)</f>
        <v>o</v>
      </c>
      <c r="V340" s="516" t="str">
        <f>VLOOKUP($I340,'U5L Int request'!$J$6:$AI$9945,15,FALSE)</f>
        <v>o</v>
      </c>
      <c r="W340" s="516" t="str">
        <f>VLOOKUP($I340,'U5L Int request'!$J$6:$AI$9945,16,FALSE)</f>
        <v>o</v>
      </c>
      <c r="X340" s="516" t="str">
        <f>VLOOKUP($I340,'U5L Int request'!$J$6:$AI$9945,17,FALSE)</f>
        <v>o</v>
      </c>
      <c r="Y340" s="516" t="str">
        <f>VLOOKUP($I340,'U5L Int request'!$J$6:$AI$9945,18,FALSE)</f>
        <v>-</v>
      </c>
      <c r="Z340" s="516" t="str">
        <f>VLOOKUP($I340,'U5L Int request'!$J$6:$AI$9945,19,FALSE)</f>
        <v>-</v>
      </c>
      <c r="AA340" s="516" t="str">
        <f>VLOOKUP($I340,'U5L Int request'!$J$6:$AI$9945,20,FALSE)</f>
        <v>-</v>
      </c>
      <c r="AB340" s="516" t="str">
        <f>VLOOKUP($I340,'U5L Int request'!$J$6:$AI$9945,21,FALSE)</f>
        <v>-</v>
      </c>
      <c r="AC340" s="516" t="str">
        <f>VLOOKUP($I340,'U5L Int request'!$J$6:$AI$9945,22,FALSE)</f>
        <v>-</v>
      </c>
      <c r="AD340" s="563"/>
      <c r="AF340" s="30" t="str">
        <f>VLOOKUP(I340, 'U5L Int request'!$J$7:$J$428, 1, FALSE)</f>
        <v>INTRLIN311UR0</v>
      </c>
    </row>
    <row r="341" spans="2:32" ht="18" customHeight="1">
      <c r="B341" s="599">
        <v>164</v>
      </c>
      <c r="C341" s="592" t="s">
        <v>1167</v>
      </c>
      <c r="D341" s="592">
        <v>28</v>
      </c>
      <c r="E341" s="592">
        <v>4</v>
      </c>
      <c r="F341" s="512" t="str">
        <f t="shared" si="4"/>
        <v>EIC164</v>
      </c>
      <c r="G341" s="538" t="s">
        <v>399</v>
      </c>
      <c r="H341" s="584">
        <v>334</v>
      </c>
      <c r="I341" s="40" t="s">
        <v>871</v>
      </c>
      <c r="J341" s="40" t="s">
        <v>872</v>
      </c>
      <c r="K341" s="40" t="str">
        <f>VLOOKUP($I341,'U5L Int request'!$J$6:$AI$9945,3,FALSE)</f>
        <v>RLIN3</v>
      </c>
      <c r="L341" s="40" t="str">
        <f>VLOOKUP(J341,'U5L Int request'!K:AI,3,FALSE)</f>
        <v>Edge</v>
      </c>
      <c r="M341" s="538" t="s">
        <v>2184</v>
      </c>
      <c r="N341" s="686"/>
      <c r="O341" s="691"/>
      <c r="P341" s="547" t="s">
        <v>2207</v>
      </c>
      <c r="Q341" s="301" t="str">
        <f>VLOOKUP($I341,'U5L Int request'!$J$6:$AI$9945,5,FALSE)</f>
        <v>iso_rlin3_12_lin3_int_t</v>
      </c>
      <c r="R341" s="516" t="str">
        <f>VLOOKUP($I341,'U5L Int request'!$J$6:$AI$9945,11,FALSE)</f>
        <v>o</v>
      </c>
      <c r="S341" s="516" t="str">
        <f>VLOOKUP($I341,'U5L Int request'!$J$6:$AI$9945,12,FALSE)</f>
        <v>o</v>
      </c>
      <c r="T341" s="516" t="str">
        <f>VLOOKUP($I341,'U5L Int request'!$J$6:$AI$9945,13,FALSE)</f>
        <v>o</v>
      </c>
      <c r="U341" s="516" t="str">
        <f>VLOOKUP($I341,'U5L Int request'!$J$6:$AI$9945,14,FALSE)</f>
        <v>o</v>
      </c>
      <c r="V341" s="516" t="str">
        <f>VLOOKUP($I341,'U5L Int request'!$J$6:$AI$9945,15,FALSE)</f>
        <v>o</v>
      </c>
      <c r="W341" s="516" t="str">
        <f>VLOOKUP($I341,'U5L Int request'!$J$6:$AI$9945,16,FALSE)</f>
        <v>o</v>
      </c>
      <c r="X341" s="516" t="str">
        <f>VLOOKUP($I341,'U5L Int request'!$J$6:$AI$9945,17,FALSE)</f>
        <v>-</v>
      </c>
      <c r="Y341" s="516" t="str">
        <f>VLOOKUP($I341,'U5L Int request'!$J$6:$AI$9945,18,FALSE)</f>
        <v>-</v>
      </c>
      <c r="Z341" s="516" t="str">
        <f>VLOOKUP($I341,'U5L Int request'!$J$6:$AI$9945,19,FALSE)</f>
        <v>-</v>
      </c>
      <c r="AA341" s="516" t="str">
        <f>VLOOKUP($I341,'U5L Int request'!$J$6:$AI$9945,20,FALSE)</f>
        <v>-</v>
      </c>
      <c r="AB341" s="516" t="str">
        <f>VLOOKUP($I341,'U5L Int request'!$J$6:$AI$9945,21,FALSE)</f>
        <v>-</v>
      </c>
      <c r="AC341" s="516" t="str">
        <f>VLOOKUP($I341,'U5L Int request'!$J$6:$AI$9945,22,FALSE)</f>
        <v>-</v>
      </c>
      <c r="AD341" s="563"/>
      <c r="AF341" s="30" t="str">
        <f>VLOOKUP(I341, 'U5L Int request'!$J$7:$J$428, 1, FALSE)</f>
        <v>INTRLIN312UR0</v>
      </c>
    </row>
    <row r="342" spans="2:32" ht="18" customHeight="1">
      <c r="B342" s="599">
        <v>164</v>
      </c>
      <c r="C342" s="592" t="s">
        <v>1167</v>
      </c>
      <c r="D342" s="592">
        <v>28</v>
      </c>
      <c r="E342" s="592">
        <v>5</v>
      </c>
      <c r="F342" s="512" t="str">
        <f t="shared" si="4"/>
        <v>EIC164</v>
      </c>
      <c r="G342" s="538" t="s">
        <v>399</v>
      </c>
      <c r="H342" s="584">
        <v>335</v>
      </c>
      <c r="I342" s="40" t="s">
        <v>879</v>
      </c>
      <c r="J342" s="40" t="s">
        <v>880</v>
      </c>
      <c r="K342" s="40" t="str">
        <f>VLOOKUP($I342,'U5L Int request'!$J$6:$AI$9945,3,FALSE)</f>
        <v>RLIN3</v>
      </c>
      <c r="L342" s="40" t="str">
        <f>VLOOKUP(J342,'U5L Int request'!K:AI,3,FALSE)</f>
        <v>Edge</v>
      </c>
      <c r="M342" s="538" t="s">
        <v>2184</v>
      </c>
      <c r="N342" s="686"/>
      <c r="O342" s="691"/>
      <c r="P342" s="547" t="s">
        <v>2207</v>
      </c>
      <c r="Q342" s="301" t="str">
        <f>VLOOKUP($I342,'U5L Int request'!$J$6:$AI$9945,5,FALSE)</f>
        <v>iso_rlin3_13_lin3_int_t</v>
      </c>
      <c r="R342" s="516" t="str">
        <f>VLOOKUP($I342,'U5L Int request'!$J$6:$AI$9945,11,FALSE)</f>
        <v>o</v>
      </c>
      <c r="S342" s="516" t="str">
        <f>VLOOKUP($I342,'U5L Int request'!$J$6:$AI$9945,12,FALSE)</f>
        <v>o</v>
      </c>
      <c r="T342" s="516" t="str">
        <f>VLOOKUP($I342,'U5L Int request'!$J$6:$AI$9945,13,FALSE)</f>
        <v>o</v>
      </c>
      <c r="U342" s="516" t="str">
        <f>VLOOKUP($I342,'U5L Int request'!$J$6:$AI$9945,14,FALSE)</f>
        <v>o</v>
      </c>
      <c r="V342" s="516" t="str">
        <f>VLOOKUP($I342,'U5L Int request'!$J$6:$AI$9945,15,FALSE)</f>
        <v>o</v>
      </c>
      <c r="W342" s="516" t="str">
        <f>VLOOKUP($I342,'U5L Int request'!$J$6:$AI$9945,16,FALSE)</f>
        <v>o</v>
      </c>
      <c r="X342" s="516" t="str">
        <f>VLOOKUP($I342,'U5L Int request'!$J$6:$AI$9945,17,FALSE)</f>
        <v>-</v>
      </c>
      <c r="Y342" s="516" t="str">
        <f>VLOOKUP($I342,'U5L Int request'!$J$6:$AI$9945,18,FALSE)</f>
        <v>-</v>
      </c>
      <c r="Z342" s="516" t="str">
        <f>VLOOKUP($I342,'U5L Int request'!$J$6:$AI$9945,19,FALSE)</f>
        <v>-</v>
      </c>
      <c r="AA342" s="516" t="str">
        <f>VLOOKUP($I342,'U5L Int request'!$J$6:$AI$9945,20,FALSE)</f>
        <v>-</v>
      </c>
      <c r="AB342" s="516" t="str">
        <f>VLOOKUP($I342,'U5L Int request'!$J$6:$AI$9945,21,FALSE)</f>
        <v>-</v>
      </c>
      <c r="AC342" s="516" t="str">
        <f>VLOOKUP($I342,'U5L Int request'!$J$6:$AI$9945,22,FALSE)</f>
        <v>-</v>
      </c>
      <c r="AD342" s="563"/>
      <c r="AF342" s="30" t="str">
        <f>VLOOKUP(I342, 'U5L Int request'!$J$7:$J$428, 1, FALSE)</f>
        <v>INTRLIN313UR0</v>
      </c>
    </row>
    <row r="343" spans="2:32" ht="18" customHeight="1">
      <c r="B343" s="599">
        <v>164</v>
      </c>
      <c r="C343" s="592" t="s">
        <v>1167</v>
      </c>
      <c r="D343" s="592">
        <v>28</v>
      </c>
      <c r="E343" s="592">
        <v>6</v>
      </c>
      <c r="F343" s="512" t="str">
        <f t="shared" si="4"/>
        <v>EIC164</v>
      </c>
      <c r="G343" s="538" t="s">
        <v>399</v>
      </c>
      <c r="H343" s="584">
        <v>336</v>
      </c>
      <c r="I343" s="40" t="s">
        <v>887</v>
      </c>
      <c r="J343" s="40" t="s">
        <v>888</v>
      </c>
      <c r="K343" s="40" t="str">
        <f>VLOOKUP($I343,'U5L Int request'!$J$6:$AI$9945,3,FALSE)</f>
        <v>RLIN3</v>
      </c>
      <c r="L343" s="40" t="str">
        <f>VLOOKUP(J343,'U5L Int request'!K:AI,3,FALSE)</f>
        <v>Edge</v>
      </c>
      <c r="M343" s="538" t="s">
        <v>2184</v>
      </c>
      <c r="N343" s="686"/>
      <c r="O343" s="691"/>
      <c r="P343" s="547" t="s">
        <v>2207</v>
      </c>
      <c r="Q343" s="301" t="str">
        <f>VLOOKUP($I343,'U5L Int request'!$J$6:$AI$9945,5,FALSE)</f>
        <v>iso_rlin3_14_lin3_int_t</v>
      </c>
      <c r="R343" s="516" t="str">
        <f>VLOOKUP($I343,'U5L Int request'!$J$6:$AI$9945,11,FALSE)</f>
        <v>o</v>
      </c>
      <c r="S343" s="516" t="str">
        <f>VLOOKUP($I343,'U5L Int request'!$J$6:$AI$9945,12,FALSE)</f>
        <v>o</v>
      </c>
      <c r="T343" s="516" t="str">
        <f>VLOOKUP($I343,'U5L Int request'!$J$6:$AI$9945,13,FALSE)</f>
        <v>o</v>
      </c>
      <c r="U343" s="516" t="str">
        <f>VLOOKUP($I343,'U5L Int request'!$J$6:$AI$9945,14,FALSE)</f>
        <v>-</v>
      </c>
      <c r="V343" s="516" t="str">
        <f>VLOOKUP($I343,'U5L Int request'!$J$6:$AI$9945,15,FALSE)</f>
        <v>o</v>
      </c>
      <c r="W343" s="516" t="str">
        <f>VLOOKUP($I343,'U5L Int request'!$J$6:$AI$9945,16,FALSE)</f>
        <v>o</v>
      </c>
      <c r="X343" s="516" t="str">
        <f>VLOOKUP($I343,'U5L Int request'!$J$6:$AI$9945,17,FALSE)</f>
        <v>-</v>
      </c>
      <c r="Y343" s="516" t="str">
        <f>VLOOKUP($I343,'U5L Int request'!$J$6:$AI$9945,18,FALSE)</f>
        <v>-</v>
      </c>
      <c r="Z343" s="516" t="str">
        <f>VLOOKUP($I343,'U5L Int request'!$J$6:$AI$9945,19,FALSE)</f>
        <v>-</v>
      </c>
      <c r="AA343" s="516" t="str">
        <f>VLOOKUP($I343,'U5L Int request'!$J$6:$AI$9945,20,FALSE)</f>
        <v>-</v>
      </c>
      <c r="AB343" s="516" t="str">
        <f>VLOOKUP($I343,'U5L Int request'!$J$6:$AI$9945,21,FALSE)</f>
        <v>-</v>
      </c>
      <c r="AC343" s="516" t="str">
        <f>VLOOKUP($I343,'U5L Int request'!$J$6:$AI$9945,22,FALSE)</f>
        <v>-</v>
      </c>
      <c r="AD343" s="563"/>
      <c r="AF343" s="30" t="str">
        <f>VLOOKUP(I343, 'U5L Int request'!$J$7:$J$428, 1, FALSE)</f>
        <v>INTRLIN314UR0</v>
      </c>
    </row>
    <row r="344" spans="2:32" ht="18" customHeight="1">
      <c r="B344" s="600">
        <v>164</v>
      </c>
      <c r="C344" s="593" t="s">
        <v>1167</v>
      </c>
      <c r="D344" s="593">
        <v>28</v>
      </c>
      <c r="E344" s="593">
        <v>7</v>
      </c>
      <c r="F344" s="512" t="str">
        <f t="shared" si="4"/>
        <v>EIC164</v>
      </c>
      <c r="G344" s="539" t="s">
        <v>399</v>
      </c>
      <c r="H344" s="584">
        <v>337</v>
      </c>
      <c r="I344" s="38" t="s">
        <v>902</v>
      </c>
      <c r="J344" s="38" t="s">
        <v>903</v>
      </c>
      <c r="K344" s="38" t="str">
        <f>VLOOKUP($I344,'U5L Int request'!$J$6:$AI$9945,3,FALSE)</f>
        <v>RLIN3</v>
      </c>
      <c r="L344" s="38" t="str">
        <f>VLOOKUP(J344,'U5L Int request'!K:AI,3,FALSE)</f>
        <v>Edge</v>
      </c>
      <c r="M344" s="535" t="s">
        <v>2184</v>
      </c>
      <c r="N344" s="686"/>
      <c r="O344" s="691"/>
      <c r="P344" s="544" t="s">
        <v>2207</v>
      </c>
      <c r="Q344" s="302" t="str">
        <f>VLOOKUP($I344,'U5L Int request'!$J$6:$AI$9945,5,FALSE)</f>
        <v>iso_rlin3_15_lin3_int_t</v>
      </c>
      <c r="R344" s="516" t="str">
        <f>VLOOKUP($I344,'U5L Int request'!$J$6:$AI$9945,11,FALSE)</f>
        <v>o</v>
      </c>
      <c r="S344" s="516" t="str">
        <f>VLOOKUP($I344,'U5L Int request'!$J$6:$AI$9945,12,FALSE)</f>
        <v>o</v>
      </c>
      <c r="T344" s="516" t="str">
        <f>VLOOKUP($I344,'U5L Int request'!$J$6:$AI$9945,13,FALSE)</f>
        <v>o</v>
      </c>
      <c r="U344" s="516" t="str">
        <f>VLOOKUP($I344,'U5L Int request'!$J$6:$AI$9945,14,FALSE)</f>
        <v>-</v>
      </c>
      <c r="V344" s="516" t="str">
        <f>VLOOKUP($I344,'U5L Int request'!$J$6:$AI$9945,15,FALSE)</f>
        <v>o</v>
      </c>
      <c r="W344" s="516" t="str">
        <f>VLOOKUP($I344,'U5L Int request'!$J$6:$AI$9945,16,FALSE)</f>
        <v>o</v>
      </c>
      <c r="X344" s="516" t="str">
        <f>VLOOKUP($I344,'U5L Int request'!$J$6:$AI$9945,17,FALSE)</f>
        <v>-</v>
      </c>
      <c r="Y344" s="516" t="str">
        <f>VLOOKUP($I344,'U5L Int request'!$J$6:$AI$9945,18,FALSE)</f>
        <v>-</v>
      </c>
      <c r="Z344" s="516" t="str">
        <f>VLOOKUP($I344,'U5L Int request'!$J$6:$AI$9945,19,FALSE)</f>
        <v>-</v>
      </c>
      <c r="AA344" s="516" t="str">
        <f>VLOOKUP($I344,'U5L Int request'!$J$6:$AI$9945,20,FALSE)</f>
        <v>-</v>
      </c>
      <c r="AB344" s="516" t="str">
        <f>VLOOKUP($I344,'U5L Int request'!$J$6:$AI$9945,21,FALSE)</f>
        <v>-</v>
      </c>
      <c r="AC344" s="516" t="str">
        <f>VLOOKUP($I344,'U5L Int request'!$J$6:$AI$9945,22,FALSE)</f>
        <v>-</v>
      </c>
      <c r="AD344" s="563"/>
      <c r="AF344" s="30" t="str">
        <f>VLOOKUP(I344, 'U5L Int request'!$J$7:$J$428, 1, FALSE)</f>
        <v>INTRLIN315UR0</v>
      </c>
    </row>
    <row r="345" spans="2:32" ht="18" customHeight="1">
      <c r="B345" s="598">
        <v>165</v>
      </c>
      <c r="C345" s="591" t="s">
        <v>1167</v>
      </c>
      <c r="D345" s="591">
        <v>29</v>
      </c>
      <c r="E345" s="591">
        <v>0</v>
      </c>
      <c r="F345" s="512" t="str">
        <f t="shared" si="4"/>
        <v>EIC165</v>
      </c>
      <c r="G345" s="540" t="s">
        <v>2160</v>
      </c>
      <c r="H345" s="584">
        <v>338</v>
      </c>
      <c r="I345" s="40" t="s">
        <v>837</v>
      </c>
      <c r="J345" s="40" t="s">
        <v>838</v>
      </c>
      <c r="K345" s="40" t="str">
        <f>VLOOKUP($I345,'U5L Int request'!$J$6:$AI$9945,3,FALSE)</f>
        <v>RLIN3</v>
      </c>
      <c r="L345" s="40" t="str">
        <f>VLOOKUP(J345,'U5L Int request'!K:AI,3,FALSE)</f>
        <v>Edge</v>
      </c>
      <c r="M345" s="540" t="s">
        <v>2185</v>
      </c>
      <c r="N345" s="686"/>
      <c r="O345" s="691"/>
      <c r="P345" s="546" t="s">
        <v>2208</v>
      </c>
      <c r="Q345" s="301" t="str">
        <f>VLOOKUP($I345,'U5L Int request'!$J$6:$AI$9945,5,FALSE)</f>
        <v>iso_rlin3_8_lin3_int_r</v>
      </c>
      <c r="R345" s="516" t="str">
        <f>VLOOKUP($I345,'U5L Int request'!$J$6:$AI$9945,11,FALSE)</f>
        <v>o</v>
      </c>
      <c r="S345" s="516" t="str">
        <f>VLOOKUP($I345,'U5L Int request'!$J$6:$AI$9945,12,FALSE)</f>
        <v>o</v>
      </c>
      <c r="T345" s="516" t="str">
        <f>VLOOKUP($I345,'U5L Int request'!$J$6:$AI$9945,13,FALSE)</f>
        <v>o</v>
      </c>
      <c r="U345" s="516" t="str">
        <f>VLOOKUP($I345,'U5L Int request'!$J$6:$AI$9945,14,FALSE)</f>
        <v>o</v>
      </c>
      <c r="V345" s="516" t="str">
        <f>VLOOKUP($I345,'U5L Int request'!$J$6:$AI$9945,15,FALSE)</f>
        <v>o</v>
      </c>
      <c r="W345" s="516" t="str">
        <f>VLOOKUP($I345,'U5L Int request'!$J$6:$AI$9945,16,FALSE)</f>
        <v>o</v>
      </c>
      <c r="X345" s="516" t="str">
        <f>VLOOKUP($I345,'U5L Int request'!$J$6:$AI$9945,17,FALSE)</f>
        <v>o</v>
      </c>
      <c r="Y345" s="516" t="str">
        <f>VLOOKUP($I345,'U5L Int request'!$J$6:$AI$9945,18,FALSE)</f>
        <v>-</v>
      </c>
      <c r="Z345" s="516" t="str">
        <f>VLOOKUP($I345,'U5L Int request'!$J$6:$AI$9945,19,FALSE)</f>
        <v>-</v>
      </c>
      <c r="AA345" s="516" t="str">
        <f>VLOOKUP($I345,'U5L Int request'!$J$6:$AI$9945,20,FALSE)</f>
        <v>-</v>
      </c>
      <c r="AB345" s="516" t="str">
        <f>VLOOKUP($I345,'U5L Int request'!$J$6:$AI$9945,21,FALSE)</f>
        <v>-</v>
      </c>
      <c r="AC345" s="516" t="str">
        <f>VLOOKUP($I345,'U5L Int request'!$J$6:$AI$9945,22,FALSE)</f>
        <v>-</v>
      </c>
      <c r="AD345" s="563"/>
      <c r="AF345" s="30" t="str">
        <f>VLOOKUP(I345, 'U5L Int request'!$J$7:$J$428, 1, FALSE)</f>
        <v>INTRLIN38UR1</v>
      </c>
    </row>
    <row r="346" spans="2:32" ht="18" customHeight="1">
      <c r="B346" s="599">
        <v>165</v>
      </c>
      <c r="C346" s="592" t="s">
        <v>1167</v>
      </c>
      <c r="D346" s="592">
        <v>29</v>
      </c>
      <c r="E346" s="592">
        <v>1</v>
      </c>
      <c r="F346" s="512" t="str">
        <f t="shared" si="4"/>
        <v>EIC165</v>
      </c>
      <c r="G346" s="538" t="s">
        <v>2160</v>
      </c>
      <c r="H346" s="584">
        <v>339</v>
      </c>
      <c r="I346" s="40" t="s">
        <v>845</v>
      </c>
      <c r="J346" s="40" t="s">
        <v>846</v>
      </c>
      <c r="K346" s="40" t="str">
        <f>VLOOKUP($I346,'U5L Int request'!$J$6:$AI$9945,3,FALSE)</f>
        <v>RLIN3</v>
      </c>
      <c r="L346" s="40" t="str">
        <f>VLOOKUP(J346,'U5L Int request'!K:AI,3,FALSE)</f>
        <v>Edge</v>
      </c>
      <c r="M346" s="538" t="s">
        <v>2185</v>
      </c>
      <c r="N346" s="686"/>
      <c r="O346" s="691"/>
      <c r="P346" s="547" t="s">
        <v>2208</v>
      </c>
      <c r="Q346" s="301" t="str">
        <f>VLOOKUP($I346,'U5L Int request'!$J$6:$AI$9945,5,FALSE)</f>
        <v>iso_rlin3_9_lin3_int_r</v>
      </c>
      <c r="R346" s="516" t="str">
        <f>VLOOKUP($I346,'U5L Int request'!$J$6:$AI$9945,11,FALSE)</f>
        <v>o</v>
      </c>
      <c r="S346" s="516" t="str">
        <f>VLOOKUP($I346,'U5L Int request'!$J$6:$AI$9945,12,FALSE)</f>
        <v>o</v>
      </c>
      <c r="T346" s="516" t="str">
        <f>VLOOKUP($I346,'U5L Int request'!$J$6:$AI$9945,13,FALSE)</f>
        <v>o</v>
      </c>
      <c r="U346" s="516" t="str">
        <f>VLOOKUP($I346,'U5L Int request'!$J$6:$AI$9945,14,FALSE)</f>
        <v>o</v>
      </c>
      <c r="V346" s="516" t="str">
        <f>VLOOKUP($I346,'U5L Int request'!$J$6:$AI$9945,15,FALSE)</f>
        <v>o</v>
      </c>
      <c r="W346" s="516" t="str">
        <f>VLOOKUP($I346,'U5L Int request'!$J$6:$AI$9945,16,FALSE)</f>
        <v>o</v>
      </c>
      <c r="X346" s="516" t="str">
        <f>VLOOKUP($I346,'U5L Int request'!$J$6:$AI$9945,17,FALSE)</f>
        <v>o</v>
      </c>
      <c r="Y346" s="516" t="str">
        <f>VLOOKUP($I346,'U5L Int request'!$J$6:$AI$9945,18,FALSE)</f>
        <v>-</v>
      </c>
      <c r="Z346" s="516" t="str">
        <f>VLOOKUP($I346,'U5L Int request'!$J$6:$AI$9945,19,FALSE)</f>
        <v>-</v>
      </c>
      <c r="AA346" s="516" t="str">
        <f>VLOOKUP($I346,'U5L Int request'!$J$6:$AI$9945,20,FALSE)</f>
        <v>-</v>
      </c>
      <c r="AB346" s="516" t="str">
        <f>VLOOKUP($I346,'U5L Int request'!$J$6:$AI$9945,21,FALSE)</f>
        <v>-</v>
      </c>
      <c r="AC346" s="516" t="str">
        <f>VLOOKUP($I346,'U5L Int request'!$J$6:$AI$9945,22,FALSE)</f>
        <v>-</v>
      </c>
      <c r="AD346" s="563"/>
      <c r="AF346" s="30" t="str">
        <f>VLOOKUP(I346, 'U5L Int request'!$J$7:$J$428, 1, FALSE)</f>
        <v>INTRLIN39UR1</v>
      </c>
    </row>
    <row r="347" spans="2:32" ht="18" customHeight="1">
      <c r="B347" s="599">
        <v>165</v>
      </c>
      <c r="C347" s="592" t="s">
        <v>1167</v>
      </c>
      <c r="D347" s="592">
        <v>29</v>
      </c>
      <c r="E347" s="592">
        <v>2</v>
      </c>
      <c r="F347" s="512" t="str">
        <f t="shared" si="4"/>
        <v>EIC165</v>
      </c>
      <c r="G347" s="538" t="s">
        <v>2160</v>
      </c>
      <c r="H347" s="584">
        <v>340</v>
      </c>
      <c r="I347" s="40" t="s">
        <v>853</v>
      </c>
      <c r="J347" s="40" t="s">
        <v>854</v>
      </c>
      <c r="K347" s="40" t="str">
        <f>VLOOKUP($I347,'U5L Int request'!$J$6:$AI$9945,3,FALSE)</f>
        <v>RLIN3</v>
      </c>
      <c r="L347" s="40" t="str">
        <f>VLOOKUP(J347,'U5L Int request'!K:AI,3,FALSE)</f>
        <v>Edge</v>
      </c>
      <c r="M347" s="538" t="s">
        <v>2185</v>
      </c>
      <c r="N347" s="686"/>
      <c r="O347" s="691"/>
      <c r="P347" s="547" t="s">
        <v>2208</v>
      </c>
      <c r="Q347" s="301" t="str">
        <f>VLOOKUP($I347,'U5L Int request'!$J$6:$AI$9945,5,FALSE)</f>
        <v>iso_rlin3_10_lin3_int_r</v>
      </c>
      <c r="R347" s="516" t="str">
        <f>VLOOKUP($I347,'U5L Int request'!$J$6:$AI$9945,11,FALSE)</f>
        <v>o</v>
      </c>
      <c r="S347" s="516" t="str">
        <f>VLOOKUP($I347,'U5L Int request'!$J$6:$AI$9945,12,FALSE)</f>
        <v>o</v>
      </c>
      <c r="T347" s="516" t="str">
        <f>VLOOKUP($I347,'U5L Int request'!$J$6:$AI$9945,13,FALSE)</f>
        <v>o</v>
      </c>
      <c r="U347" s="516" t="str">
        <f>VLOOKUP($I347,'U5L Int request'!$J$6:$AI$9945,14,FALSE)</f>
        <v>o</v>
      </c>
      <c r="V347" s="516" t="str">
        <f>VLOOKUP($I347,'U5L Int request'!$J$6:$AI$9945,15,FALSE)</f>
        <v>o</v>
      </c>
      <c r="W347" s="516" t="str">
        <f>VLOOKUP($I347,'U5L Int request'!$J$6:$AI$9945,16,FALSE)</f>
        <v>o</v>
      </c>
      <c r="X347" s="516" t="str">
        <f>VLOOKUP($I347,'U5L Int request'!$J$6:$AI$9945,17,FALSE)</f>
        <v>o</v>
      </c>
      <c r="Y347" s="516" t="str">
        <f>VLOOKUP($I347,'U5L Int request'!$J$6:$AI$9945,18,FALSE)</f>
        <v>-</v>
      </c>
      <c r="Z347" s="516" t="str">
        <f>VLOOKUP($I347,'U5L Int request'!$J$6:$AI$9945,19,FALSE)</f>
        <v>-</v>
      </c>
      <c r="AA347" s="516" t="str">
        <f>VLOOKUP($I347,'U5L Int request'!$J$6:$AI$9945,20,FALSE)</f>
        <v>-</v>
      </c>
      <c r="AB347" s="516" t="str">
        <f>VLOOKUP($I347,'U5L Int request'!$J$6:$AI$9945,21,FALSE)</f>
        <v>-</v>
      </c>
      <c r="AC347" s="516" t="str">
        <f>VLOOKUP($I347,'U5L Int request'!$J$6:$AI$9945,22,FALSE)</f>
        <v>-</v>
      </c>
      <c r="AD347" s="563"/>
      <c r="AF347" s="30" t="str">
        <f>VLOOKUP(I347, 'U5L Int request'!$J$7:$J$428, 1, FALSE)</f>
        <v>INTRLIN310UR1</v>
      </c>
    </row>
    <row r="348" spans="2:32" ht="18" customHeight="1">
      <c r="B348" s="599">
        <v>165</v>
      </c>
      <c r="C348" s="592" t="s">
        <v>1167</v>
      </c>
      <c r="D348" s="592">
        <v>29</v>
      </c>
      <c r="E348" s="592">
        <v>3</v>
      </c>
      <c r="F348" s="512" t="str">
        <f t="shared" ref="F348:F397" si="5" xml:space="preserve"> "EIC"&amp;B348</f>
        <v>EIC165</v>
      </c>
      <c r="G348" s="538" t="s">
        <v>2160</v>
      </c>
      <c r="H348" s="584">
        <v>341</v>
      </c>
      <c r="I348" s="38" t="s">
        <v>865</v>
      </c>
      <c r="J348" s="38" t="s">
        <v>866</v>
      </c>
      <c r="K348" s="38" t="str">
        <f>VLOOKUP($I348,'U5L Int request'!$J$6:$AI$9945,3,FALSE)</f>
        <v>RLIN3</v>
      </c>
      <c r="L348" s="38" t="str">
        <f>VLOOKUP(J348,'U5L Int request'!K:AI,3,FALSE)</f>
        <v>Edge</v>
      </c>
      <c r="M348" s="534" t="s">
        <v>2185</v>
      </c>
      <c r="N348" s="686"/>
      <c r="O348" s="691"/>
      <c r="P348" s="542" t="s">
        <v>2208</v>
      </c>
      <c r="Q348" s="302" t="str">
        <f>VLOOKUP($I348,'U5L Int request'!$J$6:$AI$9945,5,FALSE)</f>
        <v>iso_rlin3_11_lin3_int_r</v>
      </c>
      <c r="R348" s="516" t="str">
        <f>VLOOKUP($I348,'U5L Int request'!$J$6:$AI$9945,11,FALSE)</f>
        <v>o</v>
      </c>
      <c r="S348" s="516" t="str">
        <f>VLOOKUP($I348,'U5L Int request'!$J$6:$AI$9945,12,FALSE)</f>
        <v>o</v>
      </c>
      <c r="T348" s="516" t="str">
        <f>VLOOKUP($I348,'U5L Int request'!$J$6:$AI$9945,13,FALSE)</f>
        <v>o</v>
      </c>
      <c r="U348" s="516" t="str">
        <f>VLOOKUP($I348,'U5L Int request'!$J$6:$AI$9945,14,FALSE)</f>
        <v>o</v>
      </c>
      <c r="V348" s="516" t="str">
        <f>VLOOKUP($I348,'U5L Int request'!$J$6:$AI$9945,15,FALSE)</f>
        <v>o</v>
      </c>
      <c r="W348" s="516" t="str">
        <f>VLOOKUP($I348,'U5L Int request'!$J$6:$AI$9945,16,FALSE)</f>
        <v>o</v>
      </c>
      <c r="X348" s="516" t="str">
        <f>VLOOKUP($I348,'U5L Int request'!$J$6:$AI$9945,17,FALSE)</f>
        <v>o</v>
      </c>
      <c r="Y348" s="516" t="str">
        <f>VLOOKUP($I348,'U5L Int request'!$J$6:$AI$9945,18,FALSE)</f>
        <v>-</v>
      </c>
      <c r="Z348" s="516" t="str">
        <f>VLOOKUP($I348,'U5L Int request'!$J$6:$AI$9945,19,FALSE)</f>
        <v>-</v>
      </c>
      <c r="AA348" s="516" t="str">
        <f>VLOOKUP($I348,'U5L Int request'!$J$6:$AI$9945,20,FALSE)</f>
        <v>-</v>
      </c>
      <c r="AB348" s="516" t="str">
        <f>VLOOKUP($I348,'U5L Int request'!$J$6:$AI$9945,21,FALSE)</f>
        <v>-</v>
      </c>
      <c r="AC348" s="516" t="str">
        <f>VLOOKUP($I348,'U5L Int request'!$J$6:$AI$9945,22,FALSE)</f>
        <v>-</v>
      </c>
      <c r="AD348" s="563"/>
      <c r="AF348" s="30" t="str">
        <f>VLOOKUP(I348, 'U5L Int request'!$J$7:$J$428, 1, FALSE)</f>
        <v>INTRLIN311UR1</v>
      </c>
    </row>
    <row r="349" spans="2:32" ht="18" customHeight="1">
      <c r="B349" s="599">
        <v>165</v>
      </c>
      <c r="C349" s="592" t="s">
        <v>1167</v>
      </c>
      <c r="D349" s="592">
        <v>29</v>
      </c>
      <c r="E349" s="592">
        <v>4</v>
      </c>
      <c r="F349" s="512" t="str">
        <f t="shared" si="5"/>
        <v>EIC165</v>
      </c>
      <c r="G349" s="538" t="s">
        <v>2160</v>
      </c>
      <c r="H349" s="584">
        <v>342</v>
      </c>
      <c r="I349" s="38" t="s">
        <v>873</v>
      </c>
      <c r="J349" s="38" t="s">
        <v>874</v>
      </c>
      <c r="K349" s="38" t="str">
        <f>VLOOKUP($I349,'U5L Int request'!$J$6:$AI$9945,3,FALSE)</f>
        <v>RLIN3</v>
      </c>
      <c r="L349" s="38" t="str">
        <f>VLOOKUP(J349,'U5L Int request'!K:AI,3,FALSE)</f>
        <v>Edge</v>
      </c>
      <c r="M349" s="534" t="s">
        <v>2185</v>
      </c>
      <c r="N349" s="686"/>
      <c r="O349" s="691"/>
      <c r="P349" s="542" t="s">
        <v>2208</v>
      </c>
      <c r="Q349" s="302" t="str">
        <f>VLOOKUP($I349,'U5L Int request'!$J$6:$AI$9945,5,FALSE)</f>
        <v>iso_rlin3_12_lin3_int_r</v>
      </c>
      <c r="R349" s="516" t="str">
        <f>VLOOKUP($I349,'U5L Int request'!$J$6:$AI$9945,11,FALSE)</f>
        <v>o</v>
      </c>
      <c r="S349" s="516" t="str">
        <f>VLOOKUP($I349,'U5L Int request'!$J$6:$AI$9945,12,FALSE)</f>
        <v>o</v>
      </c>
      <c r="T349" s="516" t="str">
        <f>VLOOKUP($I349,'U5L Int request'!$J$6:$AI$9945,13,FALSE)</f>
        <v>o</v>
      </c>
      <c r="U349" s="516" t="str">
        <f>VLOOKUP($I349,'U5L Int request'!$J$6:$AI$9945,14,FALSE)</f>
        <v>o</v>
      </c>
      <c r="V349" s="516" t="str">
        <f>VLOOKUP($I349,'U5L Int request'!$J$6:$AI$9945,15,FALSE)</f>
        <v>o</v>
      </c>
      <c r="W349" s="516" t="str">
        <f>VLOOKUP($I349,'U5L Int request'!$J$6:$AI$9945,16,FALSE)</f>
        <v>o</v>
      </c>
      <c r="X349" s="516" t="str">
        <f>VLOOKUP($I349,'U5L Int request'!$J$6:$AI$9945,17,FALSE)</f>
        <v>-</v>
      </c>
      <c r="Y349" s="516" t="str">
        <f>VLOOKUP($I349,'U5L Int request'!$J$6:$AI$9945,18,FALSE)</f>
        <v>-</v>
      </c>
      <c r="Z349" s="516" t="str">
        <f>VLOOKUP($I349,'U5L Int request'!$J$6:$AI$9945,19,FALSE)</f>
        <v>-</v>
      </c>
      <c r="AA349" s="516" t="str">
        <f>VLOOKUP($I349,'U5L Int request'!$J$6:$AI$9945,20,FALSE)</f>
        <v>-</v>
      </c>
      <c r="AB349" s="516" t="str">
        <f>VLOOKUP($I349,'U5L Int request'!$J$6:$AI$9945,21,FALSE)</f>
        <v>-</v>
      </c>
      <c r="AC349" s="516" t="str">
        <f>VLOOKUP($I349,'U5L Int request'!$J$6:$AI$9945,22,FALSE)</f>
        <v>-</v>
      </c>
      <c r="AD349" s="563"/>
      <c r="AF349" s="30" t="str">
        <f>VLOOKUP(I349, 'U5L Int request'!$J$7:$J$428, 1, FALSE)</f>
        <v>INTRLIN312UR1</v>
      </c>
    </row>
    <row r="350" spans="2:32" ht="18" customHeight="1">
      <c r="B350" s="599">
        <v>165</v>
      </c>
      <c r="C350" s="592" t="s">
        <v>1167</v>
      </c>
      <c r="D350" s="592">
        <v>29</v>
      </c>
      <c r="E350" s="592">
        <v>5</v>
      </c>
      <c r="F350" s="512" t="str">
        <f t="shared" si="5"/>
        <v>EIC165</v>
      </c>
      <c r="G350" s="538" t="s">
        <v>2160</v>
      </c>
      <c r="H350" s="584">
        <v>343</v>
      </c>
      <c r="I350" s="38" t="s">
        <v>881</v>
      </c>
      <c r="J350" s="38" t="s">
        <v>882</v>
      </c>
      <c r="K350" s="38" t="str">
        <f>VLOOKUP($I350,'U5L Int request'!$J$6:$AI$9945,3,FALSE)</f>
        <v>RLIN3</v>
      </c>
      <c r="L350" s="38" t="str">
        <f>VLOOKUP(J350,'U5L Int request'!K:AI,3,FALSE)</f>
        <v>Edge</v>
      </c>
      <c r="M350" s="534" t="s">
        <v>2185</v>
      </c>
      <c r="N350" s="686"/>
      <c r="O350" s="691"/>
      <c r="P350" s="542" t="s">
        <v>2208</v>
      </c>
      <c r="Q350" s="302" t="str">
        <f>VLOOKUP($I350,'U5L Int request'!$J$6:$AI$9945,5,FALSE)</f>
        <v>iso_rlin3_13_lin3_int_r</v>
      </c>
      <c r="R350" s="516" t="str">
        <f>VLOOKUP($I350,'U5L Int request'!$J$6:$AI$9945,11,FALSE)</f>
        <v>o</v>
      </c>
      <c r="S350" s="516" t="str">
        <f>VLOOKUP($I350,'U5L Int request'!$J$6:$AI$9945,12,FALSE)</f>
        <v>o</v>
      </c>
      <c r="T350" s="516" t="str">
        <f>VLOOKUP($I350,'U5L Int request'!$J$6:$AI$9945,13,FALSE)</f>
        <v>o</v>
      </c>
      <c r="U350" s="516" t="str">
        <f>VLOOKUP($I350,'U5L Int request'!$J$6:$AI$9945,14,FALSE)</f>
        <v>o</v>
      </c>
      <c r="V350" s="516" t="str">
        <f>VLOOKUP($I350,'U5L Int request'!$J$6:$AI$9945,15,FALSE)</f>
        <v>o</v>
      </c>
      <c r="W350" s="516" t="str">
        <f>VLOOKUP($I350,'U5L Int request'!$J$6:$AI$9945,16,FALSE)</f>
        <v>o</v>
      </c>
      <c r="X350" s="516" t="str">
        <f>VLOOKUP($I350,'U5L Int request'!$J$6:$AI$9945,17,FALSE)</f>
        <v>-</v>
      </c>
      <c r="Y350" s="516" t="str">
        <f>VLOOKUP($I350,'U5L Int request'!$J$6:$AI$9945,18,FALSE)</f>
        <v>-</v>
      </c>
      <c r="Z350" s="516" t="str">
        <f>VLOOKUP($I350,'U5L Int request'!$J$6:$AI$9945,19,FALSE)</f>
        <v>-</v>
      </c>
      <c r="AA350" s="516" t="str">
        <f>VLOOKUP($I350,'U5L Int request'!$J$6:$AI$9945,20,FALSE)</f>
        <v>-</v>
      </c>
      <c r="AB350" s="516" t="str">
        <f>VLOOKUP($I350,'U5L Int request'!$J$6:$AI$9945,21,FALSE)</f>
        <v>-</v>
      </c>
      <c r="AC350" s="516" t="str">
        <f>VLOOKUP($I350,'U5L Int request'!$J$6:$AI$9945,22,FALSE)</f>
        <v>-</v>
      </c>
      <c r="AD350" s="563"/>
      <c r="AF350" s="30" t="str">
        <f>VLOOKUP(I350, 'U5L Int request'!$J$7:$J$428, 1, FALSE)</f>
        <v>INTRLIN313UR1</v>
      </c>
    </row>
    <row r="351" spans="2:32" ht="18" customHeight="1">
      <c r="B351" s="599">
        <v>165</v>
      </c>
      <c r="C351" s="592" t="s">
        <v>1167</v>
      </c>
      <c r="D351" s="592">
        <v>29</v>
      </c>
      <c r="E351" s="592">
        <v>6</v>
      </c>
      <c r="F351" s="512" t="str">
        <f t="shared" si="5"/>
        <v>EIC165</v>
      </c>
      <c r="G351" s="538" t="s">
        <v>2160</v>
      </c>
      <c r="H351" s="584">
        <v>344</v>
      </c>
      <c r="I351" s="38" t="s">
        <v>889</v>
      </c>
      <c r="J351" s="38" t="s">
        <v>890</v>
      </c>
      <c r="K351" s="38" t="str">
        <f>VLOOKUP($I351,'U5L Int request'!$J$6:$AI$9945,3,FALSE)</f>
        <v>RLIN3</v>
      </c>
      <c r="L351" s="38" t="str">
        <f>VLOOKUP(J351,'U5L Int request'!K:AI,3,FALSE)</f>
        <v>Edge</v>
      </c>
      <c r="M351" s="534" t="s">
        <v>2185</v>
      </c>
      <c r="N351" s="686"/>
      <c r="O351" s="691"/>
      <c r="P351" s="542" t="s">
        <v>2208</v>
      </c>
      <c r="Q351" s="302" t="str">
        <f>VLOOKUP($I351,'U5L Int request'!$J$6:$AI$9945,5,FALSE)</f>
        <v>iso_rlin3_14_lin3_int_r</v>
      </c>
      <c r="R351" s="516" t="str">
        <f>VLOOKUP($I351,'U5L Int request'!$J$6:$AI$9945,11,FALSE)</f>
        <v>o</v>
      </c>
      <c r="S351" s="516" t="str">
        <f>VLOOKUP($I351,'U5L Int request'!$J$6:$AI$9945,12,FALSE)</f>
        <v>o</v>
      </c>
      <c r="T351" s="516" t="str">
        <f>VLOOKUP($I351,'U5L Int request'!$J$6:$AI$9945,13,FALSE)</f>
        <v>o</v>
      </c>
      <c r="U351" s="516" t="str">
        <f>VLOOKUP($I351,'U5L Int request'!$J$6:$AI$9945,14,FALSE)</f>
        <v>-</v>
      </c>
      <c r="V351" s="516" t="str">
        <f>VLOOKUP($I351,'U5L Int request'!$J$6:$AI$9945,15,FALSE)</f>
        <v>o</v>
      </c>
      <c r="W351" s="516" t="str">
        <f>VLOOKUP($I351,'U5L Int request'!$J$6:$AI$9945,16,FALSE)</f>
        <v>o</v>
      </c>
      <c r="X351" s="516" t="str">
        <f>VLOOKUP($I351,'U5L Int request'!$J$6:$AI$9945,17,FALSE)</f>
        <v>-</v>
      </c>
      <c r="Y351" s="516" t="str">
        <f>VLOOKUP($I351,'U5L Int request'!$J$6:$AI$9945,18,FALSE)</f>
        <v>-</v>
      </c>
      <c r="Z351" s="516" t="str">
        <f>VLOOKUP($I351,'U5L Int request'!$J$6:$AI$9945,19,FALSE)</f>
        <v>-</v>
      </c>
      <c r="AA351" s="516" t="str">
        <f>VLOOKUP($I351,'U5L Int request'!$J$6:$AI$9945,20,FALSE)</f>
        <v>-</v>
      </c>
      <c r="AB351" s="516" t="str">
        <f>VLOOKUP($I351,'U5L Int request'!$J$6:$AI$9945,21,FALSE)</f>
        <v>-</v>
      </c>
      <c r="AC351" s="516" t="str">
        <f>VLOOKUP($I351,'U5L Int request'!$J$6:$AI$9945,22,FALSE)</f>
        <v>-</v>
      </c>
      <c r="AD351" s="563"/>
      <c r="AF351" s="30" t="str">
        <f>VLOOKUP(I351, 'U5L Int request'!$J$7:$J$428, 1, FALSE)</f>
        <v>INTRLIN314UR1</v>
      </c>
    </row>
    <row r="352" spans="2:32" ht="18" customHeight="1">
      <c r="B352" s="600">
        <v>165</v>
      </c>
      <c r="C352" s="593" t="s">
        <v>1167</v>
      </c>
      <c r="D352" s="593">
        <v>29</v>
      </c>
      <c r="E352" s="593">
        <v>7</v>
      </c>
      <c r="F352" s="512" t="str">
        <f t="shared" si="5"/>
        <v>EIC165</v>
      </c>
      <c r="G352" s="539" t="s">
        <v>2160</v>
      </c>
      <c r="H352" s="584">
        <v>345</v>
      </c>
      <c r="I352" s="40" t="s">
        <v>904</v>
      </c>
      <c r="J352" s="40" t="s">
        <v>905</v>
      </c>
      <c r="K352" s="40" t="str">
        <f>VLOOKUP($I352,'U5L Int request'!$J$6:$AI$9945,3,FALSE)</f>
        <v>RLIN3</v>
      </c>
      <c r="L352" s="40" t="str">
        <f>VLOOKUP(J352,'U5L Int request'!K:AI,3,FALSE)</f>
        <v>Edge</v>
      </c>
      <c r="M352" s="539" t="s">
        <v>2185</v>
      </c>
      <c r="N352" s="686"/>
      <c r="O352" s="691"/>
      <c r="P352" s="548" t="s">
        <v>2208</v>
      </c>
      <c r="Q352" s="301" t="str">
        <f>VLOOKUP($I352,'U5L Int request'!$J$6:$AI$9945,5,FALSE)</f>
        <v>iso_rlin3_15_lin3_int_r</v>
      </c>
      <c r="R352" s="516" t="str">
        <f>VLOOKUP($I352,'U5L Int request'!$J$6:$AI$9945,11,FALSE)</f>
        <v>o</v>
      </c>
      <c r="S352" s="516" t="str">
        <f>VLOOKUP($I352,'U5L Int request'!$J$6:$AI$9945,12,FALSE)</f>
        <v>o</v>
      </c>
      <c r="T352" s="516" t="str">
        <f>VLOOKUP($I352,'U5L Int request'!$J$6:$AI$9945,13,FALSE)</f>
        <v>o</v>
      </c>
      <c r="U352" s="516" t="str">
        <f>VLOOKUP($I352,'U5L Int request'!$J$6:$AI$9945,14,FALSE)</f>
        <v>-</v>
      </c>
      <c r="V352" s="516" t="str">
        <f>VLOOKUP($I352,'U5L Int request'!$J$6:$AI$9945,15,FALSE)</f>
        <v>o</v>
      </c>
      <c r="W352" s="516" t="str">
        <f>VLOOKUP($I352,'U5L Int request'!$J$6:$AI$9945,16,FALSE)</f>
        <v>o</v>
      </c>
      <c r="X352" s="516" t="str">
        <f>VLOOKUP($I352,'U5L Int request'!$J$6:$AI$9945,17,FALSE)</f>
        <v>-</v>
      </c>
      <c r="Y352" s="516" t="str">
        <f>VLOOKUP($I352,'U5L Int request'!$J$6:$AI$9945,18,FALSE)</f>
        <v>-</v>
      </c>
      <c r="Z352" s="516" t="str">
        <f>VLOOKUP($I352,'U5L Int request'!$J$6:$AI$9945,19,FALSE)</f>
        <v>-</v>
      </c>
      <c r="AA352" s="516" t="str">
        <f>VLOOKUP($I352,'U5L Int request'!$J$6:$AI$9945,20,FALSE)</f>
        <v>-</v>
      </c>
      <c r="AB352" s="516" t="str">
        <f>VLOOKUP($I352,'U5L Int request'!$J$6:$AI$9945,21,FALSE)</f>
        <v>-</v>
      </c>
      <c r="AC352" s="516" t="str">
        <f>VLOOKUP($I352,'U5L Int request'!$J$6:$AI$9945,22,FALSE)</f>
        <v>-</v>
      </c>
      <c r="AD352" s="563"/>
      <c r="AF352" s="30" t="str">
        <f>VLOOKUP(I352, 'U5L Int request'!$J$7:$J$428, 1, FALSE)</f>
        <v>INTRLIN315UR1</v>
      </c>
    </row>
    <row r="353" spans="2:32" ht="18" customHeight="1">
      <c r="B353" s="598">
        <v>166</v>
      </c>
      <c r="C353" s="591" t="s">
        <v>1167</v>
      </c>
      <c r="D353" s="591">
        <v>30</v>
      </c>
      <c r="E353" s="591">
        <v>0</v>
      </c>
      <c r="F353" s="512" t="str">
        <f t="shared" si="5"/>
        <v>EIC166</v>
      </c>
      <c r="G353" s="540" t="s">
        <v>402</v>
      </c>
      <c r="H353" s="584">
        <v>346</v>
      </c>
      <c r="I353" s="38" t="s">
        <v>839</v>
      </c>
      <c r="J353" s="38" t="s">
        <v>840</v>
      </c>
      <c r="K353" s="38" t="str">
        <f>VLOOKUP($I353,'U5L Int request'!$J$6:$AI$9945,3,FALSE)</f>
        <v>RLIN3</v>
      </c>
      <c r="L353" s="38" t="str">
        <f>VLOOKUP(J353,'U5L Int request'!K:AI,3,FALSE)</f>
        <v>Edge</v>
      </c>
      <c r="M353" s="533" t="s">
        <v>2186</v>
      </c>
      <c r="N353" s="686"/>
      <c r="O353" s="691"/>
      <c r="P353" s="545" t="s">
        <v>2209</v>
      </c>
      <c r="Q353" s="302" t="str">
        <f>VLOOKUP($I353,'U5L Int request'!$J$6:$AI$9945,5,FALSE)</f>
        <v>iso_rlin3_8_lin3_int_s</v>
      </c>
      <c r="R353" s="516" t="str">
        <f>VLOOKUP($I353,'U5L Int request'!$J$6:$AI$9945,11,FALSE)</f>
        <v>o</v>
      </c>
      <c r="S353" s="516" t="str">
        <f>VLOOKUP($I353,'U5L Int request'!$J$6:$AI$9945,12,FALSE)</f>
        <v>o</v>
      </c>
      <c r="T353" s="516" t="str">
        <f>VLOOKUP($I353,'U5L Int request'!$J$6:$AI$9945,13,FALSE)</f>
        <v>o</v>
      </c>
      <c r="U353" s="516" t="str">
        <f>VLOOKUP($I353,'U5L Int request'!$J$6:$AI$9945,14,FALSE)</f>
        <v>o</v>
      </c>
      <c r="V353" s="516" t="str">
        <f>VLOOKUP($I353,'U5L Int request'!$J$6:$AI$9945,15,FALSE)</f>
        <v>o</v>
      </c>
      <c r="W353" s="516" t="str">
        <f>VLOOKUP($I353,'U5L Int request'!$J$6:$AI$9945,16,FALSE)</f>
        <v>o</v>
      </c>
      <c r="X353" s="516" t="str">
        <f>VLOOKUP($I353,'U5L Int request'!$J$6:$AI$9945,17,FALSE)</f>
        <v>o</v>
      </c>
      <c r="Y353" s="516" t="str">
        <f>VLOOKUP($I353,'U5L Int request'!$J$6:$AI$9945,18,FALSE)</f>
        <v>-</v>
      </c>
      <c r="Z353" s="516" t="str">
        <f>VLOOKUP($I353,'U5L Int request'!$J$6:$AI$9945,19,FALSE)</f>
        <v>-</v>
      </c>
      <c r="AA353" s="516" t="str">
        <f>VLOOKUP($I353,'U5L Int request'!$J$6:$AI$9945,20,FALSE)</f>
        <v>-</v>
      </c>
      <c r="AB353" s="516" t="str">
        <f>VLOOKUP($I353,'U5L Int request'!$J$6:$AI$9945,21,FALSE)</f>
        <v>-</v>
      </c>
      <c r="AC353" s="516" t="str">
        <f>VLOOKUP($I353,'U5L Int request'!$J$6:$AI$9945,22,FALSE)</f>
        <v>-</v>
      </c>
      <c r="AD353" s="563"/>
      <c r="AF353" s="30" t="str">
        <f>VLOOKUP(I353, 'U5L Int request'!$J$7:$J$428, 1, FALSE)</f>
        <v>INTRLIN38UR2</v>
      </c>
    </row>
    <row r="354" spans="2:32" ht="18" customHeight="1">
      <c r="B354" s="599">
        <v>166</v>
      </c>
      <c r="C354" s="592" t="s">
        <v>1167</v>
      </c>
      <c r="D354" s="592">
        <v>30</v>
      </c>
      <c r="E354" s="592">
        <v>1</v>
      </c>
      <c r="F354" s="512" t="str">
        <f t="shared" si="5"/>
        <v>EIC166</v>
      </c>
      <c r="G354" s="538" t="s">
        <v>402</v>
      </c>
      <c r="H354" s="584">
        <v>347</v>
      </c>
      <c r="I354" s="38" t="s">
        <v>847</v>
      </c>
      <c r="J354" s="38" t="s">
        <v>848</v>
      </c>
      <c r="K354" s="38" t="str">
        <f>VLOOKUP($I354,'U5L Int request'!$J$6:$AI$9945,3,FALSE)</f>
        <v>RLIN3</v>
      </c>
      <c r="L354" s="38" t="str">
        <f>VLOOKUP(J354,'U5L Int request'!K:AI,3,FALSE)</f>
        <v>Edge</v>
      </c>
      <c r="M354" s="534" t="s">
        <v>2186</v>
      </c>
      <c r="N354" s="686"/>
      <c r="O354" s="691"/>
      <c r="P354" s="542" t="s">
        <v>2209</v>
      </c>
      <c r="Q354" s="302" t="str">
        <f>VLOOKUP($I354,'U5L Int request'!$J$6:$AI$9945,5,FALSE)</f>
        <v>iso_rlin3_9_lin3_int_s</v>
      </c>
      <c r="R354" s="516" t="str">
        <f>VLOOKUP($I354,'U5L Int request'!$J$6:$AI$9945,11,FALSE)</f>
        <v>o</v>
      </c>
      <c r="S354" s="516" t="str">
        <f>VLOOKUP($I354,'U5L Int request'!$J$6:$AI$9945,12,FALSE)</f>
        <v>o</v>
      </c>
      <c r="T354" s="516" t="str">
        <f>VLOOKUP($I354,'U5L Int request'!$J$6:$AI$9945,13,FALSE)</f>
        <v>o</v>
      </c>
      <c r="U354" s="516" t="str">
        <f>VLOOKUP($I354,'U5L Int request'!$J$6:$AI$9945,14,FALSE)</f>
        <v>o</v>
      </c>
      <c r="V354" s="516" t="str">
        <f>VLOOKUP($I354,'U5L Int request'!$J$6:$AI$9945,15,FALSE)</f>
        <v>o</v>
      </c>
      <c r="W354" s="516" t="str">
        <f>VLOOKUP($I354,'U5L Int request'!$J$6:$AI$9945,16,FALSE)</f>
        <v>o</v>
      </c>
      <c r="X354" s="516" t="str">
        <f>VLOOKUP($I354,'U5L Int request'!$J$6:$AI$9945,17,FALSE)</f>
        <v>o</v>
      </c>
      <c r="Y354" s="516" t="str">
        <f>VLOOKUP($I354,'U5L Int request'!$J$6:$AI$9945,18,FALSE)</f>
        <v>-</v>
      </c>
      <c r="Z354" s="516" t="str">
        <f>VLOOKUP($I354,'U5L Int request'!$J$6:$AI$9945,19,FALSE)</f>
        <v>-</v>
      </c>
      <c r="AA354" s="516" t="str">
        <f>VLOOKUP($I354,'U5L Int request'!$J$6:$AI$9945,20,FALSE)</f>
        <v>-</v>
      </c>
      <c r="AB354" s="516" t="str">
        <f>VLOOKUP($I354,'U5L Int request'!$J$6:$AI$9945,21,FALSE)</f>
        <v>-</v>
      </c>
      <c r="AC354" s="516" t="str">
        <f>VLOOKUP($I354,'U5L Int request'!$J$6:$AI$9945,22,FALSE)</f>
        <v>-</v>
      </c>
      <c r="AD354" s="563"/>
      <c r="AF354" s="30" t="str">
        <f>VLOOKUP(I354, 'U5L Int request'!$J$7:$J$428, 1, FALSE)</f>
        <v>INTRLIN39UR2</v>
      </c>
    </row>
    <row r="355" spans="2:32" ht="18" customHeight="1">
      <c r="B355" s="599">
        <v>166</v>
      </c>
      <c r="C355" s="592" t="s">
        <v>1167</v>
      </c>
      <c r="D355" s="592">
        <v>30</v>
      </c>
      <c r="E355" s="592">
        <v>2</v>
      </c>
      <c r="F355" s="512" t="str">
        <f t="shared" si="5"/>
        <v>EIC166</v>
      </c>
      <c r="G355" s="538" t="s">
        <v>402</v>
      </c>
      <c r="H355" s="584">
        <v>348</v>
      </c>
      <c r="I355" s="38" t="s">
        <v>855</v>
      </c>
      <c r="J355" s="38" t="s">
        <v>856</v>
      </c>
      <c r="K355" s="38" t="str">
        <f>VLOOKUP($I355,'U5L Int request'!$J$6:$AI$9945,3,FALSE)</f>
        <v>RLIN3</v>
      </c>
      <c r="L355" s="38" t="str">
        <f>VLOOKUP(J355,'U5L Int request'!K:AI,3,FALSE)</f>
        <v>Edge</v>
      </c>
      <c r="M355" s="534" t="s">
        <v>2186</v>
      </c>
      <c r="N355" s="686"/>
      <c r="O355" s="691"/>
      <c r="P355" s="542" t="s">
        <v>2209</v>
      </c>
      <c r="Q355" s="302" t="str">
        <f>VLOOKUP($I355,'U5L Int request'!$J$6:$AI$9945,5,FALSE)</f>
        <v>iso_rlin3_10_lin3_int_s</v>
      </c>
      <c r="R355" s="516" t="str">
        <f>VLOOKUP($I355,'U5L Int request'!$J$6:$AI$9945,11,FALSE)</f>
        <v>o</v>
      </c>
      <c r="S355" s="516" t="str">
        <f>VLOOKUP($I355,'U5L Int request'!$J$6:$AI$9945,12,FALSE)</f>
        <v>o</v>
      </c>
      <c r="T355" s="516" t="str">
        <f>VLOOKUP($I355,'U5L Int request'!$J$6:$AI$9945,13,FALSE)</f>
        <v>o</v>
      </c>
      <c r="U355" s="516" t="str">
        <f>VLOOKUP($I355,'U5L Int request'!$J$6:$AI$9945,14,FALSE)</f>
        <v>o</v>
      </c>
      <c r="V355" s="516" t="str">
        <f>VLOOKUP($I355,'U5L Int request'!$J$6:$AI$9945,15,FALSE)</f>
        <v>o</v>
      </c>
      <c r="W355" s="516" t="str">
        <f>VLOOKUP($I355,'U5L Int request'!$J$6:$AI$9945,16,FALSE)</f>
        <v>o</v>
      </c>
      <c r="X355" s="516" t="str">
        <f>VLOOKUP($I355,'U5L Int request'!$J$6:$AI$9945,17,FALSE)</f>
        <v>o</v>
      </c>
      <c r="Y355" s="516" t="str">
        <f>VLOOKUP($I355,'U5L Int request'!$J$6:$AI$9945,18,FALSE)</f>
        <v>-</v>
      </c>
      <c r="Z355" s="516" t="str">
        <f>VLOOKUP($I355,'U5L Int request'!$J$6:$AI$9945,19,FALSE)</f>
        <v>-</v>
      </c>
      <c r="AA355" s="516" t="str">
        <f>VLOOKUP($I355,'U5L Int request'!$J$6:$AI$9945,20,FALSE)</f>
        <v>-</v>
      </c>
      <c r="AB355" s="516" t="str">
        <f>VLOOKUP($I355,'U5L Int request'!$J$6:$AI$9945,21,FALSE)</f>
        <v>-</v>
      </c>
      <c r="AC355" s="516" t="str">
        <f>VLOOKUP($I355,'U5L Int request'!$J$6:$AI$9945,22,FALSE)</f>
        <v>-</v>
      </c>
      <c r="AD355" s="563"/>
      <c r="AF355" s="30" t="str">
        <f>VLOOKUP(I355, 'U5L Int request'!$J$7:$J$428, 1, FALSE)</f>
        <v>INTRLIN310UR2</v>
      </c>
    </row>
    <row r="356" spans="2:32" ht="18" customHeight="1">
      <c r="B356" s="599">
        <v>166</v>
      </c>
      <c r="C356" s="592" t="s">
        <v>1167</v>
      </c>
      <c r="D356" s="592">
        <v>30</v>
      </c>
      <c r="E356" s="592">
        <v>3</v>
      </c>
      <c r="F356" s="512" t="str">
        <f t="shared" si="5"/>
        <v>EIC166</v>
      </c>
      <c r="G356" s="538" t="s">
        <v>402</v>
      </c>
      <c r="H356" s="584">
        <v>349</v>
      </c>
      <c r="I356" s="40" t="s">
        <v>867</v>
      </c>
      <c r="J356" s="40" t="s">
        <v>868</v>
      </c>
      <c r="K356" s="40" t="str">
        <f>VLOOKUP($I356,'U5L Int request'!$J$6:$AI$9945,3,FALSE)</f>
        <v>RLIN3</v>
      </c>
      <c r="L356" s="40" t="str">
        <f>VLOOKUP(J356,'U5L Int request'!K:AI,3,FALSE)</f>
        <v>Edge</v>
      </c>
      <c r="M356" s="538" t="s">
        <v>2186</v>
      </c>
      <c r="N356" s="686"/>
      <c r="O356" s="691"/>
      <c r="P356" s="547" t="s">
        <v>2209</v>
      </c>
      <c r="Q356" s="301" t="str">
        <f>VLOOKUP($I356,'U5L Int request'!$J$6:$AI$9945,5,FALSE)</f>
        <v>iso_rlin3_11_lin3_int_s</v>
      </c>
      <c r="R356" s="516" t="str">
        <f>VLOOKUP($I356,'U5L Int request'!$J$6:$AI$9945,11,FALSE)</f>
        <v>o</v>
      </c>
      <c r="S356" s="516" t="str">
        <f>VLOOKUP($I356,'U5L Int request'!$J$6:$AI$9945,12,FALSE)</f>
        <v>o</v>
      </c>
      <c r="T356" s="516" t="str">
        <f>VLOOKUP($I356,'U5L Int request'!$J$6:$AI$9945,13,FALSE)</f>
        <v>o</v>
      </c>
      <c r="U356" s="516" t="str">
        <f>VLOOKUP($I356,'U5L Int request'!$J$6:$AI$9945,14,FALSE)</f>
        <v>o</v>
      </c>
      <c r="V356" s="516" t="str">
        <f>VLOOKUP($I356,'U5L Int request'!$J$6:$AI$9945,15,FALSE)</f>
        <v>o</v>
      </c>
      <c r="W356" s="516" t="str">
        <f>VLOOKUP($I356,'U5L Int request'!$J$6:$AI$9945,16,FALSE)</f>
        <v>o</v>
      </c>
      <c r="X356" s="516" t="str">
        <f>VLOOKUP($I356,'U5L Int request'!$J$6:$AI$9945,17,FALSE)</f>
        <v>o</v>
      </c>
      <c r="Y356" s="516" t="str">
        <f>VLOOKUP($I356,'U5L Int request'!$J$6:$AI$9945,18,FALSE)</f>
        <v>-</v>
      </c>
      <c r="Z356" s="516" t="str">
        <f>VLOOKUP($I356,'U5L Int request'!$J$6:$AI$9945,19,FALSE)</f>
        <v>-</v>
      </c>
      <c r="AA356" s="516" t="str">
        <f>VLOOKUP($I356,'U5L Int request'!$J$6:$AI$9945,20,FALSE)</f>
        <v>-</v>
      </c>
      <c r="AB356" s="516" t="str">
        <f>VLOOKUP($I356,'U5L Int request'!$J$6:$AI$9945,21,FALSE)</f>
        <v>-</v>
      </c>
      <c r="AC356" s="516" t="str">
        <f>VLOOKUP($I356,'U5L Int request'!$J$6:$AI$9945,22,FALSE)</f>
        <v>-</v>
      </c>
      <c r="AD356" s="563"/>
      <c r="AF356" s="30" t="str">
        <f>VLOOKUP(I356, 'U5L Int request'!$J$7:$J$428, 1, FALSE)</f>
        <v>INTRLIN311UR2</v>
      </c>
    </row>
    <row r="357" spans="2:32" ht="18" customHeight="1">
      <c r="B357" s="599">
        <v>166</v>
      </c>
      <c r="C357" s="592" t="s">
        <v>1167</v>
      </c>
      <c r="D357" s="592">
        <v>30</v>
      </c>
      <c r="E357" s="592">
        <v>4</v>
      </c>
      <c r="F357" s="512" t="str">
        <f t="shared" si="5"/>
        <v>EIC166</v>
      </c>
      <c r="G357" s="538" t="s">
        <v>402</v>
      </c>
      <c r="H357" s="584">
        <v>350</v>
      </c>
      <c r="I357" s="40" t="s">
        <v>875</v>
      </c>
      <c r="J357" s="40" t="s">
        <v>876</v>
      </c>
      <c r="K357" s="40" t="str">
        <f>VLOOKUP($I357,'U5L Int request'!$J$6:$AI$9945,3,FALSE)</f>
        <v>RLIN3</v>
      </c>
      <c r="L357" s="40" t="str">
        <f>VLOOKUP(J357,'U5L Int request'!K:AI,3,FALSE)</f>
        <v>Edge</v>
      </c>
      <c r="M357" s="538" t="s">
        <v>2186</v>
      </c>
      <c r="N357" s="686"/>
      <c r="O357" s="691"/>
      <c r="P357" s="547" t="s">
        <v>2209</v>
      </c>
      <c r="Q357" s="301" t="str">
        <f>VLOOKUP($I357,'U5L Int request'!$J$6:$AI$9945,5,FALSE)</f>
        <v>iso_rlin3_12_lin3_int_s</v>
      </c>
      <c r="R357" s="516" t="str">
        <f>VLOOKUP($I357,'U5L Int request'!$J$6:$AI$9945,11,FALSE)</f>
        <v>o</v>
      </c>
      <c r="S357" s="516" t="str">
        <f>VLOOKUP($I357,'U5L Int request'!$J$6:$AI$9945,12,FALSE)</f>
        <v>o</v>
      </c>
      <c r="T357" s="516" t="str">
        <f>VLOOKUP($I357,'U5L Int request'!$J$6:$AI$9945,13,FALSE)</f>
        <v>o</v>
      </c>
      <c r="U357" s="516" t="str">
        <f>VLOOKUP($I357,'U5L Int request'!$J$6:$AI$9945,14,FALSE)</f>
        <v>o</v>
      </c>
      <c r="V357" s="516" t="str">
        <f>VLOOKUP($I357,'U5L Int request'!$J$6:$AI$9945,15,FALSE)</f>
        <v>o</v>
      </c>
      <c r="W357" s="516" t="str">
        <f>VLOOKUP($I357,'U5L Int request'!$J$6:$AI$9945,16,FALSE)</f>
        <v>o</v>
      </c>
      <c r="X357" s="516" t="str">
        <f>VLOOKUP($I357,'U5L Int request'!$J$6:$AI$9945,17,FALSE)</f>
        <v>-</v>
      </c>
      <c r="Y357" s="516" t="str">
        <f>VLOOKUP($I357,'U5L Int request'!$J$6:$AI$9945,18,FALSE)</f>
        <v>-</v>
      </c>
      <c r="Z357" s="516" t="str">
        <f>VLOOKUP($I357,'U5L Int request'!$J$6:$AI$9945,19,FALSE)</f>
        <v>-</v>
      </c>
      <c r="AA357" s="516" t="str">
        <f>VLOOKUP($I357,'U5L Int request'!$J$6:$AI$9945,20,FALSE)</f>
        <v>-</v>
      </c>
      <c r="AB357" s="516" t="str">
        <f>VLOOKUP($I357,'U5L Int request'!$J$6:$AI$9945,21,FALSE)</f>
        <v>-</v>
      </c>
      <c r="AC357" s="516" t="str">
        <f>VLOOKUP($I357,'U5L Int request'!$J$6:$AI$9945,22,FALSE)</f>
        <v>-</v>
      </c>
      <c r="AD357" s="563"/>
      <c r="AF357" s="30" t="str">
        <f>VLOOKUP(I357, 'U5L Int request'!$J$7:$J$428, 1, FALSE)</f>
        <v>INTRLIN312UR2</v>
      </c>
    </row>
    <row r="358" spans="2:32" ht="18" customHeight="1">
      <c r="B358" s="599">
        <v>166</v>
      </c>
      <c r="C358" s="592" t="s">
        <v>1167</v>
      </c>
      <c r="D358" s="592">
        <v>30</v>
      </c>
      <c r="E358" s="592">
        <v>5</v>
      </c>
      <c r="F358" s="512" t="str">
        <f t="shared" si="5"/>
        <v>EIC166</v>
      </c>
      <c r="G358" s="538" t="s">
        <v>402</v>
      </c>
      <c r="H358" s="584">
        <v>351</v>
      </c>
      <c r="I358" s="40" t="s">
        <v>883</v>
      </c>
      <c r="J358" s="40" t="s">
        <v>884</v>
      </c>
      <c r="K358" s="40" t="str">
        <f>VLOOKUP($I358,'U5L Int request'!$J$6:$AI$9945,3,FALSE)</f>
        <v>RLIN3</v>
      </c>
      <c r="L358" s="40" t="str">
        <f>VLOOKUP(J358,'U5L Int request'!K:AI,3,FALSE)</f>
        <v>Edge</v>
      </c>
      <c r="M358" s="538" t="s">
        <v>2186</v>
      </c>
      <c r="N358" s="686"/>
      <c r="O358" s="691"/>
      <c r="P358" s="547" t="s">
        <v>2209</v>
      </c>
      <c r="Q358" s="301" t="str">
        <f>VLOOKUP($I358,'U5L Int request'!$J$6:$AI$9945,5,FALSE)</f>
        <v>iso_rlin3_13_lin3_int_s</v>
      </c>
      <c r="R358" s="516" t="str">
        <f>VLOOKUP($I358,'U5L Int request'!$J$6:$AI$9945,11,FALSE)</f>
        <v>o</v>
      </c>
      <c r="S358" s="516" t="str">
        <f>VLOOKUP($I358,'U5L Int request'!$J$6:$AI$9945,12,FALSE)</f>
        <v>o</v>
      </c>
      <c r="T358" s="516" t="str">
        <f>VLOOKUP($I358,'U5L Int request'!$J$6:$AI$9945,13,FALSE)</f>
        <v>o</v>
      </c>
      <c r="U358" s="516" t="str">
        <f>VLOOKUP($I358,'U5L Int request'!$J$6:$AI$9945,14,FALSE)</f>
        <v>o</v>
      </c>
      <c r="V358" s="516" t="str">
        <f>VLOOKUP($I358,'U5L Int request'!$J$6:$AI$9945,15,FALSE)</f>
        <v>o</v>
      </c>
      <c r="W358" s="516" t="str">
        <f>VLOOKUP($I358,'U5L Int request'!$J$6:$AI$9945,16,FALSE)</f>
        <v>o</v>
      </c>
      <c r="X358" s="516" t="str">
        <f>VLOOKUP($I358,'U5L Int request'!$J$6:$AI$9945,17,FALSE)</f>
        <v>-</v>
      </c>
      <c r="Y358" s="516" t="str">
        <f>VLOOKUP($I358,'U5L Int request'!$J$6:$AI$9945,18,FALSE)</f>
        <v>-</v>
      </c>
      <c r="Z358" s="516" t="str">
        <f>VLOOKUP($I358,'U5L Int request'!$J$6:$AI$9945,19,FALSE)</f>
        <v>-</v>
      </c>
      <c r="AA358" s="516" t="str">
        <f>VLOOKUP($I358,'U5L Int request'!$J$6:$AI$9945,20,FALSE)</f>
        <v>-</v>
      </c>
      <c r="AB358" s="516" t="str">
        <f>VLOOKUP($I358,'U5L Int request'!$J$6:$AI$9945,21,FALSE)</f>
        <v>-</v>
      </c>
      <c r="AC358" s="516" t="str">
        <f>VLOOKUP($I358,'U5L Int request'!$J$6:$AI$9945,22,FALSE)</f>
        <v>-</v>
      </c>
      <c r="AD358" s="563"/>
      <c r="AF358" s="30" t="str">
        <f>VLOOKUP(I358, 'U5L Int request'!$J$7:$J$428, 1, FALSE)</f>
        <v>INTRLIN313UR2</v>
      </c>
    </row>
    <row r="359" spans="2:32" ht="18" customHeight="1">
      <c r="B359" s="599">
        <v>166</v>
      </c>
      <c r="C359" s="592" t="s">
        <v>1167</v>
      </c>
      <c r="D359" s="592">
        <v>30</v>
      </c>
      <c r="E359" s="592">
        <v>6</v>
      </c>
      <c r="F359" s="512" t="str">
        <f t="shared" si="5"/>
        <v>EIC166</v>
      </c>
      <c r="G359" s="538" t="s">
        <v>402</v>
      </c>
      <c r="H359" s="584">
        <v>352</v>
      </c>
      <c r="I359" s="40" t="s">
        <v>891</v>
      </c>
      <c r="J359" s="40" t="s">
        <v>892</v>
      </c>
      <c r="K359" s="40" t="str">
        <f>VLOOKUP($I359,'U5L Int request'!$J$6:$AI$9945,3,FALSE)</f>
        <v>RLIN3</v>
      </c>
      <c r="L359" s="40" t="str">
        <f>VLOOKUP(J359,'U5L Int request'!K:AI,3,FALSE)</f>
        <v>Edge</v>
      </c>
      <c r="M359" s="538" t="s">
        <v>2186</v>
      </c>
      <c r="N359" s="686"/>
      <c r="O359" s="691"/>
      <c r="P359" s="547" t="s">
        <v>2209</v>
      </c>
      <c r="Q359" s="301" t="str">
        <f>VLOOKUP($I359,'U5L Int request'!$J$6:$AI$9945,5,FALSE)</f>
        <v>iso_rlin3_14_lin3_int_s</v>
      </c>
      <c r="R359" s="516" t="str">
        <f>VLOOKUP($I359,'U5L Int request'!$J$6:$AI$9945,11,FALSE)</f>
        <v>o</v>
      </c>
      <c r="S359" s="516" t="str">
        <f>VLOOKUP($I359,'U5L Int request'!$J$6:$AI$9945,12,FALSE)</f>
        <v>o</v>
      </c>
      <c r="T359" s="516" t="str">
        <f>VLOOKUP($I359,'U5L Int request'!$J$6:$AI$9945,13,FALSE)</f>
        <v>o</v>
      </c>
      <c r="U359" s="516" t="str">
        <f>VLOOKUP($I359,'U5L Int request'!$J$6:$AI$9945,14,FALSE)</f>
        <v>-</v>
      </c>
      <c r="V359" s="516" t="str">
        <f>VLOOKUP($I359,'U5L Int request'!$J$6:$AI$9945,15,FALSE)</f>
        <v>o</v>
      </c>
      <c r="W359" s="516" t="str">
        <f>VLOOKUP($I359,'U5L Int request'!$J$6:$AI$9945,16,FALSE)</f>
        <v>o</v>
      </c>
      <c r="X359" s="516" t="str">
        <f>VLOOKUP($I359,'U5L Int request'!$J$6:$AI$9945,17,FALSE)</f>
        <v>-</v>
      </c>
      <c r="Y359" s="516" t="str">
        <f>VLOOKUP($I359,'U5L Int request'!$J$6:$AI$9945,18,FALSE)</f>
        <v>-</v>
      </c>
      <c r="Z359" s="516" t="str">
        <f>VLOOKUP($I359,'U5L Int request'!$J$6:$AI$9945,19,FALSE)</f>
        <v>-</v>
      </c>
      <c r="AA359" s="516" t="str">
        <f>VLOOKUP($I359,'U5L Int request'!$J$6:$AI$9945,20,FALSE)</f>
        <v>-</v>
      </c>
      <c r="AB359" s="516" t="str">
        <f>VLOOKUP($I359,'U5L Int request'!$J$6:$AI$9945,21,FALSE)</f>
        <v>-</v>
      </c>
      <c r="AC359" s="516" t="str">
        <f>VLOOKUP($I359,'U5L Int request'!$J$6:$AI$9945,22,FALSE)</f>
        <v>-</v>
      </c>
      <c r="AD359" s="563"/>
      <c r="AF359" s="30" t="str">
        <f>VLOOKUP(I359, 'U5L Int request'!$J$7:$J$428, 1, FALSE)</f>
        <v>INTRLIN314UR2</v>
      </c>
    </row>
    <row r="360" spans="2:32" ht="18" customHeight="1">
      <c r="B360" s="600">
        <v>166</v>
      </c>
      <c r="C360" s="593" t="s">
        <v>1167</v>
      </c>
      <c r="D360" s="593">
        <v>30</v>
      </c>
      <c r="E360" s="593">
        <v>7</v>
      </c>
      <c r="F360" s="512" t="str">
        <f t="shared" si="5"/>
        <v>EIC166</v>
      </c>
      <c r="G360" s="539" t="s">
        <v>402</v>
      </c>
      <c r="H360" s="584">
        <v>353</v>
      </c>
      <c r="I360" s="38" t="s">
        <v>906</v>
      </c>
      <c r="J360" s="38" t="s">
        <v>907</v>
      </c>
      <c r="K360" s="38" t="str">
        <f>VLOOKUP($I360,'U5L Int request'!$J$6:$AI$9945,3,FALSE)</f>
        <v>RLIN3</v>
      </c>
      <c r="L360" s="38" t="str">
        <f>VLOOKUP(J360,'U5L Int request'!K:AI,3,FALSE)</f>
        <v>Edge</v>
      </c>
      <c r="M360" s="535" t="s">
        <v>2186</v>
      </c>
      <c r="N360" s="686"/>
      <c r="O360" s="691"/>
      <c r="P360" s="544" t="s">
        <v>2209</v>
      </c>
      <c r="Q360" s="302" t="str">
        <f>VLOOKUP($I360,'U5L Int request'!$J$6:$AI$9945,5,FALSE)</f>
        <v>iso_rlin3_15_lin3_int_s</v>
      </c>
      <c r="R360" s="516" t="str">
        <f>VLOOKUP($I360,'U5L Int request'!$J$6:$AI$9945,11,FALSE)</f>
        <v>o</v>
      </c>
      <c r="S360" s="516" t="str">
        <f>VLOOKUP($I360,'U5L Int request'!$J$6:$AI$9945,12,FALSE)</f>
        <v>o</v>
      </c>
      <c r="T360" s="516" t="str">
        <f>VLOOKUP($I360,'U5L Int request'!$J$6:$AI$9945,13,FALSE)</f>
        <v>o</v>
      </c>
      <c r="U360" s="516" t="str">
        <f>VLOOKUP($I360,'U5L Int request'!$J$6:$AI$9945,14,FALSE)</f>
        <v>-</v>
      </c>
      <c r="V360" s="516" t="str">
        <f>VLOOKUP($I360,'U5L Int request'!$J$6:$AI$9945,15,FALSE)</f>
        <v>o</v>
      </c>
      <c r="W360" s="516" t="str">
        <f>VLOOKUP($I360,'U5L Int request'!$J$6:$AI$9945,16,FALSE)</f>
        <v>o</v>
      </c>
      <c r="X360" s="516" t="str">
        <f>VLOOKUP($I360,'U5L Int request'!$J$6:$AI$9945,17,FALSE)</f>
        <v>-</v>
      </c>
      <c r="Y360" s="516" t="str">
        <f>VLOOKUP($I360,'U5L Int request'!$J$6:$AI$9945,18,FALSE)</f>
        <v>-</v>
      </c>
      <c r="Z360" s="516" t="str">
        <f>VLOOKUP($I360,'U5L Int request'!$J$6:$AI$9945,19,FALSE)</f>
        <v>-</v>
      </c>
      <c r="AA360" s="516" t="str">
        <f>VLOOKUP($I360,'U5L Int request'!$J$6:$AI$9945,20,FALSE)</f>
        <v>-</v>
      </c>
      <c r="AB360" s="516" t="str">
        <f>VLOOKUP($I360,'U5L Int request'!$J$6:$AI$9945,21,FALSE)</f>
        <v>-</v>
      </c>
      <c r="AC360" s="516" t="str">
        <f>VLOOKUP($I360,'U5L Int request'!$J$6:$AI$9945,22,FALSE)</f>
        <v>-</v>
      </c>
      <c r="AD360" s="563"/>
      <c r="AF360" s="30" t="str">
        <f>VLOOKUP(I360, 'U5L Int request'!$J$7:$J$428, 1, FALSE)</f>
        <v>INTRLIN315UR2</v>
      </c>
    </row>
    <row r="361" spans="2:32" ht="18" customHeight="1">
      <c r="B361" s="597">
        <v>167</v>
      </c>
      <c r="C361" s="590" t="s">
        <v>1167</v>
      </c>
      <c r="D361" s="590" t="s">
        <v>1167</v>
      </c>
      <c r="E361" s="590" t="s">
        <v>1167</v>
      </c>
      <c r="F361" s="512" t="str">
        <f t="shared" si="5"/>
        <v>EIC167</v>
      </c>
      <c r="G361" s="40" t="s">
        <v>2161</v>
      </c>
      <c r="H361" s="584">
        <v>354</v>
      </c>
      <c r="I361" s="40" t="s">
        <v>857</v>
      </c>
      <c r="J361" s="40" t="s">
        <v>858</v>
      </c>
      <c r="K361" s="40" t="str">
        <f>VLOOKUP($I361,'U5L Int request'!$J$6:$AI$9945,3,FALSE)</f>
        <v>OSTM1</v>
      </c>
      <c r="L361" s="40" t="str">
        <f>VLOOKUP(J361,'U5L Int request'!K:AI,3,FALSE)</f>
        <v>Edge</v>
      </c>
      <c r="M361" s="40" t="s">
        <v>2187</v>
      </c>
      <c r="N361" s="686"/>
      <c r="O361" s="691"/>
      <c r="P361" s="39" t="s">
        <v>2210</v>
      </c>
      <c r="Q361" s="301" t="str">
        <f>VLOOKUP($I361,'U5L Int request'!$J$6:$AI$9945,5,FALSE)</f>
        <v>iso_ostm_1_OSTMTINT</v>
      </c>
      <c r="R361" s="516" t="str">
        <f>VLOOKUP($I361,'U5L Int request'!$J$6:$AI$9945,11,FALSE)</f>
        <v>o</v>
      </c>
      <c r="S361" s="516" t="str">
        <f>VLOOKUP($I361,'U5L Int request'!$J$6:$AI$9945,12,FALSE)</f>
        <v>o</v>
      </c>
      <c r="T361" s="516" t="str">
        <f>VLOOKUP($I361,'U5L Int request'!$J$6:$AI$9945,13,FALSE)</f>
        <v>o</v>
      </c>
      <c r="U361" s="516" t="str">
        <f>VLOOKUP($I361,'U5L Int request'!$J$6:$AI$9945,14,FALSE)</f>
        <v>o</v>
      </c>
      <c r="V361" s="516" t="str">
        <f>VLOOKUP($I361,'U5L Int request'!$J$6:$AI$9945,15,FALSE)</f>
        <v>o</v>
      </c>
      <c r="W361" s="516" t="str">
        <f>VLOOKUP($I361,'U5L Int request'!$J$6:$AI$9945,16,FALSE)</f>
        <v>o</v>
      </c>
      <c r="X361" s="516" t="str">
        <f>VLOOKUP($I361,'U5L Int request'!$J$6:$AI$9945,17,FALSE)</f>
        <v>o</v>
      </c>
      <c r="Y361" s="516" t="str">
        <f>VLOOKUP($I361,'U5L Int request'!$J$6:$AI$9945,18,FALSE)</f>
        <v>o</v>
      </c>
      <c r="Z361" s="516" t="str">
        <f>VLOOKUP($I361,'U5L Int request'!$J$6:$AI$9945,19,FALSE)</f>
        <v>o</v>
      </c>
      <c r="AA361" s="516" t="str">
        <f>VLOOKUP($I361,'U5L Int request'!$J$6:$AI$9945,20,FALSE)</f>
        <v>-</v>
      </c>
      <c r="AB361" s="516" t="str">
        <f>VLOOKUP($I361,'U5L Int request'!$J$6:$AI$9945,21,FALSE)</f>
        <v>-</v>
      </c>
      <c r="AC361" s="516" t="str">
        <f>VLOOKUP($I361,'U5L Int request'!$J$6:$AI$9945,22,FALSE)</f>
        <v>-</v>
      </c>
      <c r="AD361" s="563"/>
      <c r="AF361" s="30" t="str">
        <f>VLOOKUP(I361, 'U5L Int request'!$J$7:$J$428, 1, FALSE)</f>
        <v>INTOSTM1TINT</v>
      </c>
    </row>
    <row r="362" spans="2:32" s="36" customFormat="1" ht="18" customHeight="1">
      <c r="B362" s="597">
        <v>168</v>
      </c>
      <c r="C362" s="590" t="s">
        <v>1167</v>
      </c>
      <c r="D362" s="590" t="s">
        <v>1167</v>
      </c>
      <c r="E362" s="590" t="s">
        <v>1167</v>
      </c>
      <c r="F362" s="512" t="str">
        <f t="shared" si="5"/>
        <v>EIC168</v>
      </c>
      <c r="G362" s="40" t="s">
        <v>404</v>
      </c>
      <c r="H362" s="584">
        <v>355</v>
      </c>
      <c r="I362" s="40" t="s">
        <v>859</v>
      </c>
      <c r="J362" s="40" t="s">
        <v>860</v>
      </c>
      <c r="K362" s="40" t="str">
        <f>VLOOKUP($I362,'U5L Int request'!$J$6:$AI$9945,3,FALSE)</f>
        <v>OSTM2</v>
      </c>
      <c r="L362" s="40" t="str">
        <f>VLOOKUP(J362,'U5L Int request'!K:AI,3,FALSE)</f>
        <v>Edge</v>
      </c>
      <c r="M362" s="40" t="s">
        <v>2188</v>
      </c>
      <c r="N362" s="686"/>
      <c r="O362" s="691"/>
      <c r="P362" s="39" t="s">
        <v>2211</v>
      </c>
      <c r="Q362" s="301" t="str">
        <f>VLOOKUP($I362,'U5L Int request'!$J$6:$AI$9945,5,FALSE)</f>
        <v>iso_ostm_2_OSTMTINT</v>
      </c>
      <c r="R362" s="516" t="str">
        <f>VLOOKUP($I362,'U5L Int request'!$J$6:$AI$9945,11,FALSE)</f>
        <v>o</v>
      </c>
      <c r="S362" s="516" t="str">
        <f>VLOOKUP($I362,'U5L Int request'!$J$6:$AI$9945,12,FALSE)</f>
        <v>o</v>
      </c>
      <c r="T362" s="516" t="str">
        <f>VLOOKUP($I362,'U5L Int request'!$J$6:$AI$9945,13,FALSE)</f>
        <v>o</v>
      </c>
      <c r="U362" s="516" t="str">
        <f>VLOOKUP($I362,'U5L Int request'!$J$6:$AI$9945,14,FALSE)</f>
        <v>o</v>
      </c>
      <c r="V362" s="516" t="str">
        <f>VLOOKUP($I362,'U5L Int request'!$J$6:$AI$9945,15,FALSE)</f>
        <v>o</v>
      </c>
      <c r="W362" s="516" t="str">
        <f>VLOOKUP($I362,'U5L Int request'!$J$6:$AI$9945,16,FALSE)</f>
        <v>o</v>
      </c>
      <c r="X362" s="516" t="str">
        <f>VLOOKUP($I362,'U5L Int request'!$J$6:$AI$9945,17,FALSE)</f>
        <v>o</v>
      </c>
      <c r="Y362" s="516" t="str">
        <f>VLOOKUP($I362,'U5L Int request'!$J$6:$AI$9945,18,FALSE)</f>
        <v>o</v>
      </c>
      <c r="Z362" s="516" t="str">
        <f>VLOOKUP($I362,'U5L Int request'!$J$6:$AI$9945,19,FALSE)</f>
        <v>o</v>
      </c>
      <c r="AA362" s="516" t="str">
        <f>VLOOKUP($I362,'U5L Int request'!$J$6:$AI$9945,20,FALSE)</f>
        <v>-</v>
      </c>
      <c r="AB362" s="516" t="str">
        <f>VLOOKUP($I362,'U5L Int request'!$J$6:$AI$9945,21,FALSE)</f>
        <v>-</v>
      </c>
      <c r="AC362" s="516" t="str">
        <f>VLOOKUP($I362,'U5L Int request'!$J$6:$AI$9945,22,FALSE)</f>
        <v>-</v>
      </c>
      <c r="AD362" s="563"/>
      <c r="AF362" s="30" t="str">
        <f>VLOOKUP(I362, 'U5L Int request'!$J$7:$J$428, 1, FALSE)</f>
        <v>INTOSTM2TINT</v>
      </c>
    </row>
    <row r="363" spans="2:32" ht="18" customHeight="1">
      <c r="B363" s="597">
        <v>169</v>
      </c>
      <c r="C363" s="590" t="s">
        <v>1167</v>
      </c>
      <c r="D363" s="590" t="s">
        <v>1167</v>
      </c>
      <c r="E363" s="590" t="s">
        <v>1167</v>
      </c>
      <c r="F363" s="512" t="str">
        <f t="shared" si="5"/>
        <v>EIC169</v>
      </c>
      <c r="G363" s="40" t="s">
        <v>2216</v>
      </c>
      <c r="H363" s="584">
        <v>356</v>
      </c>
      <c r="I363" s="40" t="s">
        <v>893</v>
      </c>
      <c r="J363" s="40" t="s">
        <v>894</v>
      </c>
      <c r="K363" s="40" t="str">
        <f>VLOOKUP($I363,'U5L Int request'!$J$6:$AI$9945,3,FALSE)</f>
        <v>ETNF0</v>
      </c>
      <c r="L363" s="40" t="str">
        <f>VLOOKUP(J363,'U5L Int request'!K:AI,3,FALSE)</f>
        <v>Level</v>
      </c>
      <c r="M363" s="40" t="s">
        <v>2189</v>
      </c>
      <c r="N363" s="686"/>
      <c r="O363" s="691"/>
      <c r="P363" s="39" t="s">
        <v>2212</v>
      </c>
      <c r="Q363" s="301" t="str">
        <f>VLOOKUP($I363,'U5L Int request'!$J$6:$AI$9945,5,FALSE)</f>
        <v>iso_etstop0_INTDATA</v>
      </c>
      <c r="R363" s="516" t="str">
        <f>VLOOKUP($I363,'U5L Int request'!$J$6:$AI$9945,11,FALSE)</f>
        <v>o</v>
      </c>
      <c r="S363" s="516" t="str">
        <f>VLOOKUP($I363,'U5L Int request'!$J$6:$AI$9945,12,FALSE)</f>
        <v>o</v>
      </c>
      <c r="T363" s="516" t="str">
        <f>VLOOKUP($I363,'U5L Int request'!$J$6:$AI$9945,13,FALSE)</f>
        <v>o</v>
      </c>
      <c r="U363" s="516" t="str">
        <f>VLOOKUP($I363,'U5L Int request'!$J$6:$AI$9945,14,FALSE)</f>
        <v>o</v>
      </c>
      <c r="V363" s="516" t="str">
        <f>VLOOKUP($I363,'U5L Int request'!$J$6:$AI$9945,15,FALSE)</f>
        <v>o</v>
      </c>
      <c r="W363" s="516" t="str">
        <f>VLOOKUP($I363,'U5L Int request'!$J$6:$AI$9945,16,FALSE)</f>
        <v>o</v>
      </c>
      <c r="X363" s="516" t="str">
        <f>VLOOKUP($I363,'U5L Int request'!$J$6:$AI$9945,17,FALSE)</f>
        <v>o</v>
      </c>
      <c r="Y363" s="516" t="str">
        <f>VLOOKUP($I363,'U5L Int request'!$J$6:$AI$9945,18,FALSE)</f>
        <v>o</v>
      </c>
      <c r="Z363" s="516" t="str">
        <f>VLOOKUP($I363,'U5L Int request'!$J$6:$AI$9945,19,FALSE)</f>
        <v>o</v>
      </c>
      <c r="AA363" s="516" t="str">
        <f>VLOOKUP($I363,'U5L Int request'!$J$6:$AI$9945,20,FALSE)</f>
        <v>-</v>
      </c>
      <c r="AB363" s="516" t="str">
        <f>VLOOKUP($I363,'U5L Int request'!$J$6:$AI$9945,21,FALSE)</f>
        <v>-</v>
      </c>
      <c r="AC363" s="516" t="str">
        <f>VLOOKUP($I363,'U5L Int request'!$J$6:$AI$9945,22,FALSE)</f>
        <v>-</v>
      </c>
      <c r="AD363" s="563"/>
      <c r="AF363" s="30" t="str">
        <f>VLOOKUP(I363, 'U5L Int request'!$J$7:$J$428, 1, FALSE)</f>
        <v>INTETNF0DATA</v>
      </c>
    </row>
    <row r="364" spans="2:32" ht="18" customHeight="1">
      <c r="B364" s="597">
        <v>170</v>
      </c>
      <c r="C364" s="590" t="s">
        <v>1167</v>
      </c>
      <c r="D364" s="590" t="s">
        <v>1167</v>
      </c>
      <c r="E364" s="590" t="s">
        <v>1167</v>
      </c>
      <c r="F364" s="512" t="str">
        <f t="shared" si="5"/>
        <v>EIC170</v>
      </c>
      <c r="G364" s="40" t="s">
        <v>408</v>
      </c>
      <c r="H364" s="584">
        <v>357</v>
      </c>
      <c r="I364" s="38" t="s">
        <v>895</v>
      </c>
      <c r="J364" s="38" t="s">
        <v>894</v>
      </c>
      <c r="K364" s="38" t="str">
        <f>VLOOKUP($I364,'U5L Int request'!$J$6:$AI$9945,3,FALSE)</f>
        <v>ETNF0</v>
      </c>
      <c r="L364" s="38" t="str">
        <f>VLOOKUP(J364,'U5L Int request'!K:AI,3,FALSE)</f>
        <v>Level</v>
      </c>
      <c r="M364" s="38" t="s">
        <v>2190</v>
      </c>
      <c r="N364" s="686"/>
      <c r="O364" s="691"/>
      <c r="P364" s="37" t="s">
        <v>641</v>
      </c>
      <c r="Q364" s="302" t="str">
        <f>VLOOKUP($I364,'U5L Int request'!$J$6:$AI$9945,5,FALSE)</f>
        <v>iso_etstop0_INTERR</v>
      </c>
      <c r="R364" s="516" t="str">
        <f>VLOOKUP($I364,'U5L Int request'!$J$6:$AI$9945,11,FALSE)</f>
        <v>o</v>
      </c>
      <c r="S364" s="516" t="str">
        <f>VLOOKUP($I364,'U5L Int request'!$J$6:$AI$9945,12,FALSE)</f>
        <v>o</v>
      </c>
      <c r="T364" s="516" t="str">
        <f>VLOOKUP($I364,'U5L Int request'!$J$6:$AI$9945,13,FALSE)</f>
        <v>o</v>
      </c>
      <c r="U364" s="516" t="str">
        <f>VLOOKUP($I364,'U5L Int request'!$J$6:$AI$9945,14,FALSE)</f>
        <v>o</v>
      </c>
      <c r="V364" s="516" t="str">
        <f>VLOOKUP($I364,'U5L Int request'!$J$6:$AI$9945,15,FALSE)</f>
        <v>o</v>
      </c>
      <c r="W364" s="516" t="str">
        <f>VLOOKUP($I364,'U5L Int request'!$J$6:$AI$9945,16,FALSE)</f>
        <v>o</v>
      </c>
      <c r="X364" s="516" t="str">
        <f>VLOOKUP($I364,'U5L Int request'!$J$6:$AI$9945,17,FALSE)</f>
        <v>o</v>
      </c>
      <c r="Y364" s="516" t="str">
        <f>VLOOKUP($I364,'U5L Int request'!$J$6:$AI$9945,18,FALSE)</f>
        <v>o</v>
      </c>
      <c r="Z364" s="516" t="str">
        <f>VLOOKUP($I364,'U5L Int request'!$J$6:$AI$9945,19,FALSE)</f>
        <v>o</v>
      </c>
      <c r="AA364" s="516" t="str">
        <f>VLOOKUP($I364,'U5L Int request'!$J$6:$AI$9945,20,FALSE)</f>
        <v>-</v>
      </c>
      <c r="AB364" s="516" t="str">
        <f>VLOOKUP($I364,'U5L Int request'!$J$6:$AI$9945,21,FALSE)</f>
        <v>-</v>
      </c>
      <c r="AC364" s="516" t="str">
        <f>VLOOKUP($I364,'U5L Int request'!$J$6:$AI$9945,22,FALSE)</f>
        <v>-</v>
      </c>
      <c r="AD364" s="563"/>
      <c r="AF364" s="30" t="str">
        <f>VLOOKUP(I364, 'U5L Int request'!$J$7:$J$428, 1, FALSE)</f>
        <v>INTETNF0ERR</v>
      </c>
    </row>
    <row r="365" spans="2:32" ht="18" customHeight="1">
      <c r="B365" s="597">
        <v>171</v>
      </c>
      <c r="C365" s="590" t="s">
        <v>1167</v>
      </c>
      <c r="D365" s="590" t="s">
        <v>1167</v>
      </c>
      <c r="E365" s="590" t="s">
        <v>1167</v>
      </c>
      <c r="F365" s="512" t="str">
        <f t="shared" si="5"/>
        <v>EIC171</v>
      </c>
      <c r="G365" s="40" t="s">
        <v>2217</v>
      </c>
      <c r="H365" s="584">
        <v>358</v>
      </c>
      <c r="I365" s="40" t="s">
        <v>896</v>
      </c>
      <c r="J365" s="40" t="s">
        <v>897</v>
      </c>
      <c r="K365" s="40" t="str">
        <f>VLOOKUP($I365,'U5L Int request'!$J$6:$AI$9945,3,FALSE)</f>
        <v>ETNF0</v>
      </c>
      <c r="L365" s="40" t="str">
        <f>VLOOKUP(J365,'U5L Int request'!K:AI,3,FALSE)</f>
        <v>Level</v>
      </c>
      <c r="M365" s="40" t="s">
        <v>2191</v>
      </c>
      <c r="N365" s="686"/>
      <c r="O365" s="691"/>
      <c r="P365" s="39" t="s">
        <v>644</v>
      </c>
      <c r="Q365" s="301" t="str">
        <f>VLOOKUP($I365,'U5L Int request'!$J$6:$AI$9945,5,FALSE)</f>
        <v>iso_etstop0_INTMNG</v>
      </c>
      <c r="R365" s="516" t="str">
        <f>VLOOKUP($I365,'U5L Int request'!$J$6:$AI$9945,11,FALSE)</f>
        <v>o</v>
      </c>
      <c r="S365" s="516" t="str">
        <f>VLOOKUP($I365,'U5L Int request'!$J$6:$AI$9945,12,FALSE)</f>
        <v>o</v>
      </c>
      <c r="T365" s="516" t="str">
        <f>VLOOKUP($I365,'U5L Int request'!$J$6:$AI$9945,13,FALSE)</f>
        <v>o</v>
      </c>
      <c r="U365" s="516" t="str">
        <f>VLOOKUP($I365,'U5L Int request'!$J$6:$AI$9945,14,FALSE)</f>
        <v>o</v>
      </c>
      <c r="V365" s="516" t="str">
        <f>VLOOKUP($I365,'U5L Int request'!$J$6:$AI$9945,15,FALSE)</f>
        <v>o</v>
      </c>
      <c r="W365" s="516" t="str">
        <f>VLOOKUP($I365,'U5L Int request'!$J$6:$AI$9945,16,FALSE)</f>
        <v>o</v>
      </c>
      <c r="X365" s="516" t="str">
        <f>VLOOKUP($I365,'U5L Int request'!$J$6:$AI$9945,17,FALSE)</f>
        <v>o</v>
      </c>
      <c r="Y365" s="516" t="str">
        <f>VLOOKUP($I365,'U5L Int request'!$J$6:$AI$9945,18,FALSE)</f>
        <v>o</v>
      </c>
      <c r="Z365" s="516" t="str">
        <f>VLOOKUP($I365,'U5L Int request'!$J$6:$AI$9945,19,FALSE)</f>
        <v>o</v>
      </c>
      <c r="AA365" s="516" t="str">
        <f>VLOOKUP($I365,'U5L Int request'!$J$6:$AI$9945,20,FALSE)</f>
        <v>-</v>
      </c>
      <c r="AB365" s="516" t="str">
        <f>VLOOKUP($I365,'U5L Int request'!$J$6:$AI$9945,21,FALSE)</f>
        <v>-</v>
      </c>
      <c r="AC365" s="516" t="str">
        <f>VLOOKUP($I365,'U5L Int request'!$J$6:$AI$9945,22,FALSE)</f>
        <v>-</v>
      </c>
      <c r="AD365" s="563"/>
      <c r="AF365" s="30" t="str">
        <f>VLOOKUP(I365, 'U5L Int request'!$J$7:$J$428, 1, FALSE)</f>
        <v>INTETNF0MNG</v>
      </c>
    </row>
    <row r="366" spans="2:32" ht="18" customHeight="1">
      <c r="B366" s="597">
        <v>172</v>
      </c>
      <c r="C366" s="590" t="s">
        <v>1167</v>
      </c>
      <c r="D366" s="590" t="s">
        <v>1167</v>
      </c>
      <c r="E366" s="590" t="s">
        <v>1167</v>
      </c>
      <c r="F366" s="512" t="str">
        <f t="shared" si="5"/>
        <v>EIC172</v>
      </c>
      <c r="G366" s="40" t="s">
        <v>411</v>
      </c>
      <c r="H366" s="584">
        <v>359</v>
      </c>
      <c r="I366" s="38" t="s">
        <v>898</v>
      </c>
      <c r="J366" s="38" t="s">
        <v>899</v>
      </c>
      <c r="K366" s="38" t="str">
        <f>VLOOKUP($I366,'U5L Int request'!$J$6:$AI$9945,3,FALSE)</f>
        <v>ETNF0</v>
      </c>
      <c r="L366" s="38" t="str">
        <f>VLOOKUP(J366,'U5L Int request'!K:AI,3,FALSE)</f>
        <v>Level</v>
      </c>
      <c r="M366" s="38" t="s">
        <v>2192</v>
      </c>
      <c r="N366" s="686"/>
      <c r="O366" s="691"/>
      <c r="P366" s="37" t="s">
        <v>647</v>
      </c>
      <c r="Q366" s="302" t="str">
        <f>VLOOKUP($I366,'U5L Int request'!$J$6:$AI$9945,5,FALSE)</f>
        <v>iso_etstop0_INTMAC</v>
      </c>
      <c r="R366" s="516" t="str">
        <f>VLOOKUP($I366,'U5L Int request'!$J$6:$AI$9945,11,FALSE)</f>
        <v>o</v>
      </c>
      <c r="S366" s="516" t="str">
        <f>VLOOKUP($I366,'U5L Int request'!$J$6:$AI$9945,12,FALSE)</f>
        <v>o</v>
      </c>
      <c r="T366" s="516" t="str">
        <f>VLOOKUP($I366,'U5L Int request'!$J$6:$AI$9945,13,FALSE)</f>
        <v>o</v>
      </c>
      <c r="U366" s="516" t="str">
        <f>VLOOKUP($I366,'U5L Int request'!$J$6:$AI$9945,14,FALSE)</f>
        <v>o</v>
      </c>
      <c r="V366" s="516" t="str">
        <f>VLOOKUP($I366,'U5L Int request'!$J$6:$AI$9945,15,FALSE)</f>
        <v>o</v>
      </c>
      <c r="W366" s="516" t="str">
        <f>VLOOKUP($I366,'U5L Int request'!$J$6:$AI$9945,16,FALSE)</f>
        <v>o</v>
      </c>
      <c r="X366" s="516" t="str">
        <f>VLOOKUP($I366,'U5L Int request'!$J$6:$AI$9945,17,FALSE)</f>
        <v>o</v>
      </c>
      <c r="Y366" s="516" t="str">
        <f>VLOOKUP($I366,'U5L Int request'!$J$6:$AI$9945,18,FALSE)</f>
        <v>o</v>
      </c>
      <c r="Z366" s="516" t="str">
        <f>VLOOKUP($I366,'U5L Int request'!$J$6:$AI$9945,19,FALSE)</f>
        <v>o</v>
      </c>
      <c r="AA366" s="516" t="str">
        <f>VLOOKUP($I366,'U5L Int request'!$J$6:$AI$9945,20,FALSE)</f>
        <v>-</v>
      </c>
      <c r="AB366" s="516" t="str">
        <f>VLOOKUP($I366,'U5L Int request'!$J$6:$AI$9945,21,FALSE)</f>
        <v>-</v>
      </c>
      <c r="AC366" s="516" t="str">
        <f>VLOOKUP($I366,'U5L Int request'!$J$6:$AI$9945,22,FALSE)</f>
        <v>-</v>
      </c>
      <c r="AD366" s="563"/>
      <c r="AF366" s="30" t="str">
        <f>VLOOKUP(I366, 'U5L Int request'!$J$7:$J$428, 1, FALSE)</f>
        <v>INTETNF0MAC</v>
      </c>
    </row>
    <row r="367" spans="2:32" ht="18" customHeight="1">
      <c r="B367" s="597">
        <v>173</v>
      </c>
      <c r="C367" s="590" t="s">
        <v>1167</v>
      </c>
      <c r="D367" s="590" t="s">
        <v>1167</v>
      </c>
      <c r="E367" s="590" t="s">
        <v>1167</v>
      </c>
      <c r="F367" s="512" t="str">
        <f t="shared" si="5"/>
        <v>EIC173</v>
      </c>
      <c r="G367" s="40" t="s">
        <v>2218</v>
      </c>
      <c r="H367" s="584">
        <v>360</v>
      </c>
      <c r="I367" s="40" t="s">
        <v>952</v>
      </c>
      <c r="J367" s="40" t="s">
        <v>953</v>
      </c>
      <c r="K367" s="40" t="str">
        <f>VLOOKUP($I367,'U5L Int request'!$J$6:$AI$9945,3,FALSE)</f>
        <v>PORT</v>
      </c>
      <c r="L367" s="193" t="str">
        <f>VLOOKUP(J367,'U5L Int request'!K:AI,3,FALSE)</f>
        <v>Edge</v>
      </c>
      <c r="M367" s="40" t="s">
        <v>2193</v>
      </c>
      <c r="N367" s="686"/>
      <c r="O367" s="691"/>
      <c r="P367" s="39" t="s">
        <v>650</v>
      </c>
      <c r="Q367" s="301" t="str">
        <f>VLOOKUP($I367,'U5L Int request'!$J$6:$AI$9945,5,FALSE)</f>
        <v>awo_pfctop_IRQ8</v>
      </c>
      <c r="R367" s="516" t="str">
        <f>VLOOKUP($I367,'U5L Int request'!$J$6:$AI$9945,11,FALSE)</f>
        <v>o</v>
      </c>
      <c r="S367" s="516" t="str">
        <f>VLOOKUP($I367,'U5L Int request'!$J$6:$AI$9945,12,FALSE)</f>
        <v>o</v>
      </c>
      <c r="T367" s="516" t="str">
        <f>VLOOKUP($I367,'U5L Int request'!$J$6:$AI$9945,13,FALSE)</f>
        <v>o</v>
      </c>
      <c r="U367" s="516" t="str">
        <f>VLOOKUP($I367,'U5L Int request'!$J$6:$AI$9945,14,FALSE)</f>
        <v>o</v>
      </c>
      <c r="V367" s="516" t="str">
        <f>VLOOKUP($I367,'U5L Int request'!$J$6:$AI$9945,15,FALSE)</f>
        <v>-</v>
      </c>
      <c r="W367" s="516" t="str">
        <f>VLOOKUP($I367,'U5L Int request'!$J$6:$AI$9945,16,FALSE)</f>
        <v>-</v>
      </c>
      <c r="X367" s="516" t="str">
        <f>VLOOKUP($I367,'U5L Int request'!$J$6:$AI$9945,17,FALSE)</f>
        <v>-</v>
      </c>
      <c r="Y367" s="516" t="str">
        <f>VLOOKUP($I367,'U5L Int request'!$J$6:$AI$9945,18,FALSE)</f>
        <v>-</v>
      </c>
      <c r="Z367" s="516" t="str">
        <f>VLOOKUP($I367,'U5L Int request'!$J$6:$AI$9945,19,FALSE)</f>
        <v>-</v>
      </c>
      <c r="AA367" s="516" t="str">
        <f>VLOOKUP($I367,'U5L Int request'!$J$6:$AI$9945,20,FALSE)</f>
        <v>-</v>
      </c>
      <c r="AB367" s="516" t="str">
        <f>VLOOKUP($I367,'U5L Int request'!$J$6:$AI$9945,21,FALSE)</f>
        <v>-</v>
      </c>
      <c r="AC367" s="516" t="str">
        <f>VLOOKUP($I367,'U5L Int request'!$J$6:$AI$9945,22,FALSE)</f>
        <v>-</v>
      </c>
      <c r="AD367" s="563"/>
      <c r="AF367" s="30" t="str">
        <f>VLOOKUP(I367, 'U5L Int request'!$J$7:$J$428, 1, FALSE)</f>
        <v>IRQ8</v>
      </c>
    </row>
    <row r="368" spans="2:32" ht="18" customHeight="1">
      <c r="B368" s="597">
        <v>174</v>
      </c>
      <c r="C368" s="590" t="s">
        <v>1167</v>
      </c>
      <c r="D368" s="590" t="s">
        <v>1167</v>
      </c>
      <c r="E368" s="590" t="s">
        <v>1167</v>
      </c>
      <c r="F368" s="512" t="str">
        <f t="shared" si="5"/>
        <v>EIC174</v>
      </c>
      <c r="G368" s="40" t="s">
        <v>414</v>
      </c>
      <c r="H368" s="584">
        <v>361</v>
      </c>
      <c r="I368" s="38" t="s">
        <v>954</v>
      </c>
      <c r="J368" s="38" t="s">
        <v>955</v>
      </c>
      <c r="K368" s="193" t="str">
        <f>VLOOKUP($I368,'U5L Int request'!$J$6:$AI$9945,3,FALSE)</f>
        <v>PSI50</v>
      </c>
      <c r="L368" s="193" t="str">
        <f>VLOOKUP(J368,'U5L Int request'!K:AI,3,FALSE)</f>
        <v>Level</v>
      </c>
      <c r="M368" s="38" t="s">
        <v>2194</v>
      </c>
      <c r="N368" s="686"/>
      <c r="O368" s="691"/>
      <c r="P368" s="37" t="s">
        <v>653</v>
      </c>
      <c r="Q368" s="302" t="str">
        <f>VLOOKUP($I368,'U5L Int request'!$J$6:$AI$9945,5,FALSE)</f>
        <v>iso_psi5_wp_psi50_int_si</v>
      </c>
      <c r="R368" s="516" t="str">
        <f>VLOOKUP($I368,'U5L Int request'!$J$6:$AI$9945,11,FALSE)</f>
        <v>o</v>
      </c>
      <c r="S368" s="516" t="str">
        <f>VLOOKUP($I368,'U5L Int request'!$J$6:$AI$9945,12,FALSE)</f>
        <v>o</v>
      </c>
      <c r="T368" s="516" t="str">
        <f>VLOOKUP($I368,'U5L Int request'!$J$6:$AI$9945,13,FALSE)</f>
        <v>o</v>
      </c>
      <c r="U368" s="516" t="str">
        <f>VLOOKUP($I368,'U5L Int request'!$J$6:$AI$9945,14,FALSE)</f>
        <v>o</v>
      </c>
      <c r="V368" s="516" t="str">
        <f>VLOOKUP($I368,'U5L Int request'!$J$6:$AI$9945,15,FALSE)</f>
        <v>-</v>
      </c>
      <c r="W368" s="516" t="str">
        <f>VLOOKUP($I368,'U5L Int request'!$J$6:$AI$9945,16,FALSE)</f>
        <v>-</v>
      </c>
      <c r="X368" s="516" t="str">
        <f>VLOOKUP($I368,'U5L Int request'!$J$6:$AI$9945,17,FALSE)</f>
        <v>-</v>
      </c>
      <c r="Y368" s="516" t="str">
        <f>VLOOKUP($I368,'U5L Int request'!$J$6:$AI$9945,18,FALSE)</f>
        <v>-</v>
      </c>
      <c r="Z368" s="516" t="str">
        <f>VLOOKUP($I368,'U5L Int request'!$J$6:$AI$9945,19,FALSE)</f>
        <v>-</v>
      </c>
      <c r="AA368" s="516" t="str">
        <f>VLOOKUP($I368,'U5L Int request'!$J$6:$AI$9945,20,FALSE)</f>
        <v>-</v>
      </c>
      <c r="AB368" s="516" t="str">
        <f>VLOOKUP($I368,'U5L Int request'!$J$6:$AI$9945,21,FALSE)</f>
        <v>-</v>
      </c>
      <c r="AC368" s="516" t="str">
        <f>VLOOKUP($I368,'U5L Int request'!$J$6:$AI$9945,22,FALSE)</f>
        <v>-</v>
      </c>
      <c r="AD368" s="563"/>
      <c r="AF368" s="30" t="str">
        <f>VLOOKUP(I368, 'U5L Int request'!$J$7:$J$428, 1, FALSE)</f>
        <v>INTPSI50SI</v>
      </c>
    </row>
    <row r="369" spans="2:32" ht="18" customHeight="1">
      <c r="B369" s="597">
        <v>175</v>
      </c>
      <c r="C369" s="590" t="s">
        <v>1167</v>
      </c>
      <c r="D369" s="590" t="s">
        <v>1167</v>
      </c>
      <c r="E369" s="590" t="s">
        <v>1167</v>
      </c>
      <c r="F369" s="512" t="str">
        <f t="shared" si="5"/>
        <v>EIC175</v>
      </c>
      <c r="G369" s="40" t="s">
        <v>2219</v>
      </c>
      <c r="H369" s="584">
        <v>362</v>
      </c>
      <c r="I369" s="40" t="s">
        <v>956</v>
      </c>
      <c r="J369" s="40" t="s">
        <v>957</v>
      </c>
      <c r="K369" s="40" t="str">
        <f>VLOOKUP($I369,'U5L Int request'!$J$6:$AI$9945,3,FALSE)</f>
        <v>PSI50</v>
      </c>
      <c r="L369" s="40" t="str">
        <f>VLOOKUP(J369,'U5L Int request'!K:AI,3,FALSE)</f>
        <v>Level</v>
      </c>
      <c r="M369" s="40" t="s">
        <v>2195</v>
      </c>
      <c r="N369" s="686"/>
      <c r="O369" s="691"/>
      <c r="P369" s="39" t="s">
        <v>656</v>
      </c>
      <c r="Q369" s="301" t="str">
        <f>VLOOKUP($I369,'U5L Int request'!$J$6:$AI$9945,5,FALSE)</f>
        <v>iso_psi5_wp_psi50_int_ri</v>
      </c>
      <c r="R369" s="516" t="str">
        <f>VLOOKUP($I369,'U5L Int request'!$J$6:$AI$9945,11,FALSE)</f>
        <v>o</v>
      </c>
      <c r="S369" s="516" t="str">
        <f>VLOOKUP($I369,'U5L Int request'!$J$6:$AI$9945,12,FALSE)</f>
        <v>o</v>
      </c>
      <c r="T369" s="516" t="str">
        <f>VLOOKUP($I369,'U5L Int request'!$J$6:$AI$9945,13,FALSE)</f>
        <v>o</v>
      </c>
      <c r="U369" s="516" t="str">
        <f>VLOOKUP($I369,'U5L Int request'!$J$6:$AI$9945,14,FALSE)</f>
        <v>o</v>
      </c>
      <c r="V369" s="516" t="str">
        <f>VLOOKUP($I369,'U5L Int request'!$J$6:$AI$9945,15,FALSE)</f>
        <v>-</v>
      </c>
      <c r="W369" s="516" t="str">
        <f>VLOOKUP($I369,'U5L Int request'!$J$6:$AI$9945,16,FALSE)</f>
        <v>-</v>
      </c>
      <c r="X369" s="516" t="str">
        <f>VLOOKUP($I369,'U5L Int request'!$J$6:$AI$9945,17,FALSE)</f>
        <v>-</v>
      </c>
      <c r="Y369" s="516" t="str">
        <f>VLOOKUP($I369,'U5L Int request'!$J$6:$AI$9945,18,FALSE)</f>
        <v>-</v>
      </c>
      <c r="Z369" s="516" t="str">
        <f>VLOOKUP($I369,'U5L Int request'!$J$6:$AI$9945,19,FALSE)</f>
        <v>-</v>
      </c>
      <c r="AA369" s="516" t="str">
        <f>VLOOKUP($I369,'U5L Int request'!$J$6:$AI$9945,20,FALSE)</f>
        <v>-</v>
      </c>
      <c r="AB369" s="516" t="str">
        <f>VLOOKUP($I369,'U5L Int request'!$J$6:$AI$9945,21,FALSE)</f>
        <v>-</v>
      </c>
      <c r="AC369" s="516" t="str">
        <f>VLOOKUP($I369,'U5L Int request'!$J$6:$AI$9945,22,FALSE)</f>
        <v>-</v>
      </c>
      <c r="AD369" s="563"/>
      <c r="AF369" s="30" t="str">
        <f>VLOOKUP(I369, 'U5L Int request'!$J$7:$J$428, 1, FALSE)</f>
        <v>INTPSI50RI</v>
      </c>
    </row>
    <row r="370" spans="2:32" ht="18" customHeight="1">
      <c r="B370" s="597">
        <v>176</v>
      </c>
      <c r="C370" s="590" t="s">
        <v>1167</v>
      </c>
      <c r="D370" s="590" t="s">
        <v>1167</v>
      </c>
      <c r="E370" s="590" t="s">
        <v>1167</v>
      </c>
      <c r="F370" s="512" t="str">
        <f t="shared" si="5"/>
        <v>EIC176</v>
      </c>
      <c r="G370" s="40" t="s">
        <v>417</v>
      </c>
      <c r="H370" s="584">
        <v>363</v>
      </c>
      <c r="I370" s="38" t="s">
        <v>958</v>
      </c>
      <c r="J370" s="38" t="s">
        <v>959</v>
      </c>
      <c r="K370" s="38" t="str">
        <f>VLOOKUP($I370,'U5L Int request'!$J$6:$AI$9945,3,FALSE)</f>
        <v>PSI50</v>
      </c>
      <c r="L370" s="38" t="str">
        <f>VLOOKUP(J370,'U5L Int request'!K:AI,3,FALSE)</f>
        <v>Level</v>
      </c>
      <c r="M370" s="38" t="s">
        <v>2196</v>
      </c>
      <c r="N370" s="686"/>
      <c r="O370" s="691"/>
      <c r="P370" s="37" t="s">
        <v>659</v>
      </c>
      <c r="Q370" s="302" t="str">
        <f>VLOOKUP($I370,'U5L Int request'!$J$6:$AI$9945,5,FALSE)</f>
        <v>iso_psi5_wp_psi50_int_ti</v>
      </c>
      <c r="R370" s="516" t="str">
        <f>VLOOKUP($I370,'U5L Int request'!$J$6:$AI$9945,11,FALSE)</f>
        <v>o</v>
      </c>
      <c r="S370" s="516" t="str">
        <f>VLOOKUP($I370,'U5L Int request'!$J$6:$AI$9945,12,FALSE)</f>
        <v>o</v>
      </c>
      <c r="T370" s="516" t="str">
        <f>VLOOKUP($I370,'U5L Int request'!$J$6:$AI$9945,13,FALSE)</f>
        <v>o</v>
      </c>
      <c r="U370" s="516" t="str">
        <f>VLOOKUP($I370,'U5L Int request'!$J$6:$AI$9945,14,FALSE)</f>
        <v>o</v>
      </c>
      <c r="V370" s="516" t="str">
        <f>VLOOKUP($I370,'U5L Int request'!$J$6:$AI$9945,15,FALSE)</f>
        <v>-</v>
      </c>
      <c r="W370" s="516" t="str">
        <f>VLOOKUP($I370,'U5L Int request'!$J$6:$AI$9945,16,FALSE)</f>
        <v>-</v>
      </c>
      <c r="X370" s="516" t="str">
        <f>VLOOKUP($I370,'U5L Int request'!$J$6:$AI$9945,17,FALSE)</f>
        <v>-</v>
      </c>
      <c r="Y370" s="516" t="str">
        <f>VLOOKUP($I370,'U5L Int request'!$J$6:$AI$9945,18,FALSE)</f>
        <v>-</v>
      </c>
      <c r="Z370" s="516" t="str">
        <f>VLOOKUP($I370,'U5L Int request'!$J$6:$AI$9945,19,FALSE)</f>
        <v>-</v>
      </c>
      <c r="AA370" s="516" t="str">
        <f>VLOOKUP($I370,'U5L Int request'!$J$6:$AI$9945,20,FALSE)</f>
        <v>-</v>
      </c>
      <c r="AB370" s="516" t="str">
        <f>VLOOKUP($I370,'U5L Int request'!$J$6:$AI$9945,21,FALSE)</f>
        <v>-</v>
      </c>
      <c r="AC370" s="516" t="str">
        <f>VLOOKUP($I370,'U5L Int request'!$J$6:$AI$9945,22,FALSE)</f>
        <v>-</v>
      </c>
      <c r="AD370" s="563"/>
      <c r="AF370" s="30" t="str">
        <f>VLOOKUP(I370, 'U5L Int request'!$J$7:$J$428, 1, FALSE)</f>
        <v>INTPSI50TI</v>
      </c>
    </row>
    <row r="371" spans="2:32" ht="18" customHeight="1">
      <c r="B371" s="597">
        <v>177</v>
      </c>
      <c r="C371" s="590" t="s">
        <v>1167</v>
      </c>
      <c r="D371" s="590" t="s">
        <v>1167</v>
      </c>
      <c r="E371" s="590" t="s">
        <v>1167</v>
      </c>
      <c r="F371" s="512" t="str">
        <f t="shared" si="5"/>
        <v>EIC177</v>
      </c>
      <c r="G371" s="40" t="s">
        <v>2220</v>
      </c>
      <c r="H371" s="584">
        <v>364</v>
      </c>
      <c r="I371" s="40" t="s">
        <v>960</v>
      </c>
      <c r="J371" s="40" t="s">
        <v>961</v>
      </c>
      <c r="K371" s="40" t="str">
        <f>VLOOKUP($I371,'U5L Int request'!$J$6:$AI$9945,3,FALSE)</f>
        <v>PSI51</v>
      </c>
      <c r="L371" s="40" t="str">
        <f>VLOOKUP(J371,'U5L Int request'!K:AI,3,FALSE)</f>
        <v>Level</v>
      </c>
      <c r="M371" s="40" t="s">
        <v>2229</v>
      </c>
      <c r="N371" s="686"/>
      <c r="O371" s="691"/>
      <c r="P371" s="39" t="s">
        <v>662</v>
      </c>
      <c r="Q371" s="301" t="str">
        <f>VLOOKUP($I371,'U5L Int request'!$J$6:$AI$9945,5,FALSE)</f>
        <v>iso_psi5_wp_psi51_int_si</v>
      </c>
      <c r="R371" s="516" t="str">
        <f>VLOOKUP($I371,'U5L Int request'!$J$6:$AI$9945,11,FALSE)</f>
        <v>o</v>
      </c>
      <c r="S371" s="516" t="str">
        <f>VLOOKUP($I371,'U5L Int request'!$J$6:$AI$9945,12,FALSE)</f>
        <v>o</v>
      </c>
      <c r="T371" s="516" t="str">
        <f>VLOOKUP($I371,'U5L Int request'!$J$6:$AI$9945,13,FALSE)</f>
        <v>o</v>
      </c>
      <c r="U371" s="516" t="str">
        <f>VLOOKUP($I371,'U5L Int request'!$J$6:$AI$9945,14,FALSE)</f>
        <v>o</v>
      </c>
      <c r="V371" s="516" t="str">
        <f>VLOOKUP($I371,'U5L Int request'!$J$6:$AI$9945,15,FALSE)</f>
        <v>-</v>
      </c>
      <c r="W371" s="516" t="str">
        <f>VLOOKUP($I371,'U5L Int request'!$J$6:$AI$9945,16,FALSE)</f>
        <v>-</v>
      </c>
      <c r="X371" s="516" t="str">
        <f>VLOOKUP($I371,'U5L Int request'!$J$6:$AI$9945,17,FALSE)</f>
        <v>-</v>
      </c>
      <c r="Y371" s="516" t="str">
        <f>VLOOKUP($I371,'U5L Int request'!$J$6:$AI$9945,18,FALSE)</f>
        <v>-</v>
      </c>
      <c r="Z371" s="516" t="str">
        <f>VLOOKUP($I371,'U5L Int request'!$J$6:$AI$9945,19,FALSE)</f>
        <v>-</v>
      </c>
      <c r="AA371" s="516" t="str">
        <f>VLOOKUP($I371,'U5L Int request'!$J$6:$AI$9945,20,FALSE)</f>
        <v>-</v>
      </c>
      <c r="AB371" s="516" t="str">
        <f>VLOOKUP($I371,'U5L Int request'!$J$6:$AI$9945,21,FALSE)</f>
        <v>-</v>
      </c>
      <c r="AC371" s="516" t="str">
        <f>VLOOKUP($I371,'U5L Int request'!$J$6:$AI$9945,22,FALSE)</f>
        <v>-</v>
      </c>
      <c r="AD371" s="563"/>
      <c r="AF371" s="30" t="str">
        <f>VLOOKUP(I371, 'U5L Int request'!$J$7:$J$428, 1, FALSE)</f>
        <v>INTPSI51SI</v>
      </c>
    </row>
    <row r="372" spans="2:32" ht="18" customHeight="1">
      <c r="B372" s="597">
        <v>178</v>
      </c>
      <c r="C372" s="590" t="s">
        <v>1167</v>
      </c>
      <c r="D372" s="590" t="s">
        <v>1167</v>
      </c>
      <c r="E372" s="590" t="s">
        <v>1167</v>
      </c>
      <c r="F372" s="512" t="str">
        <f t="shared" si="5"/>
        <v>EIC178</v>
      </c>
      <c r="G372" s="40" t="s">
        <v>420</v>
      </c>
      <c r="H372" s="584">
        <v>365</v>
      </c>
      <c r="I372" s="38" t="s">
        <v>962</v>
      </c>
      <c r="J372" s="38" t="s">
        <v>963</v>
      </c>
      <c r="K372" s="38" t="str">
        <f>VLOOKUP($I372,'U5L Int request'!$J$6:$AI$9945,3,FALSE)</f>
        <v>PSI51</v>
      </c>
      <c r="L372" s="38" t="str">
        <f>VLOOKUP(J372,'U5L Int request'!K:AI,3,FALSE)</f>
        <v>Level</v>
      </c>
      <c r="M372" s="38" t="s">
        <v>2230</v>
      </c>
      <c r="N372" s="686"/>
      <c r="O372" s="691"/>
      <c r="P372" s="37" t="s">
        <v>2213</v>
      </c>
      <c r="Q372" s="302" t="str">
        <f>VLOOKUP($I372,'U5L Int request'!$J$6:$AI$9945,5,FALSE)</f>
        <v>iso_psi5_wp_psi51_int_ri</v>
      </c>
      <c r="R372" s="516" t="str">
        <f>VLOOKUP($I372,'U5L Int request'!$J$6:$AI$9945,11,FALSE)</f>
        <v>o</v>
      </c>
      <c r="S372" s="516" t="str">
        <f>VLOOKUP($I372,'U5L Int request'!$J$6:$AI$9945,12,FALSE)</f>
        <v>o</v>
      </c>
      <c r="T372" s="516" t="str">
        <f>VLOOKUP($I372,'U5L Int request'!$J$6:$AI$9945,13,FALSE)</f>
        <v>o</v>
      </c>
      <c r="U372" s="516" t="str">
        <f>VLOOKUP($I372,'U5L Int request'!$J$6:$AI$9945,14,FALSE)</f>
        <v>o</v>
      </c>
      <c r="V372" s="516" t="str">
        <f>VLOOKUP($I372,'U5L Int request'!$J$6:$AI$9945,15,FALSE)</f>
        <v>-</v>
      </c>
      <c r="W372" s="516" t="str">
        <f>VLOOKUP($I372,'U5L Int request'!$J$6:$AI$9945,16,FALSE)</f>
        <v>-</v>
      </c>
      <c r="X372" s="516" t="str">
        <f>VLOOKUP($I372,'U5L Int request'!$J$6:$AI$9945,17,FALSE)</f>
        <v>-</v>
      </c>
      <c r="Y372" s="516" t="str">
        <f>VLOOKUP($I372,'U5L Int request'!$J$6:$AI$9945,18,FALSE)</f>
        <v>-</v>
      </c>
      <c r="Z372" s="516" t="str">
        <f>VLOOKUP($I372,'U5L Int request'!$J$6:$AI$9945,19,FALSE)</f>
        <v>-</v>
      </c>
      <c r="AA372" s="516" t="str">
        <f>VLOOKUP($I372,'U5L Int request'!$J$6:$AI$9945,20,FALSE)</f>
        <v>-</v>
      </c>
      <c r="AB372" s="516" t="str">
        <f>VLOOKUP($I372,'U5L Int request'!$J$6:$AI$9945,21,FALSE)</f>
        <v>-</v>
      </c>
      <c r="AC372" s="516" t="str">
        <f>VLOOKUP($I372,'U5L Int request'!$J$6:$AI$9945,22,FALSE)</f>
        <v>-</v>
      </c>
      <c r="AD372" s="563"/>
      <c r="AF372" s="30" t="str">
        <f>VLOOKUP(I372, 'U5L Int request'!$J$7:$J$428, 1, FALSE)</f>
        <v>INTPSI51RI</v>
      </c>
    </row>
    <row r="373" spans="2:32" ht="18" customHeight="1">
      <c r="B373" s="597">
        <v>179</v>
      </c>
      <c r="C373" s="590" t="s">
        <v>1167</v>
      </c>
      <c r="D373" s="590" t="s">
        <v>1167</v>
      </c>
      <c r="E373" s="590" t="s">
        <v>1167</v>
      </c>
      <c r="F373" s="512" t="str">
        <f t="shared" si="5"/>
        <v>EIC179</v>
      </c>
      <c r="G373" s="40" t="s">
        <v>2221</v>
      </c>
      <c r="H373" s="584">
        <v>366</v>
      </c>
      <c r="I373" s="40" t="s">
        <v>964</v>
      </c>
      <c r="J373" s="40" t="s">
        <v>965</v>
      </c>
      <c r="K373" s="40" t="str">
        <f>VLOOKUP($I373,'U5L Int request'!$J$6:$AI$9945,3,FALSE)</f>
        <v>PSI51</v>
      </c>
      <c r="L373" s="40" t="str">
        <f>VLOOKUP(J373,'U5L Int request'!K:AI,3,FALSE)</f>
        <v>Level</v>
      </c>
      <c r="M373" s="40" t="s">
        <v>2231</v>
      </c>
      <c r="N373" s="686"/>
      <c r="O373" s="691"/>
      <c r="P373" s="39" t="s">
        <v>2214</v>
      </c>
      <c r="Q373" s="301" t="str">
        <f>VLOOKUP($I373,'U5L Int request'!$J$6:$AI$9945,5,FALSE)</f>
        <v>iso_psi5_wp_psi51_int_ti</v>
      </c>
      <c r="R373" s="516" t="str">
        <f>VLOOKUP($I373,'U5L Int request'!$J$6:$AI$9945,11,FALSE)</f>
        <v>o</v>
      </c>
      <c r="S373" s="516" t="str">
        <f>VLOOKUP($I373,'U5L Int request'!$J$6:$AI$9945,12,FALSE)</f>
        <v>o</v>
      </c>
      <c r="T373" s="516" t="str">
        <f>VLOOKUP($I373,'U5L Int request'!$J$6:$AI$9945,13,FALSE)</f>
        <v>o</v>
      </c>
      <c r="U373" s="516" t="str">
        <f>VLOOKUP($I373,'U5L Int request'!$J$6:$AI$9945,14,FALSE)</f>
        <v>o</v>
      </c>
      <c r="V373" s="516" t="str">
        <f>VLOOKUP($I373,'U5L Int request'!$J$6:$AI$9945,15,FALSE)</f>
        <v>-</v>
      </c>
      <c r="W373" s="516" t="str">
        <f>VLOOKUP($I373,'U5L Int request'!$J$6:$AI$9945,16,FALSE)</f>
        <v>-</v>
      </c>
      <c r="X373" s="516" t="str">
        <f>VLOOKUP($I373,'U5L Int request'!$J$6:$AI$9945,17,FALSE)</f>
        <v>-</v>
      </c>
      <c r="Y373" s="516" t="str">
        <f>VLOOKUP($I373,'U5L Int request'!$J$6:$AI$9945,18,FALSE)</f>
        <v>-</v>
      </c>
      <c r="Z373" s="516" t="str">
        <f>VLOOKUP($I373,'U5L Int request'!$J$6:$AI$9945,19,FALSE)</f>
        <v>-</v>
      </c>
      <c r="AA373" s="516" t="str">
        <f>VLOOKUP($I373,'U5L Int request'!$J$6:$AI$9945,20,FALSE)</f>
        <v>-</v>
      </c>
      <c r="AB373" s="516" t="str">
        <f>VLOOKUP($I373,'U5L Int request'!$J$6:$AI$9945,21,FALSE)</f>
        <v>-</v>
      </c>
      <c r="AC373" s="516" t="str">
        <f>VLOOKUP($I373,'U5L Int request'!$J$6:$AI$9945,22,FALSE)</f>
        <v>-</v>
      </c>
      <c r="AD373" s="563"/>
      <c r="AF373" s="30" t="str">
        <f>VLOOKUP(I373, 'U5L Int request'!$J$7:$J$428, 1, FALSE)</f>
        <v>INTPSI51TI</v>
      </c>
    </row>
    <row r="374" spans="2:32" ht="18" customHeight="1">
      <c r="B374" s="597">
        <v>180</v>
      </c>
      <c r="C374" s="590" t="s">
        <v>1167</v>
      </c>
      <c r="D374" s="590" t="s">
        <v>1167</v>
      </c>
      <c r="E374" s="590" t="s">
        <v>1167</v>
      </c>
      <c r="F374" s="512" t="str">
        <f t="shared" si="5"/>
        <v>EIC180</v>
      </c>
      <c r="G374" s="40" t="s">
        <v>423</v>
      </c>
      <c r="H374" s="584">
        <v>367</v>
      </c>
      <c r="I374" s="38" t="s">
        <v>966</v>
      </c>
      <c r="J374" s="38" t="s">
        <v>967</v>
      </c>
      <c r="K374" s="38" t="str">
        <f>VLOOKUP($I374,'U5L Int request'!$J$6:$AI$9945,3,FALSE)</f>
        <v>PSI5</v>
      </c>
      <c r="L374" s="38" t="str">
        <f>VLOOKUP(J374,'U5L Int request'!K:AI,3,FALSE)</f>
        <v>Level</v>
      </c>
      <c r="M374" s="38" t="s">
        <v>2232</v>
      </c>
      <c r="N374" s="686"/>
      <c r="O374" s="691"/>
      <c r="P374" s="37" t="s">
        <v>2215</v>
      </c>
      <c r="Q374" s="302" t="str">
        <f>VLOOKUP($I374,'U5L Int request'!$J$6:$AI$9945,5,FALSE)</f>
        <v>iso_psi5_wp_psi5_int_w</v>
      </c>
      <c r="R374" s="516" t="str">
        <f>VLOOKUP($I374,'U5L Int request'!$J$6:$AI$9945,11,FALSE)</f>
        <v>o</v>
      </c>
      <c r="S374" s="516" t="str">
        <f>VLOOKUP($I374,'U5L Int request'!$J$6:$AI$9945,12,FALSE)</f>
        <v>o</v>
      </c>
      <c r="T374" s="516" t="str">
        <f>VLOOKUP($I374,'U5L Int request'!$J$6:$AI$9945,13,FALSE)</f>
        <v>o</v>
      </c>
      <c r="U374" s="516" t="str">
        <f>VLOOKUP($I374,'U5L Int request'!$J$6:$AI$9945,14,FALSE)</f>
        <v>o</v>
      </c>
      <c r="V374" s="516" t="str">
        <f>VLOOKUP($I374,'U5L Int request'!$J$6:$AI$9945,15,FALSE)</f>
        <v>-</v>
      </c>
      <c r="W374" s="516" t="str">
        <f>VLOOKUP($I374,'U5L Int request'!$J$6:$AI$9945,16,FALSE)</f>
        <v>-</v>
      </c>
      <c r="X374" s="516" t="str">
        <f>VLOOKUP($I374,'U5L Int request'!$J$6:$AI$9945,17,FALSE)</f>
        <v>-</v>
      </c>
      <c r="Y374" s="516" t="str">
        <f>VLOOKUP($I374,'U5L Int request'!$J$6:$AI$9945,18,FALSE)</f>
        <v>-</v>
      </c>
      <c r="Z374" s="516" t="str">
        <f>VLOOKUP($I374,'U5L Int request'!$J$6:$AI$9945,19,FALSE)</f>
        <v>-</v>
      </c>
      <c r="AA374" s="516" t="str">
        <f>VLOOKUP($I374,'U5L Int request'!$J$6:$AI$9945,20,FALSE)</f>
        <v>-</v>
      </c>
      <c r="AB374" s="516" t="str">
        <f>VLOOKUP($I374,'U5L Int request'!$J$6:$AI$9945,21,FALSE)</f>
        <v>-</v>
      </c>
      <c r="AC374" s="516" t="str">
        <f>VLOOKUP($I374,'U5L Int request'!$J$6:$AI$9945,22,FALSE)</f>
        <v>-</v>
      </c>
      <c r="AD374" s="563"/>
      <c r="AF374" s="30" t="str">
        <f>VLOOKUP(I374, 'U5L Int request'!$J$7:$J$428, 1, FALSE)</f>
        <v>INTPSI5W</v>
      </c>
    </row>
    <row r="375" spans="2:32" ht="18" customHeight="1">
      <c r="B375" s="597">
        <v>181</v>
      </c>
      <c r="C375" s="590" t="s">
        <v>1167</v>
      </c>
      <c r="D375" s="590" t="s">
        <v>1167</v>
      </c>
      <c r="E375" s="590" t="s">
        <v>1167</v>
      </c>
      <c r="F375" s="512" t="str">
        <f t="shared" si="5"/>
        <v>EIC181</v>
      </c>
      <c r="G375" s="40" t="s">
        <v>2222</v>
      </c>
      <c r="H375" s="584">
        <v>368</v>
      </c>
      <c r="I375" s="38" t="s">
        <v>992</v>
      </c>
      <c r="J375" s="38" t="s">
        <v>993</v>
      </c>
      <c r="K375" s="38" t="str">
        <f>VLOOKUP($I375,'U5L Int request'!$J$6:$AI$9945,3,FALSE)</f>
        <v>MMCA</v>
      </c>
      <c r="L375" s="38" t="str">
        <f>VLOOKUP(J375,'U5L Int request'!K:AI,3,FALSE)</f>
        <v>Level</v>
      </c>
      <c r="M375" s="38" t="s">
        <v>2233</v>
      </c>
      <c r="N375" s="686"/>
      <c r="O375" s="691"/>
      <c r="P375" s="37" t="s">
        <v>671</v>
      </c>
      <c r="Q375" s="302" t="str">
        <f>VLOOKUP($I375,'U5L Int request'!$J$6:$AI$9945,5,FALSE)</f>
        <v>iso_mmc_INT_MMC</v>
      </c>
      <c r="R375" s="516" t="str">
        <f>VLOOKUP($I375,'U5L Int request'!$J$6:$AI$9945,11,FALSE)</f>
        <v>o</v>
      </c>
      <c r="S375" s="516" t="str">
        <f>VLOOKUP($I375,'U5L Int request'!$J$6:$AI$9945,12,FALSE)</f>
        <v>o</v>
      </c>
      <c r="T375" s="516" t="str">
        <f>VLOOKUP($I375,'U5L Int request'!$J$6:$AI$9945,13,FALSE)</f>
        <v>o</v>
      </c>
      <c r="U375" s="516" t="str">
        <f>VLOOKUP($I375,'U5L Int request'!$J$6:$AI$9945,14,FALSE)</f>
        <v>o</v>
      </c>
      <c r="V375" s="516" t="str">
        <f>VLOOKUP($I375,'U5L Int request'!$J$6:$AI$9945,15,FALSE)</f>
        <v>-</v>
      </c>
      <c r="W375" s="516" t="str">
        <f>VLOOKUP($I375,'U5L Int request'!$J$6:$AI$9945,16,FALSE)</f>
        <v>-</v>
      </c>
      <c r="X375" s="516" t="str">
        <f>VLOOKUP($I375,'U5L Int request'!$J$6:$AI$9945,17,FALSE)</f>
        <v>-</v>
      </c>
      <c r="Y375" s="516" t="str">
        <f>VLOOKUP($I375,'U5L Int request'!$J$6:$AI$9945,18,FALSE)</f>
        <v>-</v>
      </c>
      <c r="Z375" s="516" t="str">
        <f>VLOOKUP($I375,'U5L Int request'!$J$6:$AI$9945,19,FALSE)</f>
        <v>-</v>
      </c>
      <c r="AA375" s="516" t="str">
        <f>VLOOKUP($I375,'U5L Int request'!$J$6:$AI$9945,20,FALSE)</f>
        <v>-</v>
      </c>
      <c r="AB375" s="516" t="str">
        <f>VLOOKUP($I375,'U5L Int request'!$J$6:$AI$9945,21,FALSE)</f>
        <v>-</v>
      </c>
      <c r="AC375" s="516" t="str">
        <f>VLOOKUP($I375,'U5L Int request'!$J$6:$AI$9945,22,FALSE)</f>
        <v>-</v>
      </c>
      <c r="AD375" s="563"/>
      <c r="AF375" s="30" t="str">
        <f>VLOOKUP(I375, 'U5L Int request'!$J$7:$J$428, 1, FALSE)</f>
        <v>INTMMCA0</v>
      </c>
    </row>
    <row r="376" spans="2:32" s="36" customFormat="1" ht="18" customHeight="1">
      <c r="B376" s="597">
        <v>182</v>
      </c>
      <c r="C376" s="590" t="s">
        <v>1167</v>
      </c>
      <c r="D376" s="590" t="s">
        <v>1167</v>
      </c>
      <c r="E376" s="590" t="s">
        <v>1167</v>
      </c>
      <c r="F376" s="512" t="str">
        <f t="shared" si="5"/>
        <v>EIC182</v>
      </c>
      <c r="G376" s="40" t="s">
        <v>426</v>
      </c>
      <c r="H376" s="584">
        <v>369</v>
      </c>
      <c r="I376" s="40" t="s">
        <v>994</v>
      </c>
      <c r="J376" s="40" t="s">
        <v>995</v>
      </c>
      <c r="K376" s="40" t="str">
        <f>VLOOKUP($I376,'U5L Int request'!$J$6:$AI$9945,3,FALSE)</f>
        <v>OSTM3</v>
      </c>
      <c r="L376" s="40" t="str">
        <f>VLOOKUP(J376,'U5L Int request'!K:AI,3,FALSE)</f>
        <v>Edge</v>
      </c>
      <c r="M376" s="40" t="s">
        <v>2234</v>
      </c>
      <c r="N376" s="686"/>
      <c r="O376" s="691"/>
      <c r="P376" s="39" t="s">
        <v>674</v>
      </c>
      <c r="Q376" s="301" t="str">
        <f>VLOOKUP($I376,'U5L Int request'!$J$6:$AI$9945,5,FALSE)</f>
        <v>iso_ostm_3_OSTMTINT</v>
      </c>
      <c r="R376" s="516" t="str">
        <f>VLOOKUP($I376,'U5L Int request'!$J$6:$AI$9945,11,FALSE)</f>
        <v>o</v>
      </c>
      <c r="S376" s="516" t="str">
        <f>VLOOKUP($I376,'U5L Int request'!$J$6:$AI$9945,12,FALSE)</f>
        <v>o</v>
      </c>
      <c r="T376" s="516" t="str">
        <f>VLOOKUP($I376,'U5L Int request'!$J$6:$AI$9945,13,FALSE)</f>
        <v>o</v>
      </c>
      <c r="U376" s="516" t="str">
        <f>VLOOKUP($I376,'U5L Int request'!$J$6:$AI$9945,14,FALSE)</f>
        <v>o</v>
      </c>
      <c r="V376" s="516" t="str">
        <f>VLOOKUP($I376,'U5L Int request'!$J$6:$AI$9945,15,FALSE)</f>
        <v>-</v>
      </c>
      <c r="W376" s="516" t="str">
        <f>VLOOKUP($I376,'U5L Int request'!$J$6:$AI$9945,16,FALSE)</f>
        <v>-</v>
      </c>
      <c r="X376" s="516" t="str">
        <f>VLOOKUP($I376,'U5L Int request'!$J$6:$AI$9945,17,FALSE)</f>
        <v>-</v>
      </c>
      <c r="Y376" s="516" t="str">
        <f>VLOOKUP($I376,'U5L Int request'!$J$6:$AI$9945,18,FALSE)</f>
        <v>-</v>
      </c>
      <c r="Z376" s="516" t="str">
        <f>VLOOKUP($I376,'U5L Int request'!$J$6:$AI$9945,19,FALSE)</f>
        <v>-</v>
      </c>
      <c r="AA376" s="516" t="str">
        <f>VLOOKUP($I376,'U5L Int request'!$J$6:$AI$9945,20,FALSE)</f>
        <v>-</v>
      </c>
      <c r="AB376" s="516" t="str">
        <f>VLOOKUP($I376,'U5L Int request'!$J$6:$AI$9945,21,FALSE)</f>
        <v>-</v>
      </c>
      <c r="AC376" s="516" t="str">
        <f>VLOOKUP($I376,'U5L Int request'!$J$6:$AI$9945,22,FALSE)</f>
        <v>-</v>
      </c>
      <c r="AD376" s="563"/>
      <c r="AF376" s="30" t="str">
        <f>VLOOKUP(I376, 'U5L Int request'!$J$7:$J$428, 1, FALSE)</f>
        <v>INTOSTM3TINT</v>
      </c>
    </row>
    <row r="377" spans="2:32" s="36" customFormat="1" ht="18" customHeight="1">
      <c r="B377" s="597">
        <v>183</v>
      </c>
      <c r="C377" s="590" t="s">
        <v>1167</v>
      </c>
      <c r="D377" s="590" t="s">
        <v>1167</v>
      </c>
      <c r="E377" s="590" t="s">
        <v>1167</v>
      </c>
      <c r="F377" s="512" t="str">
        <f t="shared" si="5"/>
        <v>EIC183</v>
      </c>
      <c r="G377" s="40" t="s">
        <v>2223</v>
      </c>
      <c r="H377" s="584">
        <v>370</v>
      </c>
      <c r="I377" s="40" t="s">
        <v>996</v>
      </c>
      <c r="J377" s="40" t="s">
        <v>997</v>
      </c>
      <c r="K377" s="40" t="str">
        <f>VLOOKUP($I377,'U5L Int request'!$J$6:$AI$9945,3,FALSE)</f>
        <v>OSTM4</v>
      </c>
      <c r="L377" s="40" t="str">
        <f>VLOOKUP(J377,'U5L Int request'!K:AI,3,FALSE)</f>
        <v>Edge</v>
      </c>
      <c r="M377" s="40" t="s">
        <v>2235</v>
      </c>
      <c r="N377" s="686"/>
      <c r="O377" s="691"/>
      <c r="P377" s="39" t="s">
        <v>677</v>
      </c>
      <c r="Q377" s="301" t="str">
        <f>VLOOKUP($I377,'U5L Int request'!$J$6:$AI$9945,5,FALSE)</f>
        <v>iso_ostm_4_OSTMTINT</v>
      </c>
      <c r="R377" s="516" t="str">
        <f>VLOOKUP($I377,'U5L Int request'!$J$6:$AI$9945,11,FALSE)</f>
        <v>o</v>
      </c>
      <c r="S377" s="516" t="str">
        <f>VLOOKUP($I377,'U5L Int request'!$J$6:$AI$9945,12,FALSE)</f>
        <v>o</v>
      </c>
      <c r="T377" s="516" t="str">
        <f>VLOOKUP($I377,'U5L Int request'!$J$6:$AI$9945,13,FALSE)</f>
        <v>o</v>
      </c>
      <c r="U377" s="516" t="str">
        <f>VLOOKUP($I377,'U5L Int request'!$J$6:$AI$9945,14,FALSE)</f>
        <v>o</v>
      </c>
      <c r="V377" s="516" t="str">
        <f>VLOOKUP($I377,'U5L Int request'!$J$6:$AI$9945,15,FALSE)</f>
        <v>-</v>
      </c>
      <c r="W377" s="516" t="str">
        <f>VLOOKUP($I377,'U5L Int request'!$J$6:$AI$9945,16,FALSE)</f>
        <v>-</v>
      </c>
      <c r="X377" s="516" t="str">
        <f>VLOOKUP($I377,'U5L Int request'!$J$6:$AI$9945,17,FALSE)</f>
        <v>-</v>
      </c>
      <c r="Y377" s="516" t="str">
        <f>VLOOKUP($I377,'U5L Int request'!$J$6:$AI$9945,18,FALSE)</f>
        <v>-</v>
      </c>
      <c r="Z377" s="516" t="str">
        <f>VLOOKUP($I377,'U5L Int request'!$J$6:$AI$9945,19,FALSE)</f>
        <v>-</v>
      </c>
      <c r="AA377" s="516" t="str">
        <f>VLOOKUP($I377,'U5L Int request'!$J$6:$AI$9945,20,FALSE)</f>
        <v>-</v>
      </c>
      <c r="AB377" s="516" t="str">
        <f>VLOOKUP($I377,'U5L Int request'!$J$6:$AI$9945,21,FALSE)</f>
        <v>-</v>
      </c>
      <c r="AC377" s="516" t="str">
        <f>VLOOKUP($I377,'U5L Int request'!$J$6:$AI$9945,22,FALSE)</f>
        <v>-</v>
      </c>
      <c r="AD377" s="563"/>
      <c r="AF377" s="30" t="str">
        <f>VLOOKUP(I377, 'U5L Int request'!$J$7:$J$428, 1, FALSE)</f>
        <v>INTOSTM4TINT</v>
      </c>
    </row>
    <row r="378" spans="2:32" ht="18" customHeight="1">
      <c r="B378" s="597">
        <v>184</v>
      </c>
      <c r="C378" s="590" t="s">
        <v>1167</v>
      </c>
      <c r="D378" s="590" t="s">
        <v>1167</v>
      </c>
      <c r="E378" s="590" t="s">
        <v>1167</v>
      </c>
      <c r="F378" s="512" t="str">
        <f t="shared" si="5"/>
        <v>EIC184</v>
      </c>
      <c r="G378" s="40" t="s">
        <v>429</v>
      </c>
      <c r="H378" s="584">
        <v>371</v>
      </c>
      <c r="I378" s="40" t="s">
        <v>998</v>
      </c>
      <c r="J378" s="40" t="s">
        <v>999</v>
      </c>
      <c r="K378" s="40" t="str">
        <f>VLOOKUP($I378,'U5L Int request'!$J$6:$AI$9945,3,FALSE)</f>
        <v>CANXL1</v>
      </c>
      <c r="L378" s="40" t="str">
        <f>VLOOKUP(J378,'U5L Int request'!K:AI,3,FALSE)</f>
        <v>Level</v>
      </c>
      <c r="M378" s="40" t="s">
        <v>2236</v>
      </c>
      <c r="N378" s="686"/>
      <c r="O378" s="691"/>
      <c r="P378" s="39" t="s">
        <v>680</v>
      </c>
      <c r="Q378" s="301" t="str">
        <f>VLOOKUP($I378,'U5L Int request'!$J$6:$AI$9945,5,FALSE)</f>
        <v>iso_canxl1_INT_FUNC</v>
      </c>
      <c r="R378" s="516" t="str">
        <f>VLOOKUP($I378,'U5L Int request'!$J$6:$AI$9945,11,FALSE)</f>
        <v>o</v>
      </c>
      <c r="S378" s="516" t="str">
        <f>VLOOKUP($I378,'U5L Int request'!$J$6:$AI$9945,12,FALSE)</f>
        <v>o</v>
      </c>
      <c r="T378" s="516" t="str">
        <f>VLOOKUP($I378,'U5L Int request'!$J$6:$AI$9945,13,FALSE)</f>
        <v>o</v>
      </c>
      <c r="U378" s="516" t="str">
        <f>VLOOKUP($I378,'U5L Int request'!$J$6:$AI$9945,14,FALSE)</f>
        <v>o</v>
      </c>
      <c r="V378" s="516" t="str">
        <f>VLOOKUP($I378,'U5L Int request'!$J$6:$AI$9945,15,FALSE)</f>
        <v>-</v>
      </c>
      <c r="W378" s="516" t="str">
        <f>VLOOKUP($I378,'U5L Int request'!$J$6:$AI$9945,16,FALSE)</f>
        <v>-</v>
      </c>
      <c r="X378" s="516" t="str">
        <f>VLOOKUP($I378,'U5L Int request'!$J$6:$AI$9945,17,FALSE)</f>
        <v>-</v>
      </c>
      <c r="Y378" s="516" t="str">
        <f>VLOOKUP($I378,'U5L Int request'!$J$6:$AI$9945,18,FALSE)</f>
        <v>-</v>
      </c>
      <c r="Z378" s="516" t="str">
        <f>VLOOKUP($I378,'U5L Int request'!$J$6:$AI$9945,19,FALSE)</f>
        <v>-</v>
      </c>
      <c r="AA378" s="516" t="str">
        <f>VLOOKUP($I378,'U5L Int request'!$J$6:$AI$9945,20,FALSE)</f>
        <v>-</v>
      </c>
      <c r="AB378" s="516" t="str">
        <f>VLOOKUP($I378,'U5L Int request'!$J$6:$AI$9945,21,FALSE)</f>
        <v>-</v>
      </c>
      <c r="AC378" s="516" t="str">
        <f>VLOOKUP($I378,'U5L Int request'!$J$6:$AI$9945,22,FALSE)</f>
        <v>-</v>
      </c>
      <c r="AD378" s="563"/>
      <c r="AF378" s="30" t="str">
        <f>VLOOKUP(I378, 'U5L Int request'!$J$7:$J$428, 1, FALSE)</f>
        <v>INTXCAN1FUNC</v>
      </c>
    </row>
    <row r="379" spans="2:32" ht="18" customHeight="1">
      <c r="B379" s="597">
        <v>185</v>
      </c>
      <c r="C379" s="590" t="s">
        <v>1167</v>
      </c>
      <c r="D379" s="590" t="s">
        <v>1167</v>
      </c>
      <c r="E379" s="590" t="s">
        <v>1167</v>
      </c>
      <c r="F379" s="512" t="str">
        <f t="shared" si="5"/>
        <v>EIC185</v>
      </c>
      <c r="G379" s="40" t="s">
        <v>2224</v>
      </c>
      <c r="H379" s="584">
        <v>372</v>
      </c>
      <c r="I379" s="38" t="s">
        <v>1000</v>
      </c>
      <c r="J379" s="38" t="s">
        <v>1001</v>
      </c>
      <c r="K379" s="38" t="str">
        <f>VLOOKUP($I379,'U5L Int request'!$J$6:$AI$9945,3,FALSE)</f>
        <v>CANXL1</v>
      </c>
      <c r="L379" s="38" t="str">
        <f>VLOOKUP(J379,'U5L Int request'!K:AI,3,FALSE)</f>
        <v>Level</v>
      </c>
      <c r="M379" s="38" t="s">
        <v>2237</v>
      </c>
      <c r="N379" s="686"/>
      <c r="O379" s="691"/>
      <c r="P379" s="37" t="s">
        <v>2249</v>
      </c>
      <c r="Q379" s="302" t="str">
        <f>VLOOKUP($I379,'U5L Int request'!$J$6:$AI$9945,5,FALSE)</f>
        <v>iso_canxl1_INT_ERR</v>
      </c>
      <c r="R379" s="516" t="str">
        <f>VLOOKUP($I379,'U5L Int request'!$J$6:$AI$9945,11,FALSE)</f>
        <v>o</v>
      </c>
      <c r="S379" s="516" t="str">
        <f>VLOOKUP($I379,'U5L Int request'!$J$6:$AI$9945,12,FALSE)</f>
        <v>o</v>
      </c>
      <c r="T379" s="516" t="str">
        <f>VLOOKUP($I379,'U5L Int request'!$J$6:$AI$9945,13,FALSE)</f>
        <v>o</v>
      </c>
      <c r="U379" s="516" t="str">
        <f>VLOOKUP($I379,'U5L Int request'!$J$6:$AI$9945,14,FALSE)</f>
        <v>o</v>
      </c>
      <c r="V379" s="516" t="str">
        <f>VLOOKUP($I379,'U5L Int request'!$J$6:$AI$9945,15,FALSE)</f>
        <v>-</v>
      </c>
      <c r="W379" s="516" t="str">
        <f>VLOOKUP($I379,'U5L Int request'!$J$6:$AI$9945,16,FALSE)</f>
        <v>-</v>
      </c>
      <c r="X379" s="516" t="str">
        <f>VLOOKUP($I379,'U5L Int request'!$J$6:$AI$9945,17,FALSE)</f>
        <v>-</v>
      </c>
      <c r="Y379" s="516" t="str">
        <f>VLOOKUP($I379,'U5L Int request'!$J$6:$AI$9945,18,FALSE)</f>
        <v>-</v>
      </c>
      <c r="Z379" s="516" t="str">
        <f>VLOOKUP($I379,'U5L Int request'!$J$6:$AI$9945,19,FALSE)</f>
        <v>-</v>
      </c>
      <c r="AA379" s="516" t="str">
        <f>VLOOKUP($I379,'U5L Int request'!$J$6:$AI$9945,20,FALSE)</f>
        <v>-</v>
      </c>
      <c r="AB379" s="516" t="str">
        <f>VLOOKUP($I379,'U5L Int request'!$J$6:$AI$9945,21,FALSE)</f>
        <v>-</v>
      </c>
      <c r="AC379" s="516" t="str">
        <f>VLOOKUP($I379,'U5L Int request'!$J$6:$AI$9945,22,FALSE)</f>
        <v>-</v>
      </c>
      <c r="AD379" s="563"/>
      <c r="AF379" s="30" t="str">
        <f>VLOOKUP(I379, 'U5L Int request'!$J$7:$J$428, 1, FALSE)</f>
        <v>INTXCAN1ERR</v>
      </c>
    </row>
    <row r="380" spans="2:32" ht="18" customHeight="1">
      <c r="B380" s="597">
        <v>186</v>
      </c>
      <c r="C380" s="590" t="s">
        <v>1167</v>
      </c>
      <c r="D380" s="590" t="s">
        <v>1167</v>
      </c>
      <c r="E380" s="590" t="s">
        <v>1167</v>
      </c>
      <c r="F380" s="512" t="str">
        <f t="shared" si="5"/>
        <v>EIC186</v>
      </c>
      <c r="G380" s="40" t="s">
        <v>432</v>
      </c>
      <c r="H380" s="584">
        <v>373</v>
      </c>
      <c r="I380" s="40" t="s">
        <v>1002</v>
      </c>
      <c r="J380" s="40" t="s">
        <v>1003</v>
      </c>
      <c r="K380" s="40" t="str">
        <f>VLOOKUP($I380,'U5L Int request'!$J$6:$AI$9945,3,FALSE)</f>
        <v>CANXL1</v>
      </c>
      <c r="L380" s="40" t="str">
        <f>VLOOKUP(J380,'U5L Int request'!K:AI,3,FALSE)</f>
        <v>Level</v>
      </c>
      <c r="M380" s="40" t="s">
        <v>2238</v>
      </c>
      <c r="N380" s="686"/>
      <c r="O380" s="691"/>
      <c r="P380" s="39" t="s">
        <v>2250</v>
      </c>
      <c r="Q380" s="301" t="str">
        <f>VLOOKUP($I380,'U5L Int request'!$J$6:$AI$9945,5,FALSE)</f>
        <v>iso_canxl1_INT_SAFETY</v>
      </c>
      <c r="R380" s="516" t="str">
        <f>VLOOKUP($I380,'U5L Int request'!$J$6:$AI$9945,11,FALSE)</f>
        <v>o</v>
      </c>
      <c r="S380" s="516" t="str">
        <f>VLOOKUP($I380,'U5L Int request'!$J$6:$AI$9945,12,FALSE)</f>
        <v>o</v>
      </c>
      <c r="T380" s="516" t="str">
        <f>VLOOKUP($I380,'U5L Int request'!$J$6:$AI$9945,13,FALSE)</f>
        <v>o</v>
      </c>
      <c r="U380" s="516" t="str">
        <f>VLOOKUP($I380,'U5L Int request'!$J$6:$AI$9945,14,FALSE)</f>
        <v>o</v>
      </c>
      <c r="V380" s="516" t="str">
        <f>VLOOKUP($I380,'U5L Int request'!$J$6:$AI$9945,15,FALSE)</f>
        <v>-</v>
      </c>
      <c r="W380" s="516" t="str">
        <f>VLOOKUP($I380,'U5L Int request'!$J$6:$AI$9945,16,FALSE)</f>
        <v>-</v>
      </c>
      <c r="X380" s="516" t="str">
        <f>VLOOKUP($I380,'U5L Int request'!$J$6:$AI$9945,17,FALSE)</f>
        <v>-</v>
      </c>
      <c r="Y380" s="516" t="str">
        <f>VLOOKUP($I380,'U5L Int request'!$J$6:$AI$9945,18,FALSE)</f>
        <v>-</v>
      </c>
      <c r="Z380" s="516" t="str">
        <f>VLOOKUP($I380,'U5L Int request'!$J$6:$AI$9945,19,FALSE)</f>
        <v>-</v>
      </c>
      <c r="AA380" s="516" t="str">
        <f>VLOOKUP($I380,'U5L Int request'!$J$6:$AI$9945,20,FALSE)</f>
        <v>-</v>
      </c>
      <c r="AB380" s="516" t="str">
        <f>VLOOKUP($I380,'U5L Int request'!$J$6:$AI$9945,21,FALSE)</f>
        <v>-</v>
      </c>
      <c r="AC380" s="516" t="str">
        <f>VLOOKUP($I380,'U5L Int request'!$J$6:$AI$9945,22,FALSE)</f>
        <v>-</v>
      </c>
      <c r="AD380" s="563"/>
      <c r="AF380" s="30" t="str">
        <f>VLOOKUP(I380, 'U5L Int request'!$J$7:$J$428, 1, FALSE)</f>
        <v>INTXCAN1SAFETY</v>
      </c>
    </row>
    <row r="381" spans="2:32" ht="18" customHeight="1">
      <c r="B381" s="597">
        <v>187</v>
      </c>
      <c r="C381" s="590" t="s">
        <v>1167</v>
      </c>
      <c r="D381" s="590" t="s">
        <v>1167</v>
      </c>
      <c r="E381" s="590" t="s">
        <v>1167</v>
      </c>
      <c r="F381" s="512" t="str">
        <f t="shared" si="5"/>
        <v>EIC187</v>
      </c>
      <c r="G381" s="40" t="s">
        <v>2225</v>
      </c>
      <c r="H381" s="584">
        <v>374</v>
      </c>
      <c r="I381" s="40" t="s">
        <v>1004</v>
      </c>
      <c r="J381" s="40" t="s">
        <v>1005</v>
      </c>
      <c r="K381" s="40" t="str">
        <f>VLOOKUP($I381,'U5L Int request'!$J$6:$AI$9945,3,FALSE)</f>
        <v>ETND(TSN0)</v>
      </c>
      <c r="L381" s="40" t="str">
        <f>VLOOKUP(J381,'U5L Int request'!K:AI,3,FALSE)</f>
        <v>Level</v>
      </c>
      <c r="M381" s="40" t="s">
        <v>2239</v>
      </c>
      <c r="N381" s="686"/>
      <c r="O381" s="691"/>
      <c r="P381" s="39" t="s">
        <v>2251</v>
      </c>
      <c r="Q381" s="301" t="str">
        <f>VLOOKUP($I381,'U5L Int request'!$J$6:$AI$9945,5,FALSE)</f>
        <v>isovdd_eth_ETH0_GL_TSN0_INTETHD0</v>
      </c>
      <c r="R381" s="516" t="str">
        <f>VLOOKUP($I381,'U5L Int request'!$J$6:$AI$9945,11,FALSE)</f>
        <v>o</v>
      </c>
      <c r="S381" s="516" t="str">
        <f>VLOOKUP($I381,'U5L Int request'!$J$6:$AI$9945,12,FALSE)</f>
        <v>o</v>
      </c>
      <c r="T381" s="516" t="str">
        <f>VLOOKUP($I381,'U5L Int request'!$J$6:$AI$9945,13,FALSE)</f>
        <v>o</v>
      </c>
      <c r="U381" s="516" t="str">
        <f>VLOOKUP($I381,'U5L Int request'!$J$6:$AI$9945,14,FALSE)</f>
        <v>o</v>
      </c>
      <c r="V381" s="516" t="str">
        <f>VLOOKUP($I381,'U5L Int request'!$J$6:$AI$9945,15,FALSE)</f>
        <v>-</v>
      </c>
      <c r="W381" s="516" t="str">
        <f>VLOOKUP($I381,'U5L Int request'!$J$6:$AI$9945,16,FALSE)</f>
        <v>-</v>
      </c>
      <c r="X381" s="516" t="str">
        <f>VLOOKUP($I381,'U5L Int request'!$J$6:$AI$9945,17,FALSE)</f>
        <v>-</v>
      </c>
      <c r="Y381" s="516" t="str">
        <f>VLOOKUP($I381,'U5L Int request'!$J$6:$AI$9945,18,FALSE)</f>
        <v>-</v>
      </c>
      <c r="Z381" s="516" t="str">
        <f>VLOOKUP($I381,'U5L Int request'!$J$6:$AI$9945,19,FALSE)</f>
        <v>-</v>
      </c>
      <c r="AA381" s="516" t="str">
        <f>VLOOKUP($I381,'U5L Int request'!$J$6:$AI$9945,20,FALSE)</f>
        <v>-</v>
      </c>
      <c r="AB381" s="516" t="str">
        <f>VLOOKUP($I381,'U5L Int request'!$J$6:$AI$9945,21,FALSE)</f>
        <v>-</v>
      </c>
      <c r="AC381" s="516" t="str">
        <f>VLOOKUP($I381,'U5L Int request'!$J$6:$AI$9945,22,FALSE)</f>
        <v>-</v>
      </c>
      <c r="AD381" s="563"/>
      <c r="AF381" s="30" t="str">
        <f>VLOOKUP(I381, 'U5L Int request'!$J$7:$J$428, 1, FALSE)</f>
        <v>INTETND00</v>
      </c>
    </row>
    <row r="382" spans="2:32" ht="18" customHeight="1">
      <c r="B382" s="597">
        <v>188</v>
      </c>
      <c r="C382" s="590" t="s">
        <v>1167</v>
      </c>
      <c r="D382" s="590" t="s">
        <v>1167</v>
      </c>
      <c r="E382" s="590" t="s">
        <v>1167</v>
      </c>
      <c r="F382" s="512" t="str">
        <f t="shared" si="5"/>
        <v>EIC188</v>
      </c>
      <c r="G382" s="40" t="s">
        <v>435</v>
      </c>
      <c r="H382" s="584">
        <v>375</v>
      </c>
      <c r="I382" s="38" t="s">
        <v>1006</v>
      </c>
      <c r="J382" s="38" t="s">
        <v>1007</v>
      </c>
      <c r="K382" s="38" t="str">
        <f>VLOOKUP($I382,'U5L Int request'!$J$6:$AI$9945,3,FALSE)</f>
        <v>ETND(TSN0)</v>
      </c>
      <c r="L382" s="38" t="str">
        <f>VLOOKUP(J382,'U5L Int request'!K:AI,3,FALSE)</f>
        <v>Level</v>
      </c>
      <c r="M382" s="38" t="s">
        <v>2240</v>
      </c>
      <c r="N382" s="686"/>
      <c r="O382" s="691"/>
      <c r="P382" s="37" t="s">
        <v>2252</v>
      </c>
      <c r="Q382" s="302" t="str">
        <f>VLOOKUP($I382,'U5L Int request'!$J$6:$AI$9945,5,FALSE)</f>
        <v>isovdd_eth_ETH0_GL_TSN0_INTETHD1</v>
      </c>
      <c r="R382" s="516" t="str">
        <f>VLOOKUP($I382,'U5L Int request'!$J$6:$AI$9945,11,FALSE)</f>
        <v>o</v>
      </c>
      <c r="S382" s="516" t="str">
        <f>VLOOKUP($I382,'U5L Int request'!$J$6:$AI$9945,12,FALSE)</f>
        <v>o</v>
      </c>
      <c r="T382" s="516" t="str">
        <f>VLOOKUP($I382,'U5L Int request'!$J$6:$AI$9945,13,FALSE)</f>
        <v>o</v>
      </c>
      <c r="U382" s="516" t="str">
        <f>VLOOKUP($I382,'U5L Int request'!$J$6:$AI$9945,14,FALSE)</f>
        <v>o</v>
      </c>
      <c r="V382" s="516" t="str">
        <f>VLOOKUP($I382,'U5L Int request'!$J$6:$AI$9945,15,FALSE)</f>
        <v>-</v>
      </c>
      <c r="W382" s="516" t="str">
        <f>VLOOKUP($I382,'U5L Int request'!$J$6:$AI$9945,16,FALSE)</f>
        <v>-</v>
      </c>
      <c r="X382" s="516" t="str">
        <f>VLOOKUP($I382,'U5L Int request'!$J$6:$AI$9945,17,FALSE)</f>
        <v>-</v>
      </c>
      <c r="Y382" s="516" t="str">
        <f>VLOOKUP($I382,'U5L Int request'!$J$6:$AI$9945,18,FALSE)</f>
        <v>-</v>
      </c>
      <c r="Z382" s="516" t="str">
        <f>VLOOKUP($I382,'U5L Int request'!$J$6:$AI$9945,19,FALSE)</f>
        <v>-</v>
      </c>
      <c r="AA382" s="516" t="str">
        <f>VLOOKUP($I382,'U5L Int request'!$J$6:$AI$9945,20,FALSE)</f>
        <v>-</v>
      </c>
      <c r="AB382" s="516" t="str">
        <f>VLOOKUP($I382,'U5L Int request'!$J$6:$AI$9945,21,FALSE)</f>
        <v>-</v>
      </c>
      <c r="AC382" s="516" t="str">
        <f>VLOOKUP($I382,'U5L Int request'!$J$6:$AI$9945,22,FALSE)</f>
        <v>-</v>
      </c>
      <c r="AD382" s="563"/>
      <c r="AF382" s="30" t="str">
        <f>VLOOKUP(I382, 'U5L Int request'!$J$7:$J$428, 1, FALSE)</f>
        <v>INTETND01</v>
      </c>
    </row>
    <row r="383" spans="2:32" ht="18" customHeight="1">
      <c r="B383" s="597">
        <v>189</v>
      </c>
      <c r="C383" s="590" t="s">
        <v>1167</v>
      </c>
      <c r="D383" s="590" t="s">
        <v>1167</v>
      </c>
      <c r="E383" s="590" t="s">
        <v>1167</v>
      </c>
      <c r="F383" s="512" t="str">
        <f t="shared" si="5"/>
        <v>EIC189</v>
      </c>
      <c r="G383" s="40" t="s">
        <v>2226</v>
      </c>
      <c r="H383" s="584">
        <v>376</v>
      </c>
      <c r="I383" s="40" t="s">
        <v>1008</v>
      </c>
      <c r="J383" s="40" t="s">
        <v>1009</v>
      </c>
      <c r="K383" s="40" t="str">
        <f>VLOOKUP($I383,'U5L Int request'!$J$6:$AI$9945,3,FALSE)</f>
        <v>ETND(TSN0)</v>
      </c>
      <c r="L383" s="40" t="str">
        <f>VLOOKUP(J383,'U5L Int request'!K:AI,3,FALSE)</f>
        <v>Level</v>
      </c>
      <c r="M383" s="40" t="s">
        <v>2241</v>
      </c>
      <c r="N383" s="686"/>
      <c r="O383" s="691"/>
      <c r="P383" s="39" t="s">
        <v>2253</v>
      </c>
      <c r="Q383" s="301" t="str">
        <f>VLOOKUP($I383,'U5L Int request'!$J$6:$AI$9945,5,FALSE)</f>
        <v>isovdd_eth_ETH0_GL_TSN0_INTETHD2</v>
      </c>
      <c r="R383" s="516" t="str">
        <f>VLOOKUP($I383,'U5L Int request'!$J$6:$AI$9945,11,FALSE)</f>
        <v>o</v>
      </c>
      <c r="S383" s="516" t="str">
        <f>VLOOKUP($I383,'U5L Int request'!$J$6:$AI$9945,12,FALSE)</f>
        <v>o</v>
      </c>
      <c r="T383" s="516" t="str">
        <f>VLOOKUP($I383,'U5L Int request'!$J$6:$AI$9945,13,FALSE)</f>
        <v>o</v>
      </c>
      <c r="U383" s="516" t="str">
        <f>VLOOKUP($I383,'U5L Int request'!$J$6:$AI$9945,14,FALSE)</f>
        <v>o</v>
      </c>
      <c r="V383" s="516" t="str">
        <f>VLOOKUP($I383,'U5L Int request'!$J$6:$AI$9945,15,FALSE)</f>
        <v>-</v>
      </c>
      <c r="W383" s="516" t="str">
        <f>VLOOKUP($I383,'U5L Int request'!$J$6:$AI$9945,16,FALSE)</f>
        <v>-</v>
      </c>
      <c r="X383" s="516" t="str">
        <f>VLOOKUP($I383,'U5L Int request'!$J$6:$AI$9945,17,FALSE)</f>
        <v>-</v>
      </c>
      <c r="Y383" s="516" t="str">
        <f>VLOOKUP($I383,'U5L Int request'!$J$6:$AI$9945,18,FALSE)</f>
        <v>-</v>
      </c>
      <c r="Z383" s="516" t="str">
        <f>VLOOKUP($I383,'U5L Int request'!$J$6:$AI$9945,19,FALSE)</f>
        <v>-</v>
      </c>
      <c r="AA383" s="516" t="str">
        <f>VLOOKUP($I383,'U5L Int request'!$J$6:$AI$9945,20,FALSE)</f>
        <v>-</v>
      </c>
      <c r="AB383" s="516" t="str">
        <f>VLOOKUP($I383,'U5L Int request'!$J$6:$AI$9945,21,FALSE)</f>
        <v>-</v>
      </c>
      <c r="AC383" s="516" t="str">
        <f>VLOOKUP($I383,'U5L Int request'!$J$6:$AI$9945,22,FALSE)</f>
        <v>-</v>
      </c>
      <c r="AD383" s="563"/>
      <c r="AF383" s="30" t="str">
        <f>VLOOKUP(I383, 'U5L Int request'!$J$7:$J$428, 1, FALSE)</f>
        <v>INTETND02</v>
      </c>
    </row>
    <row r="384" spans="2:32" ht="18" customHeight="1">
      <c r="B384" s="597">
        <v>190</v>
      </c>
      <c r="C384" s="590" t="s">
        <v>1167</v>
      </c>
      <c r="D384" s="590" t="s">
        <v>1167</v>
      </c>
      <c r="E384" s="590" t="s">
        <v>1167</v>
      </c>
      <c r="F384" s="512" t="str">
        <f t="shared" si="5"/>
        <v>EIC190</v>
      </c>
      <c r="G384" s="40" t="s">
        <v>438</v>
      </c>
      <c r="H384" s="584">
        <v>377</v>
      </c>
      <c r="I384" s="38" t="s">
        <v>1010</v>
      </c>
      <c r="J384" s="38" t="s">
        <v>1011</v>
      </c>
      <c r="K384" s="38" t="str">
        <f>VLOOKUP($I384,'U5L Int request'!$J$6:$AI$9945,3,FALSE)</f>
        <v>ETND(TSN0)</v>
      </c>
      <c r="L384" s="38" t="str">
        <f>VLOOKUP(J384,'U5L Int request'!K:AI,3,FALSE)</f>
        <v>Level</v>
      </c>
      <c r="M384" s="38" t="s">
        <v>2242</v>
      </c>
      <c r="N384" s="686"/>
      <c r="O384" s="691"/>
      <c r="P384" s="37" t="s">
        <v>2254</v>
      </c>
      <c r="Q384" s="302" t="str">
        <f>VLOOKUP($I384,'U5L Int request'!$J$6:$AI$9945,5,FALSE)</f>
        <v>isovdd_eth_ETH0_GL_TSN0_INTETHD3</v>
      </c>
      <c r="R384" s="516" t="str">
        <f>VLOOKUP($I384,'U5L Int request'!$J$6:$AI$9945,11,FALSE)</f>
        <v>o</v>
      </c>
      <c r="S384" s="516" t="str">
        <f>VLOOKUP($I384,'U5L Int request'!$J$6:$AI$9945,12,FALSE)</f>
        <v>o</v>
      </c>
      <c r="T384" s="516" t="str">
        <f>VLOOKUP($I384,'U5L Int request'!$J$6:$AI$9945,13,FALSE)</f>
        <v>o</v>
      </c>
      <c r="U384" s="516" t="str">
        <f>VLOOKUP($I384,'U5L Int request'!$J$6:$AI$9945,14,FALSE)</f>
        <v>o</v>
      </c>
      <c r="V384" s="516" t="str">
        <f>VLOOKUP($I384,'U5L Int request'!$J$6:$AI$9945,15,FALSE)</f>
        <v>-</v>
      </c>
      <c r="W384" s="516" t="str">
        <f>VLOOKUP($I384,'U5L Int request'!$J$6:$AI$9945,16,FALSE)</f>
        <v>-</v>
      </c>
      <c r="X384" s="516" t="str">
        <f>VLOOKUP($I384,'U5L Int request'!$J$6:$AI$9945,17,FALSE)</f>
        <v>-</v>
      </c>
      <c r="Y384" s="516" t="str">
        <f>VLOOKUP($I384,'U5L Int request'!$J$6:$AI$9945,18,FALSE)</f>
        <v>-</v>
      </c>
      <c r="Z384" s="516" t="str">
        <f>VLOOKUP($I384,'U5L Int request'!$J$6:$AI$9945,19,FALSE)</f>
        <v>-</v>
      </c>
      <c r="AA384" s="516" t="str">
        <f>VLOOKUP($I384,'U5L Int request'!$J$6:$AI$9945,20,FALSE)</f>
        <v>-</v>
      </c>
      <c r="AB384" s="516" t="str">
        <f>VLOOKUP($I384,'U5L Int request'!$J$6:$AI$9945,21,FALSE)</f>
        <v>-</v>
      </c>
      <c r="AC384" s="516" t="str">
        <f>VLOOKUP($I384,'U5L Int request'!$J$6:$AI$9945,22,FALSE)</f>
        <v>-</v>
      </c>
      <c r="AD384" s="563"/>
      <c r="AF384" s="30" t="str">
        <f>VLOOKUP(I384, 'U5L Int request'!$J$7:$J$428, 1, FALSE)</f>
        <v>INTETND03</v>
      </c>
    </row>
    <row r="385" spans="2:32" ht="18" customHeight="1">
      <c r="B385" s="597">
        <v>191</v>
      </c>
      <c r="C385" s="590" t="s">
        <v>1167</v>
      </c>
      <c r="D385" s="590" t="s">
        <v>1167</v>
      </c>
      <c r="E385" s="590" t="s">
        <v>1167</v>
      </c>
      <c r="F385" s="512" t="str">
        <f t="shared" si="5"/>
        <v>EIC191</v>
      </c>
      <c r="G385" s="40" t="s">
        <v>2227</v>
      </c>
      <c r="H385" s="584">
        <v>378</v>
      </c>
      <c r="I385" s="40" t="s">
        <v>1012</v>
      </c>
      <c r="J385" s="40" t="s">
        <v>1013</v>
      </c>
      <c r="K385" s="40" t="str">
        <f>VLOOKUP($I385,'U5L Int request'!$J$6:$AI$9945,3,FALSE)</f>
        <v>ETND(TSN0)</v>
      </c>
      <c r="L385" s="40" t="str">
        <f>VLOOKUP(J385,'U5L Int request'!K:AI,3,FALSE)</f>
        <v>Level</v>
      </c>
      <c r="M385" s="40" t="s">
        <v>2243</v>
      </c>
      <c r="N385" s="686"/>
      <c r="O385" s="691"/>
      <c r="P385" s="39" t="s">
        <v>2255</v>
      </c>
      <c r="Q385" s="301" t="str">
        <f>VLOOKUP($I385,'U5L Int request'!$J$6:$AI$9945,5,FALSE)</f>
        <v>isovdd_eth_ETH0_GL_TSN0_INTETHD4</v>
      </c>
      <c r="R385" s="516" t="str">
        <f>VLOOKUP($I385,'U5L Int request'!$J$6:$AI$9945,11,FALSE)</f>
        <v>o</v>
      </c>
      <c r="S385" s="516" t="str">
        <f>VLOOKUP($I385,'U5L Int request'!$J$6:$AI$9945,12,FALSE)</f>
        <v>o</v>
      </c>
      <c r="T385" s="516" t="str">
        <f>VLOOKUP($I385,'U5L Int request'!$J$6:$AI$9945,13,FALSE)</f>
        <v>o</v>
      </c>
      <c r="U385" s="516" t="str">
        <f>VLOOKUP($I385,'U5L Int request'!$J$6:$AI$9945,14,FALSE)</f>
        <v>o</v>
      </c>
      <c r="V385" s="516" t="str">
        <f>VLOOKUP($I385,'U5L Int request'!$J$6:$AI$9945,15,FALSE)</f>
        <v>-</v>
      </c>
      <c r="W385" s="516" t="str">
        <f>VLOOKUP($I385,'U5L Int request'!$J$6:$AI$9945,16,FALSE)</f>
        <v>-</v>
      </c>
      <c r="X385" s="516" t="str">
        <f>VLOOKUP($I385,'U5L Int request'!$J$6:$AI$9945,17,FALSE)</f>
        <v>-</v>
      </c>
      <c r="Y385" s="516" t="str">
        <f>VLOOKUP($I385,'U5L Int request'!$J$6:$AI$9945,18,FALSE)</f>
        <v>-</v>
      </c>
      <c r="Z385" s="516" t="str">
        <f>VLOOKUP($I385,'U5L Int request'!$J$6:$AI$9945,19,FALSE)</f>
        <v>-</v>
      </c>
      <c r="AA385" s="516" t="str">
        <f>VLOOKUP($I385,'U5L Int request'!$J$6:$AI$9945,20,FALSE)</f>
        <v>-</v>
      </c>
      <c r="AB385" s="516" t="str">
        <f>VLOOKUP($I385,'U5L Int request'!$J$6:$AI$9945,21,FALSE)</f>
        <v>-</v>
      </c>
      <c r="AC385" s="516" t="str">
        <f>VLOOKUP($I385,'U5L Int request'!$J$6:$AI$9945,22,FALSE)</f>
        <v>-</v>
      </c>
      <c r="AD385" s="563"/>
      <c r="AF385" s="30" t="str">
        <f>VLOOKUP(I385, 'U5L Int request'!$J$7:$J$428, 1, FALSE)</f>
        <v>INTETND04</v>
      </c>
    </row>
    <row r="386" spans="2:32" ht="18" customHeight="1">
      <c r="B386" s="597">
        <v>192</v>
      </c>
      <c r="C386" s="590" t="s">
        <v>1167</v>
      </c>
      <c r="D386" s="590" t="s">
        <v>1167</v>
      </c>
      <c r="E386" s="590" t="s">
        <v>1167</v>
      </c>
      <c r="F386" s="512" t="str">
        <f t="shared" si="5"/>
        <v>EIC192</v>
      </c>
      <c r="G386" s="40" t="s">
        <v>441</v>
      </c>
      <c r="H386" s="584">
        <v>379</v>
      </c>
      <c r="I386" s="38" t="s">
        <v>1014</v>
      </c>
      <c r="J386" s="38" t="s">
        <v>1015</v>
      </c>
      <c r="K386" s="38" t="str">
        <f>VLOOKUP($I386,'U5L Int request'!$J$6:$AI$9945,3,FALSE)</f>
        <v>ETND(TSN0)</v>
      </c>
      <c r="L386" s="38" t="str">
        <f>VLOOKUP(J386,'U5L Int request'!K:AI,3,FALSE)</f>
        <v>Level</v>
      </c>
      <c r="M386" s="38" t="s">
        <v>2244</v>
      </c>
      <c r="N386" s="686"/>
      <c r="O386" s="691"/>
      <c r="P386" s="37" t="s">
        <v>2256</v>
      </c>
      <c r="Q386" s="302" t="str">
        <f>VLOOKUP($I386,'U5L Int request'!$J$6:$AI$9945,5,FALSE)</f>
        <v>isovdd_eth_ETH0_GL_TSN0_INTETHD5</v>
      </c>
      <c r="R386" s="516" t="str">
        <f>VLOOKUP($I386,'U5L Int request'!$J$6:$AI$9945,11,FALSE)</f>
        <v>o</v>
      </c>
      <c r="S386" s="516" t="str">
        <f>VLOOKUP($I386,'U5L Int request'!$J$6:$AI$9945,12,FALSE)</f>
        <v>o</v>
      </c>
      <c r="T386" s="516" t="str">
        <f>VLOOKUP($I386,'U5L Int request'!$J$6:$AI$9945,13,FALSE)</f>
        <v>o</v>
      </c>
      <c r="U386" s="516" t="str">
        <f>VLOOKUP($I386,'U5L Int request'!$J$6:$AI$9945,14,FALSE)</f>
        <v>o</v>
      </c>
      <c r="V386" s="516" t="str">
        <f>VLOOKUP($I386,'U5L Int request'!$J$6:$AI$9945,15,FALSE)</f>
        <v>-</v>
      </c>
      <c r="W386" s="516" t="str">
        <f>VLOOKUP($I386,'U5L Int request'!$J$6:$AI$9945,16,FALSE)</f>
        <v>-</v>
      </c>
      <c r="X386" s="516" t="str">
        <f>VLOOKUP($I386,'U5L Int request'!$J$6:$AI$9945,17,FALSE)</f>
        <v>-</v>
      </c>
      <c r="Y386" s="516" t="str">
        <f>VLOOKUP($I386,'U5L Int request'!$J$6:$AI$9945,18,FALSE)</f>
        <v>-</v>
      </c>
      <c r="Z386" s="516" t="str">
        <f>VLOOKUP($I386,'U5L Int request'!$J$6:$AI$9945,19,FALSE)</f>
        <v>-</v>
      </c>
      <c r="AA386" s="516" t="str">
        <f>VLOOKUP($I386,'U5L Int request'!$J$6:$AI$9945,20,FALSE)</f>
        <v>-</v>
      </c>
      <c r="AB386" s="516" t="str">
        <f>VLOOKUP($I386,'U5L Int request'!$J$6:$AI$9945,21,FALSE)</f>
        <v>-</v>
      </c>
      <c r="AC386" s="516" t="str">
        <f>VLOOKUP($I386,'U5L Int request'!$J$6:$AI$9945,22,FALSE)</f>
        <v>-</v>
      </c>
      <c r="AD386" s="563"/>
      <c r="AF386" s="30" t="str">
        <f>VLOOKUP(I386, 'U5L Int request'!$J$7:$J$428, 1, FALSE)</f>
        <v>INTETND05</v>
      </c>
    </row>
    <row r="387" spans="2:32" ht="18" customHeight="1">
      <c r="B387" s="597">
        <v>193</v>
      </c>
      <c r="C387" s="590" t="s">
        <v>1167</v>
      </c>
      <c r="D387" s="590" t="s">
        <v>1167</v>
      </c>
      <c r="E387" s="590" t="s">
        <v>1167</v>
      </c>
      <c r="F387" s="512" t="str">
        <f t="shared" si="5"/>
        <v>EIC193</v>
      </c>
      <c r="G387" s="40" t="s">
        <v>444</v>
      </c>
      <c r="H387" s="584">
        <v>380</v>
      </c>
      <c r="I387" s="40" t="s">
        <v>1016</v>
      </c>
      <c r="J387" s="40" t="s">
        <v>1017</v>
      </c>
      <c r="K387" s="40" t="str">
        <f>VLOOKUP($I387,'U5L Int request'!$J$6:$AI$9945,3,FALSE)</f>
        <v>ETND(TSN0)</v>
      </c>
      <c r="L387" s="40" t="str">
        <f>VLOOKUP(J387,'U5L Int request'!K:AI,3,FALSE)</f>
        <v>Level</v>
      </c>
      <c r="M387" s="40" t="s">
        <v>2245</v>
      </c>
      <c r="N387" s="686"/>
      <c r="O387" s="691"/>
      <c r="P387" s="39" t="s">
        <v>2257</v>
      </c>
      <c r="Q387" s="301" t="str">
        <f>VLOOKUP($I387,'U5L Int request'!$J$6:$AI$9945,5,FALSE)</f>
        <v>isovdd_eth_ETH0_GL_TSN0_INTETHD6</v>
      </c>
      <c r="R387" s="516" t="str">
        <f>VLOOKUP($I387,'U5L Int request'!$J$6:$AI$9945,11,FALSE)</f>
        <v>o</v>
      </c>
      <c r="S387" s="516" t="str">
        <f>VLOOKUP($I387,'U5L Int request'!$J$6:$AI$9945,12,FALSE)</f>
        <v>o</v>
      </c>
      <c r="T387" s="516" t="str">
        <f>VLOOKUP($I387,'U5L Int request'!$J$6:$AI$9945,13,FALSE)</f>
        <v>o</v>
      </c>
      <c r="U387" s="516" t="str">
        <f>VLOOKUP($I387,'U5L Int request'!$J$6:$AI$9945,14,FALSE)</f>
        <v>o</v>
      </c>
      <c r="V387" s="516" t="str">
        <f>VLOOKUP($I387,'U5L Int request'!$J$6:$AI$9945,15,FALSE)</f>
        <v>-</v>
      </c>
      <c r="W387" s="516" t="str">
        <f>VLOOKUP($I387,'U5L Int request'!$J$6:$AI$9945,16,FALSE)</f>
        <v>-</v>
      </c>
      <c r="X387" s="516" t="str">
        <f>VLOOKUP($I387,'U5L Int request'!$J$6:$AI$9945,17,FALSE)</f>
        <v>-</v>
      </c>
      <c r="Y387" s="516" t="str">
        <f>VLOOKUP($I387,'U5L Int request'!$J$6:$AI$9945,18,FALSE)</f>
        <v>-</v>
      </c>
      <c r="Z387" s="516" t="str">
        <f>VLOOKUP($I387,'U5L Int request'!$J$6:$AI$9945,19,FALSE)</f>
        <v>-</v>
      </c>
      <c r="AA387" s="516" t="str">
        <f>VLOOKUP($I387,'U5L Int request'!$J$6:$AI$9945,20,FALSE)</f>
        <v>-</v>
      </c>
      <c r="AB387" s="516" t="str">
        <f>VLOOKUP($I387,'U5L Int request'!$J$6:$AI$9945,21,FALSE)</f>
        <v>-</v>
      </c>
      <c r="AC387" s="516" t="str">
        <f>VLOOKUP($I387,'U5L Int request'!$J$6:$AI$9945,22,FALSE)</f>
        <v>-</v>
      </c>
      <c r="AD387" s="563"/>
      <c r="AF387" s="30" t="str">
        <f>VLOOKUP(I387, 'U5L Int request'!$J$7:$J$428, 1, FALSE)</f>
        <v>INTETND06</v>
      </c>
    </row>
    <row r="388" spans="2:32" ht="18" customHeight="1">
      <c r="B388" s="597">
        <v>194</v>
      </c>
      <c r="C388" s="590" t="s">
        <v>1167</v>
      </c>
      <c r="D388" s="590" t="s">
        <v>1167</v>
      </c>
      <c r="E388" s="590" t="s">
        <v>1167</v>
      </c>
      <c r="F388" s="512" t="str">
        <f t="shared" si="5"/>
        <v>EIC194</v>
      </c>
      <c r="G388" s="40" t="s">
        <v>2228</v>
      </c>
      <c r="H388" s="584">
        <v>381</v>
      </c>
      <c r="I388" s="38" t="s">
        <v>1018</v>
      </c>
      <c r="J388" s="38" t="s">
        <v>2311</v>
      </c>
      <c r="K388" s="38" t="str">
        <f>VLOOKUP($I388,'U5L Int request'!$J$6:$AI$9945,3,FALSE)</f>
        <v>GPTMA</v>
      </c>
      <c r="L388" s="38" t="str">
        <f>VLOOKUP(J388,'U5L Int request'!K:AI,3,FALSE)</f>
        <v>Level</v>
      </c>
      <c r="M388" s="38" t="s">
        <v>2246</v>
      </c>
      <c r="N388" s="686"/>
      <c r="O388" s="691"/>
      <c r="P388" s="37" t="s">
        <v>2258</v>
      </c>
      <c r="Q388" s="302" t="str">
        <f>VLOOKUP($I388,'U5L Int request'!$J$6:$AI$9945,5,FALSE)</f>
        <v>isovdd_eth_ETH0_GL_TSN0_INTGPTP</v>
      </c>
      <c r="R388" s="516" t="str">
        <f>VLOOKUP($I388,'U5L Int request'!$J$6:$AI$9945,11,FALSE)</f>
        <v>o</v>
      </c>
      <c r="S388" s="516" t="str">
        <f>VLOOKUP($I388,'U5L Int request'!$J$6:$AI$9945,12,FALSE)</f>
        <v>o</v>
      </c>
      <c r="T388" s="516" t="str">
        <f>VLOOKUP($I388,'U5L Int request'!$J$6:$AI$9945,13,FALSE)</f>
        <v>o</v>
      </c>
      <c r="U388" s="516" t="str">
        <f>VLOOKUP($I388,'U5L Int request'!$J$6:$AI$9945,14,FALSE)</f>
        <v>o</v>
      </c>
      <c r="V388" s="516" t="str">
        <f>VLOOKUP($I388,'U5L Int request'!$J$6:$AI$9945,15,FALSE)</f>
        <v>-</v>
      </c>
      <c r="W388" s="516" t="str">
        <f>VLOOKUP($I388,'U5L Int request'!$J$6:$AI$9945,16,FALSE)</f>
        <v>-</v>
      </c>
      <c r="X388" s="516" t="str">
        <f>VLOOKUP($I388,'U5L Int request'!$J$6:$AI$9945,17,FALSE)</f>
        <v>-</v>
      </c>
      <c r="Y388" s="516" t="str">
        <f>VLOOKUP($I388,'U5L Int request'!$J$6:$AI$9945,18,FALSE)</f>
        <v>-</v>
      </c>
      <c r="Z388" s="516" t="str">
        <f>VLOOKUP($I388,'U5L Int request'!$J$6:$AI$9945,19,FALSE)</f>
        <v>-</v>
      </c>
      <c r="AA388" s="516" t="str">
        <f>VLOOKUP($I388,'U5L Int request'!$J$6:$AI$9945,20,FALSE)</f>
        <v>-</v>
      </c>
      <c r="AB388" s="516" t="str">
        <f>VLOOKUP($I388,'U5L Int request'!$J$6:$AI$9945,21,FALSE)</f>
        <v>-</v>
      </c>
      <c r="AC388" s="516" t="str">
        <f>VLOOKUP($I388,'U5L Int request'!$J$6:$AI$9945,22,FALSE)</f>
        <v>-</v>
      </c>
      <c r="AD388" s="563"/>
      <c r="AF388" s="30" t="str">
        <f>VLOOKUP(I388, 'U5L Int request'!$J$7:$J$428, 1, FALSE)</f>
        <v>INTGPTP</v>
      </c>
    </row>
    <row r="389" spans="2:32" ht="18" customHeight="1">
      <c r="B389" s="597">
        <v>195</v>
      </c>
      <c r="C389" s="590" t="s">
        <v>1167</v>
      </c>
      <c r="D389" s="590" t="s">
        <v>1167</v>
      </c>
      <c r="E389" s="590" t="s">
        <v>1167</v>
      </c>
      <c r="F389" s="512" t="str">
        <f t="shared" si="5"/>
        <v>EIC195</v>
      </c>
      <c r="G389" s="195" t="s">
        <v>447</v>
      </c>
      <c r="H389" s="584">
        <v>382</v>
      </c>
      <c r="I389" s="193" t="s">
        <v>1020</v>
      </c>
      <c r="J389" s="193" t="s">
        <v>1021</v>
      </c>
      <c r="K389" s="193" t="str">
        <f>VLOOKUP($I389,'U5L Int request'!$J$6:$AI$9945,3,FALSE)</f>
        <v>PORT</v>
      </c>
      <c r="L389" s="193" t="str">
        <f>VLOOKUP(J389,'U5L Int request'!K:AI,3,FALSE)</f>
        <v>Edge</v>
      </c>
      <c r="M389" s="193" t="s">
        <v>2247</v>
      </c>
      <c r="N389" s="686"/>
      <c r="O389" s="691"/>
      <c r="P389" s="194" t="s">
        <v>2259</v>
      </c>
      <c r="Q389" s="304" t="str">
        <f>VLOOKUP($I389,'U5L Int request'!$J$6:$AI$9945,5,FALSE)</f>
        <v>awo_pfctop_IRQ25</v>
      </c>
      <c r="R389" s="516" t="str">
        <f>VLOOKUP($I389,'U5L Int request'!$J$6:$AI$9945,11,FALSE)</f>
        <v>o</v>
      </c>
      <c r="S389" s="516" t="str">
        <f>VLOOKUP($I389,'U5L Int request'!$J$6:$AI$9945,12,FALSE)</f>
        <v>-</v>
      </c>
      <c r="T389" s="516" t="str">
        <f>VLOOKUP($I389,'U5L Int request'!$J$6:$AI$9945,13,FALSE)</f>
        <v>-</v>
      </c>
      <c r="U389" s="516" t="str">
        <f>VLOOKUP($I389,'U5L Int request'!$J$6:$AI$9945,14,FALSE)</f>
        <v>-</v>
      </c>
      <c r="V389" s="516" t="str">
        <f>VLOOKUP($I389,'U5L Int request'!$J$6:$AI$9945,15,FALSE)</f>
        <v>-</v>
      </c>
      <c r="W389" s="516" t="str">
        <f>VLOOKUP($I389,'U5L Int request'!$J$6:$AI$9945,16,FALSE)</f>
        <v>-</v>
      </c>
      <c r="X389" s="516" t="str">
        <f>VLOOKUP($I389,'U5L Int request'!$J$6:$AI$9945,17,FALSE)</f>
        <v>-</v>
      </c>
      <c r="Y389" s="516" t="str">
        <f>VLOOKUP($I389,'U5L Int request'!$J$6:$AI$9945,18,FALSE)</f>
        <v>-</v>
      </c>
      <c r="Z389" s="516" t="str">
        <f>VLOOKUP($I389,'U5L Int request'!$J$6:$AI$9945,19,FALSE)</f>
        <v>-</v>
      </c>
      <c r="AA389" s="516" t="str">
        <f>VLOOKUP($I389,'U5L Int request'!$J$6:$AI$9945,20,FALSE)</f>
        <v>-</v>
      </c>
      <c r="AB389" s="516" t="str">
        <f>VLOOKUP($I389,'U5L Int request'!$J$6:$AI$9945,21,FALSE)</f>
        <v>-</v>
      </c>
      <c r="AC389" s="516" t="str">
        <f>VLOOKUP($I389,'U5L Int request'!$J$6:$AI$9945,22,FALSE)</f>
        <v>-</v>
      </c>
      <c r="AD389" s="563"/>
      <c r="AF389" s="30" t="str">
        <f>VLOOKUP(I389, 'U5L Int request'!$J$7:$J$428, 1, FALSE)</f>
        <v>IRQ25</v>
      </c>
    </row>
    <row r="390" spans="2:32" ht="18" customHeight="1">
      <c r="B390" s="598">
        <v>196</v>
      </c>
      <c r="C390" s="591" t="s">
        <v>1167</v>
      </c>
      <c r="D390" s="591">
        <v>31</v>
      </c>
      <c r="E390" s="591">
        <v>0</v>
      </c>
      <c r="F390" s="512" t="str">
        <f t="shared" si="5"/>
        <v>EIC196</v>
      </c>
      <c r="G390" s="540" t="s">
        <v>2350</v>
      </c>
      <c r="H390" s="584">
        <v>383</v>
      </c>
      <c r="I390" s="40" t="s">
        <v>1036</v>
      </c>
      <c r="J390" s="40" t="s">
        <v>1037</v>
      </c>
      <c r="K390" s="40" t="str">
        <f>VLOOKUP($I390,'U5L Int request'!$J$6:$AI$9945,3,FALSE)</f>
        <v>RLIN3</v>
      </c>
      <c r="L390" s="40" t="str">
        <f>VLOOKUP(J390,'U5L Int request'!K:AI,3,FALSE)</f>
        <v>Edge</v>
      </c>
      <c r="M390" s="540" t="s">
        <v>2248</v>
      </c>
      <c r="N390" s="686"/>
      <c r="O390" s="691"/>
      <c r="P390" s="546" t="s">
        <v>2260</v>
      </c>
      <c r="Q390" s="301" t="str">
        <f>VLOOKUP($I390,'U5L Int request'!$J$6:$AI$9945,5,FALSE)</f>
        <v>iso_rlin3_16_lin3_int_m</v>
      </c>
      <c r="R390" s="516" t="str">
        <f>VLOOKUP($I390,'U5L Int request'!$J$6:$AI$9945,11,FALSE)</f>
        <v>o</v>
      </c>
      <c r="S390" s="516" t="str">
        <f>VLOOKUP($I390,'U5L Int request'!$J$6:$AI$9945,12,FALSE)</f>
        <v>-</v>
      </c>
      <c r="T390" s="516" t="str">
        <f>VLOOKUP($I390,'U5L Int request'!$J$6:$AI$9945,13,FALSE)</f>
        <v>-</v>
      </c>
      <c r="U390" s="516" t="str">
        <f>VLOOKUP($I390,'U5L Int request'!$J$6:$AI$9945,14,FALSE)</f>
        <v>-</v>
      </c>
      <c r="V390" s="516" t="str">
        <f>VLOOKUP($I390,'U5L Int request'!$J$6:$AI$9945,15,FALSE)</f>
        <v>-</v>
      </c>
      <c r="W390" s="516" t="str">
        <f>VLOOKUP($I390,'U5L Int request'!$J$6:$AI$9945,16,FALSE)</f>
        <v>-</v>
      </c>
      <c r="X390" s="516" t="str">
        <f>VLOOKUP($I390,'U5L Int request'!$J$6:$AI$9945,17,FALSE)</f>
        <v>-</v>
      </c>
      <c r="Y390" s="516" t="str">
        <f>VLOOKUP($I390,'U5L Int request'!$J$6:$AI$9945,18,FALSE)</f>
        <v>-</v>
      </c>
      <c r="Z390" s="516" t="str">
        <f>VLOOKUP($I390,'U5L Int request'!$J$6:$AI$9945,19,FALSE)</f>
        <v>-</v>
      </c>
      <c r="AA390" s="516" t="str">
        <f>VLOOKUP($I390,'U5L Int request'!$J$6:$AI$9945,20,FALSE)</f>
        <v>-</v>
      </c>
      <c r="AB390" s="516" t="str">
        <f>VLOOKUP($I390,'U5L Int request'!$J$6:$AI$9945,21,FALSE)</f>
        <v>-</v>
      </c>
      <c r="AC390" s="516" t="str">
        <f>VLOOKUP($I390,'U5L Int request'!$J$6:$AI$9945,22,FALSE)</f>
        <v>-</v>
      </c>
      <c r="AD390" s="563"/>
      <c r="AF390" s="30" t="str">
        <f>VLOOKUP(I390, 'U5L Int request'!$J$7:$J$428, 1, FALSE)</f>
        <v>INTRLIN316</v>
      </c>
    </row>
    <row r="391" spans="2:32" ht="18" customHeight="1">
      <c r="B391" s="600">
        <v>196</v>
      </c>
      <c r="C391" s="593" t="s">
        <v>1167</v>
      </c>
      <c r="D391" s="593">
        <v>31</v>
      </c>
      <c r="E391" s="593">
        <v>1</v>
      </c>
      <c r="F391" s="512" t="str">
        <f t="shared" si="5"/>
        <v>EIC196</v>
      </c>
      <c r="G391" s="539" t="s">
        <v>2350</v>
      </c>
      <c r="H391" s="584">
        <v>384</v>
      </c>
      <c r="I391" s="40" t="s">
        <v>1044</v>
      </c>
      <c r="J391" s="40" t="s">
        <v>1045</v>
      </c>
      <c r="K391" s="40" t="str">
        <f>VLOOKUP($I391,'U5L Int request'!$J$6:$AI$9945,3,FALSE)</f>
        <v>RLIN3</v>
      </c>
      <c r="L391" s="40" t="str">
        <f>VLOOKUP(J391,'U5L Int request'!K:AI,3,FALSE)</f>
        <v>Edge</v>
      </c>
      <c r="M391" s="539" t="s">
        <v>2248</v>
      </c>
      <c r="N391" s="686"/>
      <c r="O391" s="691"/>
      <c r="P391" s="548" t="s">
        <v>2260</v>
      </c>
      <c r="Q391" s="301" t="str">
        <f>VLOOKUP($I391,'U5L Int request'!$J$6:$AI$9945,5,FALSE)</f>
        <v>iso_rlin3_17_lin3_int_m</v>
      </c>
      <c r="R391" s="516" t="str">
        <f>VLOOKUP($I391,'U5L Int request'!$J$6:$AI$9945,11,FALSE)</f>
        <v>o</v>
      </c>
      <c r="S391" s="516" t="str">
        <f>VLOOKUP($I391,'U5L Int request'!$J$6:$AI$9945,12,FALSE)</f>
        <v>-</v>
      </c>
      <c r="T391" s="516" t="str">
        <f>VLOOKUP($I391,'U5L Int request'!$J$6:$AI$9945,13,FALSE)</f>
        <v>-</v>
      </c>
      <c r="U391" s="516" t="str">
        <f>VLOOKUP($I391,'U5L Int request'!$J$6:$AI$9945,14,FALSE)</f>
        <v>-</v>
      </c>
      <c r="V391" s="516" t="str">
        <f>VLOOKUP($I391,'U5L Int request'!$J$6:$AI$9945,15,FALSE)</f>
        <v>-</v>
      </c>
      <c r="W391" s="516" t="str">
        <f>VLOOKUP($I391,'U5L Int request'!$J$6:$AI$9945,16,FALSE)</f>
        <v>-</v>
      </c>
      <c r="X391" s="516" t="str">
        <f>VLOOKUP($I391,'U5L Int request'!$J$6:$AI$9945,17,FALSE)</f>
        <v>-</v>
      </c>
      <c r="Y391" s="516" t="str">
        <f>VLOOKUP($I391,'U5L Int request'!$J$6:$AI$9945,18,FALSE)</f>
        <v>-</v>
      </c>
      <c r="Z391" s="516" t="str">
        <f>VLOOKUP($I391,'U5L Int request'!$J$6:$AI$9945,19,FALSE)</f>
        <v>-</v>
      </c>
      <c r="AA391" s="516" t="str">
        <f>VLOOKUP($I391,'U5L Int request'!$J$6:$AI$9945,20,FALSE)</f>
        <v>-</v>
      </c>
      <c r="AB391" s="516" t="str">
        <f>VLOOKUP($I391,'U5L Int request'!$J$6:$AI$9945,21,FALSE)</f>
        <v>-</v>
      </c>
      <c r="AC391" s="516" t="str">
        <f>VLOOKUP($I391,'U5L Int request'!$J$6:$AI$9945,22,FALSE)</f>
        <v>-</v>
      </c>
      <c r="AD391" s="563"/>
      <c r="AF391" s="30" t="str">
        <f>VLOOKUP(I391, 'U5L Int request'!$J$7:$J$428, 1, FALSE)</f>
        <v>INTRLIN317</v>
      </c>
    </row>
    <row r="392" spans="2:32" ht="18" customHeight="1">
      <c r="B392" s="598">
        <v>197</v>
      </c>
      <c r="C392" s="591" t="s">
        <v>1167</v>
      </c>
      <c r="D392" s="591">
        <v>32</v>
      </c>
      <c r="E392" s="591">
        <v>0</v>
      </c>
      <c r="F392" s="512" t="str">
        <f t="shared" si="5"/>
        <v>EIC197</v>
      </c>
      <c r="G392" s="540" t="s">
        <v>450</v>
      </c>
      <c r="H392" s="584">
        <v>385</v>
      </c>
      <c r="I392" s="38" t="s">
        <v>1038</v>
      </c>
      <c r="J392" s="38" t="s">
        <v>1039</v>
      </c>
      <c r="K392" s="38" t="str">
        <f>VLOOKUP($I392,'U5L Int request'!$J$6:$AI$9945,3,FALSE)</f>
        <v>RLIN3</v>
      </c>
      <c r="L392" s="38" t="str">
        <f>VLOOKUP(J392,'U5L Int request'!K:AI,3,FALSE)</f>
        <v>Edge</v>
      </c>
      <c r="M392" s="533" t="s">
        <v>2355</v>
      </c>
      <c r="N392" s="686"/>
      <c r="O392" s="691"/>
      <c r="P392" s="545" t="s">
        <v>2358</v>
      </c>
      <c r="Q392" s="302" t="str">
        <f>VLOOKUP($I392,'U5L Int request'!$J$6:$AI$9945,5,FALSE)</f>
        <v>iso_rlin3_16_lin3_int_t</v>
      </c>
      <c r="R392" s="516" t="str">
        <f>VLOOKUP($I392,'U5L Int request'!$J$6:$AI$9945,11,FALSE)</f>
        <v>o</v>
      </c>
      <c r="S392" s="516" t="str">
        <f>VLOOKUP($I392,'U5L Int request'!$J$6:$AI$9945,12,FALSE)</f>
        <v>-</v>
      </c>
      <c r="T392" s="516" t="str">
        <f>VLOOKUP($I392,'U5L Int request'!$J$6:$AI$9945,13,FALSE)</f>
        <v>-</v>
      </c>
      <c r="U392" s="516" t="str">
        <f>VLOOKUP($I392,'U5L Int request'!$J$6:$AI$9945,14,FALSE)</f>
        <v>-</v>
      </c>
      <c r="V392" s="516" t="str">
        <f>VLOOKUP($I392,'U5L Int request'!$J$6:$AI$9945,15,FALSE)</f>
        <v>-</v>
      </c>
      <c r="W392" s="516" t="str">
        <f>VLOOKUP($I392,'U5L Int request'!$J$6:$AI$9945,16,FALSE)</f>
        <v>-</v>
      </c>
      <c r="X392" s="516" t="str">
        <f>VLOOKUP($I392,'U5L Int request'!$J$6:$AI$9945,17,FALSE)</f>
        <v>-</v>
      </c>
      <c r="Y392" s="516" t="str">
        <f>VLOOKUP($I392,'U5L Int request'!$J$6:$AI$9945,18,FALSE)</f>
        <v>-</v>
      </c>
      <c r="Z392" s="516" t="str">
        <f>VLOOKUP($I392,'U5L Int request'!$J$6:$AI$9945,19,FALSE)</f>
        <v>-</v>
      </c>
      <c r="AA392" s="516" t="str">
        <f>VLOOKUP($I392,'U5L Int request'!$J$6:$AI$9945,20,FALSE)</f>
        <v>-</v>
      </c>
      <c r="AB392" s="516" t="str">
        <f>VLOOKUP($I392,'U5L Int request'!$J$6:$AI$9945,21,FALSE)</f>
        <v>-</v>
      </c>
      <c r="AC392" s="516" t="str">
        <f>VLOOKUP($I392,'U5L Int request'!$J$6:$AI$9945,22,FALSE)</f>
        <v>-</v>
      </c>
      <c r="AD392" s="563"/>
      <c r="AF392" s="30" t="str">
        <f>VLOOKUP(I392, 'U5L Int request'!$J$7:$J$428, 1, FALSE)</f>
        <v>INTRLIN316UR0</v>
      </c>
    </row>
    <row r="393" spans="2:32" ht="18" customHeight="1">
      <c r="B393" s="600">
        <v>197</v>
      </c>
      <c r="C393" s="593" t="s">
        <v>1167</v>
      </c>
      <c r="D393" s="593" t="s">
        <v>2294</v>
      </c>
      <c r="E393" s="593" t="s">
        <v>2295</v>
      </c>
      <c r="F393" s="512" t="str">
        <f t="shared" si="5"/>
        <v>EIC197</v>
      </c>
      <c r="G393" s="551" t="s">
        <v>450</v>
      </c>
      <c r="H393" s="584">
        <v>386</v>
      </c>
      <c r="I393" s="38" t="s">
        <v>1046</v>
      </c>
      <c r="J393" s="38" t="s">
        <v>1047</v>
      </c>
      <c r="K393" s="38" t="str">
        <f>VLOOKUP($I393,'U5L Int request'!$J$6:$AI$9945,3,FALSE)</f>
        <v>RLIN3</v>
      </c>
      <c r="L393" s="38" t="str">
        <f>VLOOKUP(J393,'U5L Int request'!K:AI,3,FALSE)</f>
        <v>Edge</v>
      </c>
      <c r="M393" s="571" t="s">
        <v>2355</v>
      </c>
      <c r="N393" s="686"/>
      <c r="O393" s="691"/>
      <c r="P393" s="572" t="s">
        <v>2358</v>
      </c>
      <c r="Q393" s="308" t="str">
        <f>VLOOKUP($I393,'U5L Int request'!$J$6:$AI$9945,5,FALSE)</f>
        <v>iso_rlin3_17_lin3_int_t</v>
      </c>
      <c r="R393" s="516" t="str">
        <f>VLOOKUP($I393,'U5L Int request'!$J$6:$AI$9945,11,FALSE)</f>
        <v>o</v>
      </c>
      <c r="S393" s="516" t="str">
        <f>VLOOKUP($I393,'U5L Int request'!$J$6:$AI$9945,12,FALSE)</f>
        <v>-</v>
      </c>
      <c r="T393" s="516" t="str">
        <f>VLOOKUP($I393,'U5L Int request'!$J$6:$AI$9945,13,FALSE)</f>
        <v>-</v>
      </c>
      <c r="U393" s="516" t="str">
        <f>VLOOKUP($I393,'U5L Int request'!$J$6:$AI$9945,14,FALSE)</f>
        <v>-</v>
      </c>
      <c r="V393" s="516" t="str">
        <f>VLOOKUP($I393,'U5L Int request'!$J$6:$AI$9945,15,FALSE)</f>
        <v>-</v>
      </c>
      <c r="W393" s="516" t="str">
        <f>VLOOKUP($I393,'U5L Int request'!$J$6:$AI$9945,16,FALSE)</f>
        <v>-</v>
      </c>
      <c r="X393" s="516" t="str">
        <f>VLOOKUP($I393,'U5L Int request'!$J$6:$AI$9945,17,FALSE)</f>
        <v>-</v>
      </c>
      <c r="Y393" s="516" t="str">
        <f>VLOOKUP($I393,'U5L Int request'!$J$6:$AI$9945,18,FALSE)</f>
        <v>-</v>
      </c>
      <c r="Z393" s="516" t="str">
        <f>VLOOKUP($I393,'U5L Int request'!$J$6:$AI$9945,19,FALSE)</f>
        <v>-</v>
      </c>
      <c r="AA393" s="516" t="str">
        <f>VLOOKUP($I393,'U5L Int request'!$J$6:$AI$9945,20,FALSE)</f>
        <v>-</v>
      </c>
      <c r="AB393" s="516" t="str">
        <f>VLOOKUP($I393,'U5L Int request'!$J$6:$AI$9945,21,FALSE)</f>
        <v>-</v>
      </c>
      <c r="AC393" s="516" t="str">
        <f>VLOOKUP($I393,'U5L Int request'!$J$6:$AI$9945,22,FALSE)</f>
        <v>-</v>
      </c>
      <c r="AD393" s="563"/>
      <c r="AF393" s="30" t="str">
        <f>VLOOKUP(I393, 'U5L Int request'!$J$7:$J$428, 1, FALSE)</f>
        <v>INTRLIN317UR0</v>
      </c>
    </row>
    <row r="394" spans="2:32" ht="18" customHeight="1">
      <c r="B394" s="598">
        <v>198</v>
      </c>
      <c r="C394" s="591" t="s">
        <v>1167</v>
      </c>
      <c r="D394" s="591">
        <v>33</v>
      </c>
      <c r="E394" s="591">
        <v>0</v>
      </c>
      <c r="F394" s="512" t="str">
        <f t="shared" si="5"/>
        <v>EIC198</v>
      </c>
      <c r="G394" s="540" t="s">
        <v>2351</v>
      </c>
      <c r="H394" s="584">
        <v>387</v>
      </c>
      <c r="I394" s="40" t="s">
        <v>1040</v>
      </c>
      <c r="J394" s="40" t="s">
        <v>1041</v>
      </c>
      <c r="K394" s="40" t="str">
        <f>VLOOKUP($I394,'U5L Int request'!$J$6:$AI$9945,3,FALSE)</f>
        <v>RLIN3</v>
      </c>
      <c r="L394" s="40" t="str">
        <f>VLOOKUP(J394,'U5L Int request'!K:AI,3,FALSE)</f>
        <v>Edge</v>
      </c>
      <c r="M394" s="540" t="s">
        <v>2356</v>
      </c>
      <c r="N394" s="686"/>
      <c r="O394" s="691"/>
      <c r="P394" s="546" t="s">
        <v>2359</v>
      </c>
      <c r="Q394" s="301" t="str">
        <f>VLOOKUP($I394,'U5L Int request'!$J$6:$AI$9945,5,FALSE)</f>
        <v>iso_rlin3_16_lin3_int_r</v>
      </c>
      <c r="R394" s="516" t="str">
        <f>VLOOKUP($I394,'U5L Int request'!$J$6:$AI$9945,11,FALSE)</f>
        <v>o</v>
      </c>
      <c r="S394" s="516" t="str">
        <f>VLOOKUP($I394,'U5L Int request'!$J$6:$AI$9945,12,FALSE)</f>
        <v>-</v>
      </c>
      <c r="T394" s="516" t="str">
        <f>VLOOKUP($I394,'U5L Int request'!$J$6:$AI$9945,13,FALSE)</f>
        <v>-</v>
      </c>
      <c r="U394" s="516" t="str">
        <f>VLOOKUP($I394,'U5L Int request'!$J$6:$AI$9945,14,FALSE)</f>
        <v>-</v>
      </c>
      <c r="V394" s="516" t="str">
        <f>VLOOKUP($I394,'U5L Int request'!$J$6:$AI$9945,15,FALSE)</f>
        <v>-</v>
      </c>
      <c r="W394" s="516" t="str">
        <f>VLOOKUP($I394,'U5L Int request'!$J$6:$AI$9945,16,FALSE)</f>
        <v>-</v>
      </c>
      <c r="X394" s="516" t="str">
        <f>VLOOKUP($I394,'U5L Int request'!$J$6:$AI$9945,17,FALSE)</f>
        <v>-</v>
      </c>
      <c r="Y394" s="516" t="str">
        <f>VLOOKUP($I394,'U5L Int request'!$J$6:$AI$9945,18,FALSE)</f>
        <v>-</v>
      </c>
      <c r="Z394" s="516" t="str">
        <f>VLOOKUP($I394,'U5L Int request'!$J$6:$AI$9945,19,FALSE)</f>
        <v>-</v>
      </c>
      <c r="AA394" s="516" t="str">
        <f>VLOOKUP($I394,'U5L Int request'!$J$6:$AI$9945,20,FALSE)</f>
        <v>-</v>
      </c>
      <c r="AB394" s="516" t="str">
        <f>VLOOKUP($I394,'U5L Int request'!$J$6:$AI$9945,21,FALSE)</f>
        <v>-</v>
      </c>
      <c r="AC394" s="516" t="str">
        <f>VLOOKUP($I394,'U5L Int request'!$J$6:$AI$9945,22,FALSE)</f>
        <v>-</v>
      </c>
      <c r="AD394" s="563"/>
      <c r="AF394" s="30" t="str">
        <f>VLOOKUP(I394, 'U5L Int request'!$J$7:$J$428, 1, FALSE)</f>
        <v>INTRLIN316UR1</v>
      </c>
    </row>
    <row r="395" spans="2:32" ht="18" customHeight="1">
      <c r="B395" s="600">
        <v>198</v>
      </c>
      <c r="C395" s="593" t="s">
        <v>1167</v>
      </c>
      <c r="D395" s="593" t="s">
        <v>2296</v>
      </c>
      <c r="E395" s="593" t="s">
        <v>2295</v>
      </c>
      <c r="F395" s="512" t="str">
        <f t="shared" si="5"/>
        <v>EIC198</v>
      </c>
      <c r="G395" s="551" t="s">
        <v>2351</v>
      </c>
      <c r="H395" s="584">
        <v>388</v>
      </c>
      <c r="I395" s="40" t="s">
        <v>1048</v>
      </c>
      <c r="J395" s="40" t="s">
        <v>1049</v>
      </c>
      <c r="K395" s="40" t="str">
        <f>VLOOKUP($I395,'U5L Int request'!$J$6:$AI$9945,3,FALSE)</f>
        <v>RLIN3</v>
      </c>
      <c r="L395" s="40" t="str">
        <f>VLOOKUP(J395,'U5L Int request'!K:AI,3,FALSE)</f>
        <v>Edge</v>
      </c>
      <c r="M395" s="551" t="s">
        <v>2356</v>
      </c>
      <c r="N395" s="686"/>
      <c r="O395" s="691"/>
      <c r="P395" s="573" t="s">
        <v>2359</v>
      </c>
      <c r="Q395" s="306" t="str">
        <f>VLOOKUP($I395,'U5L Int request'!$J$6:$AI$9945,5,FALSE)</f>
        <v>iso_rlin3_17_lin3_int_r</v>
      </c>
      <c r="R395" s="516" t="str">
        <f>VLOOKUP($I395,'U5L Int request'!$J$6:$AI$9945,11,FALSE)</f>
        <v>o</v>
      </c>
      <c r="S395" s="516" t="str">
        <f>VLOOKUP($I395,'U5L Int request'!$J$6:$AI$9945,12,FALSE)</f>
        <v>-</v>
      </c>
      <c r="T395" s="516" t="str">
        <f>VLOOKUP($I395,'U5L Int request'!$J$6:$AI$9945,13,FALSE)</f>
        <v>-</v>
      </c>
      <c r="U395" s="516" t="str">
        <f>VLOOKUP($I395,'U5L Int request'!$J$6:$AI$9945,14,FALSE)</f>
        <v>-</v>
      </c>
      <c r="V395" s="516" t="str">
        <f>VLOOKUP($I395,'U5L Int request'!$J$6:$AI$9945,15,FALSE)</f>
        <v>-</v>
      </c>
      <c r="W395" s="516" t="str">
        <f>VLOOKUP($I395,'U5L Int request'!$J$6:$AI$9945,16,FALSE)</f>
        <v>-</v>
      </c>
      <c r="X395" s="516" t="str">
        <f>VLOOKUP($I395,'U5L Int request'!$J$6:$AI$9945,17,FALSE)</f>
        <v>-</v>
      </c>
      <c r="Y395" s="516" t="str">
        <f>VLOOKUP($I395,'U5L Int request'!$J$6:$AI$9945,18,FALSE)</f>
        <v>-</v>
      </c>
      <c r="Z395" s="516" t="str">
        <f>VLOOKUP($I395,'U5L Int request'!$J$6:$AI$9945,19,FALSE)</f>
        <v>-</v>
      </c>
      <c r="AA395" s="516" t="str">
        <f>VLOOKUP($I395,'U5L Int request'!$J$6:$AI$9945,20,FALSE)</f>
        <v>-</v>
      </c>
      <c r="AB395" s="516" t="str">
        <f>VLOOKUP($I395,'U5L Int request'!$J$6:$AI$9945,21,FALSE)</f>
        <v>-</v>
      </c>
      <c r="AC395" s="516" t="str">
        <f>VLOOKUP($I395,'U5L Int request'!$J$6:$AI$9945,22,FALSE)</f>
        <v>-</v>
      </c>
      <c r="AD395" s="563"/>
      <c r="AF395" s="30" t="str">
        <f>VLOOKUP(I395, 'U5L Int request'!$J$7:$J$428, 1, FALSE)</f>
        <v>INTRLIN317UR1</v>
      </c>
    </row>
    <row r="396" spans="2:32" ht="18" customHeight="1">
      <c r="B396" s="598">
        <v>199</v>
      </c>
      <c r="C396" s="591" t="s">
        <v>1167</v>
      </c>
      <c r="D396" s="591">
        <v>34</v>
      </c>
      <c r="E396" s="591">
        <v>0</v>
      </c>
      <c r="F396" s="512" t="str">
        <f t="shared" si="5"/>
        <v>EIC199</v>
      </c>
      <c r="G396" s="540" t="s">
        <v>453</v>
      </c>
      <c r="H396" s="584">
        <v>389</v>
      </c>
      <c r="I396" s="38" t="s">
        <v>1042</v>
      </c>
      <c r="J396" s="38" t="s">
        <v>1043</v>
      </c>
      <c r="K396" s="38" t="str">
        <f>VLOOKUP($I396,'U5L Int request'!$J$6:$AI$9945,3,FALSE)</f>
        <v>RLIN3</v>
      </c>
      <c r="L396" s="38" t="str">
        <f>VLOOKUP(J396,'U5L Int request'!K:AI,3,FALSE)</f>
        <v>Edge</v>
      </c>
      <c r="M396" s="533" t="s">
        <v>2357</v>
      </c>
      <c r="N396" s="686"/>
      <c r="O396" s="691"/>
      <c r="P396" s="545" t="s">
        <v>2360</v>
      </c>
      <c r="Q396" s="302" t="str">
        <f>VLOOKUP($I396,'U5L Int request'!$J$6:$AI$9945,5,FALSE)</f>
        <v>iso_rlin3_16_lin3_int_s</v>
      </c>
      <c r="R396" s="516" t="str">
        <f>VLOOKUP($I396,'U5L Int request'!$J$6:$AI$9945,11,FALSE)</f>
        <v>o</v>
      </c>
      <c r="S396" s="516" t="str">
        <f>VLOOKUP($I396,'U5L Int request'!$J$6:$AI$9945,12,FALSE)</f>
        <v>-</v>
      </c>
      <c r="T396" s="516" t="str">
        <f>VLOOKUP($I396,'U5L Int request'!$J$6:$AI$9945,13,FALSE)</f>
        <v>-</v>
      </c>
      <c r="U396" s="516" t="str">
        <f>VLOOKUP($I396,'U5L Int request'!$J$6:$AI$9945,14,FALSE)</f>
        <v>-</v>
      </c>
      <c r="V396" s="516" t="str">
        <f>VLOOKUP($I396,'U5L Int request'!$J$6:$AI$9945,15,FALSE)</f>
        <v>-</v>
      </c>
      <c r="W396" s="516" t="str">
        <f>VLOOKUP($I396,'U5L Int request'!$J$6:$AI$9945,16,FALSE)</f>
        <v>-</v>
      </c>
      <c r="X396" s="516" t="str">
        <f>VLOOKUP($I396,'U5L Int request'!$J$6:$AI$9945,17,FALSE)</f>
        <v>-</v>
      </c>
      <c r="Y396" s="516" t="str">
        <f>VLOOKUP($I396,'U5L Int request'!$J$6:$AI$9945,18,FALSE)</f>
        <v>-</v>
      </c>
      <c r="Z396" s="516" t="str">
        <f>VLOOKUP($I396,'U5L Int request'!$J$6:$AI$9945,19,FALSE)</f>
        <v>-</v>
      </c>
      <c r="AA396" s="516" t="str">
        <f>VLOOKUP($I396,'U5L Int request'!$J$6:$AI$9945,20,FALSE)</f>
        <v>-</v>
      </c>
      <c r="AB396" s="516" t="str">
        <f>VLOOKUP($I396,'U5L Int request'!$J$6:$AI$9945,21,FALSE)</f>
        <v>-</v>
      </c>
      <c r="AC396" s="516" t="str">
        <f>VLOOKUP($I396,'U5L Int request'!$J$6:$AI$9945,22,FALSE)</f>
        <v>-</v>
      </c>
      <c r="AD396" s="563"/>
      <c r="AF396" s="30" t="str">
        <f>VLOOKUP(I396, 'U5L Int request'!$J$7:$J$428, 1, FALSE)</f>
        <v>INTRLIN316UR2</v>
      </c>
    </row>
    <row r="397" spans="2:32" ht="18" customHeight="1" thickBot="1">
      <c r="B397" s="654">
        <v>199</v>
      </c>
      <c r="C397" s="593" t="s">
        <v>1167</v>
      </c>
      <c r="D397" s="593" t="s">
        <v>2297</v>
      </c>
      <c r="E397" s="593" t="s">
        <v>2295</v>
      </c>
      <c r="F397" s="512" t="str">
        <f t="shared" si="5"/>
        <v>EIC199</v>
      </c>
      <c r="G397" s="551" t="s">
        <v>453</v>
      </c>
      <c r="H397" s="584">
        <v>390</v>
      </c>
      <c r="I397" s="38" t="s">
        <v>1050</v>
      </c>
      <c r="J397" s="38" t="s">
        <v>1051</v>
      </c>
      <c r="K397" s="38" t="str">
        <f>VLOOKUP($I397,'U5L Int request'!$J$6:$AI$9945,3,FALSE)</f>
        <v>RLIN3</v>
      </c>
      <c r="L397" s="38" t="str">
        <f>VLOOKUP(J397,'U5L Int request'!K:AI,3,FALSE)</f>
        <v>Edge</v>
      </c>
      <c r="M397" s="571" t="s">
        <v>2357</v>
      </c>
      <c r="N397" s="686"/>
      <c r="O397" s="691"/>
      <c r="P397" s="572" t="s">
        <v>2360</v>
      </c>
      <c r="Q397" s="308" t="str">
        <f>VLOOKUP($I397,'U5L Int request'!$J$6:$AI$9945,5,FALSE)</f>
        <v>iso_rlin3_17_lin3_int_s</v>
      </c>
      <c r="R397" s="516" t="str">
        <f>VLOOKUP($I397,'U5L Int request'!$J$6:$AI$9945,11,FALSE)</f>
        <v>o</v>
      </c>
      <c r="S397" s="516" t="str">
        <f>VLOOKUP($I397,'U5L Int request'!$J$6:$AI$9945,12,FALSE)</f>
        <v>-</v>
      </c>
      <c r="T397" s="516" t="str">
        <f>VLOOKUP($I397,'U5L Int request'!$J$6:$AI$9945,13,FALSE)</f>
        <v>-</v>
      </c>
      <c r="U397" s="516" t="str">
        <f>VLOOKUP($I397,'U5L Int request'!$J$6:$AI$9945,14,FALSE)</f>
        <v>-</v>
      </c>
      <c r="V397" s="516" t="str">
        <f>VLOOKUP($I397,'U5L Int request'!$J$6:$AI$9945,15,FALSE)</f>
        <v>-</v>
      </c>
      <c r="W397" s="516" t="str">
        <f>VLOOKUP($I397,'U5L Int request'!$J$6:$AI$9945,16,FALSE)</f>
        <v>-</v>
      </c>
      <c r="X397" s="516" t="str">
        <f>VLOOKUP($I397,'U5L Int request'!$J$6:$AI$9945,17,FALSE)</f>
        <v>-</v>
      </c>
      <c r="Y397" s="516" t="str">
        <f>VLOOKUP($I397,'U5L Int request'!$J$6:$AI$9945,18,FALSE)</f>
        <v>-</v>
      </c>
      <c r="Z397" s="516" t="str">
        <f>VLOOKUP($I397,'U5L Int request'!$J$6:$AI$9945,19,FALSE)</f>
        <v>-</v>
      </c>
      <c r="AA397" s="516" t="str">
        <f>VLOOKUP($I397,'U5L Int request'!$J$6:$AI$9945,20,FALSE)</f>
        <v>-</v>
      </c>
      <c r="AB397" s="516" t="str">
        <f>VLOOKUP($I397,'U5L Int request'!$J$6:$AI$9945,21,FALSE)</f>
        <v>-</v>
      </c>
      <c r="AC397" s="516" t="str">
        <f>VLOOKUP($I397,'U5L Int request'!$J$6:$AI$9945,22,FALSE)</f>
        <v>-</v>
      </c>
      <c r="AD397" s="563"/>
      <c r="AF397" s="30" t="str">
        <f>VLOOKUP(I397, 'U5L Int request'!$J$7:$J$428, 1, FALSE)</f>
        <v>INTRLIN317UR2</v>
      </c>
    </row>
    <row r="398" spans="2:32">
      <c r="B398" s="567"/>
      <c r="C398" s="567"/>
      <c r="D398" s="567"/>
      <c r="E398" s="567"/>
      <c r="F398" s="567"/>
      <c r="G398" s="567"/>
      <c r="H398" s="567"/>
      <c r="I398" s="567"/>
      <c r="J398" s="567"/>
      <c r="K398" s="567"/>
      <c r="L398" s="567"/>
      <c r="M398" s="567"/>
      <c r="N398" s="567"/>
      <c r="O398" s="567"/>
      <c r="P398" s="568"/>
      <c r="Q398" s="568"/>
      <c r="R398" s="569"/>
      <c r="S398" s="569"/>
      <c r="T398" s="569"/>
      <c r="U398" s="569"/>
      <c r="V398" s="569"/>
      <c r="W398" s="569"/>
      <c r="X398" s="569"/>
      <c r="Y398" s="569"/>
      <c r="Z398" s="569"/>
      <c r="AA398" s="569"/>
      <c r="AB398" s="569"/>
      <c r="AC398" s="569"/>
      <c r="AD398" s="570"/>
    </row>
    <row r="399" spans="2:32">
      <c r="P399" s="213"/>
      <c r="Q399" s="213"/>
    </row>
    <row r="400" spans="2:32">
      <c r="P400" s="213"/>
      <c r="Q400" s="213"/>
    </row>
    <row r="401" spans="16:17">
      <c r="P401" s="213"/>
      <c r="Q401" s="213"/>
    </row>
    <row r="402" spans="16:17">
      <c r="P402" s="213"/>
      <c r="Q402" s="213"/>
    </row>
    <row r="403" spans="16:17">
      <c r="P403" s="213"/>
      <c r="Q403" s="213"/>
    </row>
    <row r="404" spans="16:17">
      <c r="P404" s="213"/>
      <c r="Q404" s="213"/>
    </row>
    <row r="405" spans="16:17">
      <c r="P405" s="213"/>
      <c r="Q405" s="213"/>
    </row>
    <row r="406" spans="16:17">
      <c r="P406" s="213"/>
      <c r="Q406" s="213"/>
    </row>
    <row r="407" spans="16:17">
      <c r="P407" s="213"/>
      <c r="Q407" s="213"/>
    </row>
    <row r="408" spans="16:17">
      <c r="P408" s="213"/>
      <c r="Q408" s="213"/>
    </row>
    <row r="409" spans="16:17">
      <c r="P409" s="213"/>
      <c r="Q409" s="213"/>
    </row>
    <row r="410" spans="16:17">
      <c r="P410" s="213"/>
      <c r="Q410" s="213"/>
    </row>
    <row r="411" spans="16:17">
      <c r="P411" s="213"/>
      <c r="Q411" s="213"/>
    </row>
    <row r="412" spans="16:17">
      <c r="P412" s="213"/>
      <c r="Q412" s="213"/>
    </row>
    <row r="413" spans="16:17">
      <c r="P413" s="213"/>
      <c r="Q413" s="213"/>
    </row>
    <row r="414" spans="16:17">
      <c r="P414" s="213"/>
      <c r="Q414" s="213"/>
    </row>
    <row r="415" spans="16:17">
      <c r="P415" s="213"/>
      <c r="Q415" s="213"/>
    </row>
    <row r="416" spans="16:17">
      <c r="P416" s="213"/>
      <c r="Q416" s="213"/>
    </row>
    <row r="417" spans="2:30">
      <c r="P417" s="213"/>
      <c r="Q417" s="213"/>
    </row>
    <row r="418" spans="2:30">
      <c r="P418" s="213"/>
      <c r="Q418" s="213"/>
    </row>
    <row r="419" spans="2:30">
      <c r="P419" s="213"/>
      <c r="Q419" s="213"/>
    </row>
    <row r="420" spans="2:30" s="35" customFormat="1">
      <c r="B420" s="30"/>
      <c r="C420" s="30"/>
      <c r="D420" s="30"/>
      <c r="E420" s="30"/>
      <c r="F420" s="30"/>
      <c r="G420" s="30"/>
      <c r="H420" s="30"/>
      <c r="I420" s="30"/>
      <c r="J420" s="30"/>
      <c r="K420" s="30"/>
      <c r="L420" s="30"/>
      <c r="M420" s="30"/>
      <c r="N420" s="30"/>
      <c r="O420" s="30"/>
      <c r="P420" s="213"/>
      <c r="Q420" s="213"/>
      <c r="R420" s="32"/>
      <c r="S420" s="32"/>
      <c r="T420" s="32"/>
      <c r="U420" s="32"/>
      <c r="V420" s="32"/>
      <c r="W420" s="32"/>
      <c r="X420" s="32"/>
      <c r="Y420" s="32"/>
      <c r="Z420" s="32"/>
      <c r="AA420" s="32"/>
      <c r="AB420" s="32"/>
      <c r="AC420" s="32"/>
      <c r="AD420" s="31"/>
    </row>
    <row r="421" spans="2:30" s="34" customFormat="1">
      <c r="B421" s="30"/>
      <c r="C421" s="30"/>
      <c r="D421" s="30"/>
      <c r="E421" s="30"/>
      <c r="F421" s="30"/>
      <c r="G421" s="30"/>
      <c r="H421" s="30"/>
      <c r="I421" s="30"/>
      <c r="J421" s="30"/>
      <c r="K421" s="30"/>
      <c r="L421" s="30"/>
      <c r="M421" s="30"/>
      <c r="N421" s="30"/>
      <c r="O421" s="30"/>
      <c r="P421" s="213"/>
      <c r="Q421" s="213"/>
      <c r="R421" s="32"/>
      <c r="S421" s="32"/>
      <c r="T421" s="32"/>
      <c r="U421" s="32"/>
      <c r="V421" s="32"/>
      <c r="W421" s="32"/>
      <c r="X421" s="32"/>
      <c r="Y421" s="32"/>
      <c r="Z421" s="32"/>
      <c r="AA421" s="32"/>
      <c r="AB421" s="32"/>
      <c r="AC421" s="32"/>
      <c r="AD421" s="31"/>
    </row>
    <row r="422" spans="2:30">
      <c r="P422" s="213"/>
      <c r="Q422" s="213"/>
    </row>
    <row r="423" spans="2:30">
      <c r="P423" s="213"/>
      <c r="Q423" s="213"/>
    </row>
    <row r="424" spans="2:30">
      <c r="P424" s="213"/>
      <c r="Q424" s="213"/>
    </row>
    <row r="425" spans="2:30">
      <c r="P425" s="213"/>
      <c r="Q425" s="213"/>
    </row>
    <row r="426" spans="2:30">
      <c r="P426" s="213"/>
      <c r="Q426" s="213"/>
    </row>
    <row r="427" spans="2:30">
      <c r="P427" s="213"/>
      <c r="Q427" s="213"/>
    </row>
    <row r="428" spans="2:30">
      <c r="P428" s="213"/>
      <c r="Q428" s="213"/>
    </row>
    <row r="429" spans="2:30">
      <c r="P429" s="213"/>
      <c r="Q429" s="213"/>
    </row>
    <row r="430" spans="2:30">
      <c r="P430" s="213"/>
      <c r="Q430" s="213"/>
    </row>
    <row r="431" spans="2:30">
      <c r="P431" s="213"/>
      <c r="Q431" s="213"/>
    </row>
    <row r="432" spans="2:30">
      <c r="P432" s="213"/>
      <c r="Q432" s="213"/>
    </row>
    <row r="433" spans="2:30">
      <c r="P433" s="213"/>
      <c r="Q433" s="213"/>
    </row>
    <row r="434" spans="2:30">
      <c r="P434" s="213"/>
      <c r="Q434" s="213"/>
    </row>
    <row r="435" spans="2:30">
      <c r="P435" s="213"/>
      <c r="Q435" s="213"/>
    </row>
    <row r="436" spans="2:30">
      <c r="P436" s="213"/>
      <c r="Q436" s="213"/>
    </row>
    <row r="437" spans="2:30">
      <c r="P437" s="213"/>
      <c r="Q437" s="213"/>
    </row>
    <row r="438" spans="2:30">
      <c r="P438" s="213"/>
      <c r="Q438" s="213"/>
    </row>
    <row r="439" spans="2:30">
      <c r="P439" s="213"/>
      <c r="Q439" s="213"/>
    </row>
    <row r="440" spans="2:30">
      <c r="P440" s="213"/>
      <c r="Q440" s="213"/>
    </row>
    <row r="441" spans="2:30">
      <c r="P441" s="213"/>
      <c r="Q441" s="213"/>
    </row>
    <row r="442" spans="2:30">
      <c r="P442" s="213"/>
      <c r="Q442" s="213"/>
    </row>
    <row r="443" spans="2:30">
      <c r="P443" s="213"/>
      <c r="Q443" s="213"/>
    </row>
    <row r="444" spans="2:30">
      <c r="P444" s="213"/>
      <c r="Q444" s="213"/>
    </row>
    <row r="445" spans="2:30">
      <c r="P445" s="213"/>
      <c r="Q445" s="213"/>
    </row>
    <row r="446" spans="2:30" s="34" customFormat="1">
      <c r="B446" s="30"/>
      <c r="C446" s="30"/>
      <c r="D446" s="30"/>
      <c r="E446" s="30"/>
      <c r="F446" s="30"/>
      <c r="G446" s="30"/>
      <c r="H446" s="30"/>
      <c r="I446" s="30"/>
      <c r="J446" s="30"/>
      <c r="K446" s="30"/>
      <c r="L446" s="30"/>
      <c r="M446" s="30"/>
      <c r="N446" s="30"/>
      <c r="O446" s="30"/>
      <c r="P446" s="213"/>
      <c r="Q446" s="213"/>
      <c r="R446" s="32"/>
      <c r="S446" s="32"/>
      <c r="T446" s="32"/>
      <c r="U446" s="32"/>
      <c r="V446" s="32"/>
      <c r="W446" s="32"/>
      <c r="X446" s="32"/>
      <c r="Y446" s="32"/>
      <c r="Z446" s="32"/>
      <c r="AA446" s="32"/>
      <c r="AB446" s="32"/>
      <c r="AC446" s="32"/>
      <c r="AD446" s="31"/>
    </row>
    <row r="447" spans="2:30">
      <c r="P447" s="213"/>
      <c r="Q447" s="213"/>
    </row>
    <row r="448" spans="2:30">
      <c r="P448" s="213"/>
      <c r="Q448" s="213"/>
    </row>
    <row r="449" spans="16:17">
      <c r="P449" s="213"/>
      <c r="Q449" s="213"/>
    </row>
    <row r="450" spans="16:17">
      <c r="P450" s="213"/>
      <c r="Q450" s="213"/>
    </row>
    <row r="451" spans="16:17">
      <c r="P451" s="213"/>
      <c r="Q451" s="213"/>
    </row>
    <row r="452" spans="16:17">
      <c r="P452" s="213"/>
      <c r="Q452" s="213"/>
    </row>
    <row r="453" spans="16:17">
      <c r="P453" s="213"/>
      <c r="Q453" s="213"/>
    </row>
    <row r="454" spans="16:17">
      <c r="P454" s="213"/>
      <c r="Q454" s="213"/>
    </row>
    <row r="455" spans="16:17">
      <c r="P455" s="213"/>
      <c r="Q455" s="213"/>
    </row>
    <row r="456" spans="16:17">
      <c r="P456" s="213"/>
      <c r="Q456" s="213"/>
    </row>
    <row r="457" spans="16:17">
      <c r="P457" s="213"/>
      <c r="Q457" s="213"/>
    </row>
    <row r="458" spans="16:17">
      <c r="P458" s="213"/>
      <c r="Q458" s="213"/>
    </row>
    <row r="459" spans="16:17">
      <c r="P459" s="213"/>
      <c r="Q459" s="213"/>
    </row>
    <row r="460" spans="16:17">
      <c r="P460" s="213"/>
      <c r="Q460" s="213"/>
    </row>
    <row r="461" spans="16:17">
      <c r="P461" s="213"/>
      <c r="Q461" s="213"/>
    </row>
    <row r="462" spans="16:17">
      <c r="P462" s="213"/>
      <c r="Q462" s="213"/>
    </row>
    <row r="463" spans="16:17">
      <c r="P463" s="213"/>
      <c r="Q463" s="213"/>
    </row>
    <row r="464" spans="16:17">
      <c r="P464" s="213"/>
      <c r="Q464" s="213"/>
    </row>
    <row r="465" spans="16:17">
      <c r="P465" s="213"/>
      <c r="Q465" s="213"/>
    </row>
    <row r="466" spans="16:17">
      <c r="P466" s="213"/>
      <c r="Q466" s="213"/>
    </row>
    <row r="467" spans="16:17">
      <c r="P467" s="213"/>
      <c r="Q467" s="213"/>
    </row>
    <row r="468" spans="16:17">
      <c r="P468" s="213"/>
      <c r="Q468" s="213"/>
    </row>
    <row r="469" spans="16:17">
      <c r="P469" s="213"/>
      <c r="Q469" s="213"/>
    </row>
    <row r="470" spans="16:17">
      <c r="P470" s="213"/>
      <c r="Q470" s="213"/>
    </row>
    <row r="471" spans="16:17">
      <c r="P471" s="213"/>
      <c r="Q471" s="213"/>
    </row>
    <row r="472" spans="16:17">
      <c r="P472" s="213"/>
      <c r="Q472" s="213"/>
    </row>
    <row r="473" spans="16:17">
      <c r="P473" s="213"/>
      <c r="Q473" s="213"/>
    </row>
    <row r="474" spans="16:17">
      <c r="P474" s="213"/>
      <c r="Q474" s="213"/>
    </row>
    <row r="475" spans="16:17">
      <c r="P475" s="213"/>
      <c r="Q475" s="213"/>
    </row>
    <row r="476" spans="16:17">
      <c r="P476" s="213"/>
      <c r="Q476" s="213"/>
    </row>
    <row r="477" spans="16:17">
      <c r="P477" s="213"/>
      <c r="Q477" s="213"/>
    </row>
    <row r="478" spans="16:17">
      <c r="P478" s="213"/>
      <c r="Q478" s="213"/>
    </row>
    <row r="479" spans="16:17">
      <c r="P479" s="213"/>
      <c r="Q479" s="213"/>
    </row>
    <row r="480" spans="16:17">
      <c r="P480" s="213"/>
      <c r="Q480" s="213"/>
    </row>
    <row r="481" spans="16:17">
      <c r="P481" s="213"/>
      <c r="Q481" s="213"/>
    </row>
    <row r="482" spans="16:17">
      <c r="P482" s="213"/>
      <c r="Q482" s="213"/>
    </row>
    <row r="483" spans="16:17">
      <c r="P483" s="213"/>
      <c r="Q483" s="213"/>
    </row>
    <row r="484" spans="16:17">
      <c r="P484" s="213"/>
      <c r="Q484" s="213"/>
    </row>
    <row r="485" spans="16:17">
      <c r="P485" s="213"/>
      <c r="Q485" s="213"/>
    </row>
    <row r="486" spans="16:17">
      <c r="P486" s="213"/>
      <c r="Q486" s="213"/>
    </row>
    <row r="487" spans="16:17">
      <c r="P487" s="213"/>
      <c r="Q487" s="213"/>
    </row>
    <row r="488" spans="16:17">
      <c r="P488" s="213"/>
      <c r="Q488" s="213"/>
    </row>
    <row r="489" spans="16:17">
      <c r="P489" s="213"/>
      <c r="Q489" s="213"/>
    </row>
    <row r="490" spans="16:17">
      <c r="P490" s="213"/>
      <c r="Q490" s="213"/>
    </row>
    <row r="491" spans="16:17">
      <c r="P491" s="213"/>
      <c r="Q491" s="213"/>
    </row>
    <row r="492" spans="16:17">
      <c r="P492" s="213"/>
      <c r="Q492" s="213"/>
    </row>
    <row r="493" spans="16:17">
      <c r="P493" s="213"/>
      <c r="Q493" s="213"/>
    </row>
    <row r="494" spans="16:17">
      <c r="P494" s="213"/>
      <c r="Q494" s="213"/>
    </row>
    <row r="495" spans="16:17">
      <c r="P495" s="213"/>
      <c r="Q495" s="213"/>
    </row>
    <row r="496" spans="16:17">
      <c r="P496" s="213"/>
      <c r="Q496" s="213"/>
    </row>
    <row r="497" spans="16:17">
      <c r="P497" s="213"/>
      <c r="Q497" s="213"/>
    </row>
    <row r="498" spans="16:17">
      <c r="P498" s="213"/>
      <c r="Q498" s="213"/>
    </row>
    <row r="499" spans="16:17">
      <c r="P499" s="213"/>
      <c r="Q499" s="213"/>
    </row>
    <row r="500" spans="16:17">
      <c r="P500" s="213"/>
      <c r="Q500" s="213"/>
    </row>
    <row r="501" spans="16:17">
      <c r="P501" s="213"/>
      <c r="Q501" s="213"/>
    </row>
    <row r="502" spans="16:17">
      <c r="P502" s="213"/>
      <c r="Q502" s="213"/>
    </row>
    <row r="503" spans="16:17">
      <c r="P503" s="213"/>
      <c r="Q503" s="213"/>
    </row>
    <row r="504" spans="16:17">
      <c r="P504" s="213"/>
      <c r="Q504" s="213"/>
    </row>
    <row r="505" spans="16:17">
      <c r="P505" s="213"/>
      <c r="Q505" s="213"/>
    </row>
    <row r="506" spans="16:17">
      <c r="P506" s="213"/>
      <c r="Q506" s="213"/>
    </row>
    <row r="507" spans="16:17">
      <c r="P507" s="213"/>
      <c r="Q507" s="213"/>
    </row>
    <row r="508" spans="16:17">
      <c r="P508" s="213"/>
      <c r="Q508" s="213"/>
    </row>
    <row r="509" spans="16:17">
      <c r="P509" s="213"/>
      <c r="Q509" s="213"/>
    </row>
    <row r="510" spans="16:17">
      <c r="P510" s="213"/>
      <c r="Q510" s="213"/>
    </row>
    <row r="511" spans="16:17">
      <c r="P511" s="213"/>
      <c r="Q511" s="213"/>
    </row>
    <row r="512" spans="16:17">
      <c r="P512" s="213"/>
      <c r="Q512" s="213"/>
    </row>
    <row r="513" spans="16:17">
      <c r="P513" s="213"/>
      <c r="Q513" s="213"/>
    </row>
    <row r="514" spans="16:17">
      <c r="P514" s="213"/>
      <c r="Q514" s="213"/>
    </row>
    <row r="515" spans="16:17">
      <c r="P515" s="213"/>
      <c r="Q515" s="213"/>
    </row>
    <row r="516" spans="16:17">
      <c r="P516" s="213"/>
      <c r="Q516" s="213"/>
    </row>
    <row r="517" spans="16:17">
      <c r="P517" s="213"/>
      <c r="Q517" s="213"/>
    </row>
    <row r="518" spans="16:17">
      <c r="P518" s="213"/>
      <c r="Q518" s="213"/>
    </row>
    <row r="519" spans="16:17">
      <c r="P519" s="213"/>
      <c r="Q519" s="213"/>
    </row>
    <row r="520" spans="16:17">
      <c r="P520" s="213"/>
      <c r="Q520" s="213"/>
    </row>
    <row r="521" spans="16:17">
      <c r="P521" s="213"/>
      <c r="Q521" s="213"/>
    </row>
    <row r="522" spans="16:17">
      <c r="P522" s="213"/>
      <c r="Q522" s="213"/>
    </row>
    <row r="523" spans="16:17">
      <c r="P523" s="213"/>
      <c r="Q523" s="213"/>
    </row>
    <row r="524" spans="16:17">
      <c r="P524" s="213"/>
      <c r="Q524" s="213"/>
    </row>
    <row r="525" spans="16:17">
      <c r="P525" s="213"/>
      <c r="Q525" s="213"/>
    </row>
    <row r="526" spans="16:17">
      <c r="P526" s="213"/>
      <c r="Q526" s="213"/>
    </row>
    <row r="527" spans="16:17">
      <c r="P527" s="213"/>
      <c r="Q527" s="213"/>
    </row>
    <row r="528" spans="16:17">
      <c r="P528" s="213"/>
      <c r="Q528" s="213"/>
    </row>
    <row r="529" spans="16:17">
      <c r="P529" s="213"/>
      <c r="Q529" s="213"/>
    </row>
    <row r="530" spans="16:17">
      <c r="P530" s="213"/>
      <c r="Q530" s="213"/>
    </row>
    <row r="531" spans="16:17">
      <c r="P531" s="213"/>
      <c r="Q531" s="213"/>
    </row>
    <row r="532" spans="16:17">
      <c r="P532" s="213"/>
      <c r="Q532" s="213"/>
    </row>
    <row r="533" spans="16:17">
      <c r="P533" s="213"/>
      <c r="Q533" s="213"/>
    </row>
    <row r="534" spans="16:17">
      <c r="P534" s="213"/>
      <c r="Q534" s="213"/>
    </row>
    <row r="535" spans="16:17">
      <c r="P535" s="213"/>
      <c r="Q535" s="213"/>
    </row>
    <row r="536" spans="16:17">
      <c r="P536" s="213"/>
      <c r="Q536" s="213"/>
    </row>
    <row r="537" spans="16:17">
      <c r="P537" s="213"/>
      <c r="Q537" s="213"/>
    </row>
    <row r="538" spans="16:17">
      <c r="P538" s="213"/>
      <c r="Q538" s="213"/>
    </row>
    <row r="539" spans="16:17">
      <c r="P539" s="213"/>
      <c r="Q539" s="213"/>
    </row>
    <row r="540" spans="16:17">
      <c r="P540" s="213"/>
      <c r="Q540" s="213"/>
    </row>
    <row r="541" spans="16:17">
      <c r="P541" s="213"/>
      <c r="Q541" s="213"/>
    </row>
    <row r="542" spans="16:17">
      <c r="P542" s="213"/>
      <c r="Q542" s="213"/>
    </row>
    <row r="543" spans="16:17">
      <c r="P543" s="213"/>
      <c r="Q543" s="213"/>
    </row>
    <row r="544" spans="16:17">
      <c r="P544" s="213"/>
      <c r="Q544" s="213"/>
    </row>
    <row r="545" spans="16:17">
      <c r="P545" s="213"/>
      <c r="Q545" s="213"/>
    </row>
    <row r="546" spans="16:17">
      <c r="P546" s="213"/>
      <c r="Q546" s="213"/>
    </row>
    <row r="547" spans="16:17">
      <c r="P547" s="213"/>
      <c r="Q547" s="213"/>
    </row>
    <row r="548" spans="16:17">
      <c r="P548" s="213"/>
      <c r="Q548" s="213"/>
    </row>
    <row r="549" spans="16:17">
      <c r="P549" s="213"/>
      <c r="Q549" s="213"/>
    </row>
    <row r="550" spans="16:17">
      <c r="P550" s="213"/>
      <c r="Q550" s="213"/>
    </row>
    <row r="551" spans="16:17">
      <c r="P551" s="213"/>
      <c r="Q551" s="213"/>
    </row>
    <row r="552" spans="16:17">
      <c r="P552" s="213"/>
      <c r="Q552" s="213"/>
    </row>
    <row r="553" spans="16:17">
      <c r="P553" s="213"/>
      <c r="Q553" s="213"/>
    </row>
    <row r="554" spans="16:17">
      <c r="P554" s="213"/>
      <c r="Q554" s="213"/>
    </row>
    <row r="555" spans="16:17">
      <c r="P555" s="213"/>
      <c r="Q555" s="213"/>
    </row>
    <row r="556" spans="16:17">
      <c r="P556" s="213"/>
      <c r="Q556" s="213"/>
    </row>
    <row r="557" spans="16:17">
      <c r="P557" s="213"/>
      <c r="Q557" s="213"/>
    </row>
    <row r="558" spans="16:17">
      <c r="P558" s="213"/>
      <c r="Q558" s="213"/>
    </row>
    <row r="559" spans="16:17">
      <c r="P559" s="213"/>
      <c r="Q559" s="213"/>
    </row>
    <row r="560" spans="16:17">
      <c r="P560" s="213"/>
      <c r="Q560" s="213"/>
    </row>
    <row r="561" spans="16:17">
      <c r="P561" s="213"/>
      <c r="Q561" s="213"/>
    </row>
    <row r="562" spans="16:17">
      <c r="P562" s="213"/>
      <c r="Q562" s="213"/>
    </row>
    <row r="563" spans="16:17">
      <c r="P563" s="213"/>
      <c r="Q563" s="213"/>
    </row>
    <row r="564" spans="16:17">
      <c r="P564" s="213"/>
      <c r="Q564" s="213"/>
    </row>
    <row r="565" spans="16:17">
      <c r="P565" s="213"/>
      <c r="Q565" s="213"/>
    </row>
    <row r="566" spans="16:17">
      <c r="P566" s="213"/>
      <c r="Q566" s="213"/>
    </row>
    <row r="567" spans="16:17">
      <c r="P567" s="213"/>
      <c r="Q567" s="213"/>
    </row>
    <row r="568" spans="16:17">
      <c r="P568" s="213"/>
      <c r="Q568" s="213"/>
    </row>
    <row r="569" spans="16:17">
      <c r="P569" s="213"/>
      <c r="Q569" s="213"/>
    </row>
    <row r="570" spans="16:17">
      <c r="P570" s="213"/>
      <c r="Q570" s="213"/>
    </row>
    <row r="571" spans="16:17">
      <c r="P571" s="213"/>
      <c r="Q571" s="213"/>
    </row>
    <row r="572" spans="16:17">
      <c r="P572" s="213"/>
      <c r="Q572" s="213"/>
    </row>
    <row r="573" spans="16:17">
      <c r="P573" s="213"/>
      <c r="Q573" s="213"/>
    </row>
    <row r="574" spans="16:17">
      <c r="P574" s="213"/>
      <c r="Q574" s="213"/>
    </row>
    <row r="575" spans="16:17">
      <c r="P575" s="213"/>
      <c r="Q575" s="213"/>
    </row>
    <row r="576" spans="16:17">
      <c r="P576" s="213"/>
      <c r="Q576" s="213"/>
    </row>
    <row r="577" spans="16:17">
      <c r="P577" s="213"/>
      <c r="Q577" s="213"/>
    </row>
    <row r="578" spans="16:17">
      <c r="P578" s="213"/>
      <c r="Q578" s="213"/>
    </row>
    <row r="579" spans="16:17">
      <c r="P579" s="213"/>
      <c r="Q579" s="213"/>
    </row>
    <row r="580" spans="16:17">
      <c r="P580" s="213"/>
      <c r="Q580" s="213"/>
    </row>
    <row r="581" spans="16:17">
      <c r="P581" s="213"/>
      <c r="Q581" s="213"/>
    </row>
    <row r="582" spans="16:17">
      <c r="P582" s="213"/>
      <c r="Q582" s="213"/>
    </row>
    <row r="583" spans="16:17">
      <c r="P583" s="213"/>
      <c r="Q583" s="213"/>
    </row>
    <row r="584" spans="16:17">
      <c r="P584" s="213"/>
      <c r="Q584" s="213"/>
    </row>
    <row r="585" spans="16:17">
      <c r="P585" s="213"/>
      <c r="Q585" s="213"/>
    </row>
    <row r="586" spans="16:17">
      <c r="P586" s="213"/>
      <c r="Q586" s="213"/>
    </row>
    <row r="587" spans="16:17">
      <c r="P587" s="213"/>
      <c r="Q587" s="213"/>
    </row>
    <row r="588" spans="16:17">
      <c r="P588" s="213"/>
      <c r="Q588" s="213"/>
    </row>
    <row r="589" spans="16:17">
      <c r="P589" s="213"/>
      <c r="Q589" s="213"/>
    </row>
    <row r="590" spans="16:17">
      <c r="P590" s="213"/>
      <c r="Q590" s="213"/>
    </row>
    <row r="591" spans="16:17">
      <c r="P591" s="213"/>
      <c r="Q591" s="213"/>
    </row>
    <row r="592" spans="16:17">
      <c r="P592" s="213"/>
      <c r="Q592" s="213"/>
    </row>
    <row r="593" spans="16:17">
      <c r="P593" s="213"/>
      <c r="Q593" s="213"/>
    </row>
    <row r="594" spans="16:17">
      <c r="P594" s="213"/>
      <c r="Q594" s="213"/>
    </row>
    <row r="595" spans="16:17">
      <c r="P595" s="213"/>
      <c r="Q595" s="213"/>
    </row>
    <row r="596" spans="16:17">
      <c r="P596" s="213"/>
      <c r="Q596" s="213"/>
    </row>
    <row r="597" spans="16:17">
      <c r="P597" s="213"/>
      <c r="Q597" s="213"/>
    </row>
    <row r="598" spans="16:17">
      <c r="P598" s="213"/>
      <c r="Q598" s="213"/>
    </row>
    <row r="599" spans="16:17">
      <c r="P599" s="213"/>
      <c r="Q599" s="213"/>
    </row>
    <row r="600" spans="16:17">
      <c r="P600" s="213"/>
      <c r="Q600" s="213"/>
    </row>
    <row r="601" spans="16:17">
      <c r="P601" s="213"/>
      <c r="Q601" s="213"/>
    </row>
    <row r="602" spans="16:17">
      <c r="P602" s="213"/>
      <c r="Q602" s="213"/>
    </row>
    <row r="603" spans="16:17">
      <c r="P603" s="213"/>
      <c r="Q603" s="213"/>
    </row>
    <row r="604" spans="16:17">
      <c r="P604" s="213"/>
      <c r="Q604" s="213"/>
    </row>
    <row r="605" spans="16:17">
      <c r="P605" s="213"/>
      <c r="Q605" s="213"/>
    </row>
    <row r="606" spans="16:17">
      <c r="P606" s="213"/>
      <c r="Q606" s="213"/>
    </row>
    <row r="607" spans="16:17">
      <c r="P607" s="213"/>
      <c r="Q607" s="213"/>
    </row>
    <row r="608" spans="16:17">
      <c r="P608" s="213"/>
      <c r="Q608" s="213"/>
    </row>
    <row r="609" spans="16:17">
      <c r="P609" s="213"/>
      <c r="Q609" s="213"/>
    </row>
    <row r="610" spans="16:17">
      <c r="P610" s="213"/>
      <c r="Q610" s="213"/>
    </row>
    <row r="611" spans="16:17">
      <c r="P611" s="213"/>
      <c r="Q611" s="213"/>
    </row>
    <row r="612" spans="16:17">
      <c r="P612" s="213"/>
      <c r="Q612" s="213"/>
    </row>
    <row r="613" spans="16:17">
      <c r="P613" s="213"/>
      <c r="Q613" s="213"/>
    </row>
    <row r="614" spans="16:17">
      <c r="P614" s="213"/>
      <c r="Q614" s="213"/>
    </row>
    <row r="615" spans="16:17">
      <c r="P615" s="213"/>
      <c r="Q615" s="213"/>
    </row>
    <row r="616" spans="16:17">
      <c r="P616" s="213"/>
      <c r="Q616" s="213"/>
    </row>
    <row r="617" spans="16:17">
      <c r="P617" s="213"/>
      <c r="Q617" s="213"/>
    </row>
    <row r="618" spans="16:17">
      <c r="P618" s="213"/>
      <c r="Q618" s="213"/>
    </row>
    <row r="619" spans="16:17">
      <c r="P619" s="213"/>
      <c r="Q619" s="213"/>
    </row>
    <row r="620" spans="16:17">
      <c r="P620" s="213"/>
      <c r="Q620" s="213"/>
    </row>
    <row r="621" spans="16:17">
      <c r="P621" s="213"/>
      <c r="Q621" s="213"/>
    </row>
    <row r="622" spans="16:17">
      <c r="P622" s="213"/>
      <c r="Q622" s="213"/>
    </row>
    <row r="623" spans="16:17">
      <c r="P623" s="213"/>
      <c r="Q623" s="213"/>
    </row>
    <row r="624" spans="16:17">
      <c r="P624" s="213"/>
      <c r="Q624" s="213"/>
    </row>
    <row r="625" spans="16:17">
      <c r="P625" s="213"/>
      <c r="Q625" s="213"/>
    </row>
    <row r="626" spans="16:17">
      <c r="P626" s="213"/>
      <c r="Q626" s="213"/>
    </row>
    <row r="627" spans="16:17">
      <c r="P627" s="213"/>
      <c r="Q627" s="213"/>
    </row>
    <row r="628" spans="16:17">
      <c r="P628" s="213"/>
      <c r="Q628" s="213"/>
    </row>
    <row r="629" spans="16:17">
      <c r="P629" s="213"/>
      <c r="Q629" s="213"/>
    </row>
    <row r="630" spans="16:17">
      <c r="P630" s="213"/>
      <c r="Q630" s="213"/>
    </row>
    <row r="631" spans="16:17">
      <c r="P631" s="213"/>
      <c r="Q631" s="213"/>
    </row>
    <row r="632" spans="16:17">
      <c r="P632" s="213"/>
      <c r="Q632" s="213"/>
    </row>
    <row r="633" spans="16:17">
      <c r="P633" s="213"/>
      <c r="Q633" s="213"/>
    </row>
    <row r="634" spans="16:17">
      <c r="P634" s="213"/>
      <c r="Q634" s="213"/>
    </row>
    <row r="635" spans="16:17">
      <c r="P635" s="213"/>
      <c r="Q635" s="213"/>
    </row>
    <row r="636" spans="16:17">
      <c r="P636" s="213"/>
      <c r="Q636" s="213"/>
    </row>
    <row r="637" spans="16:17">
      <c r="P637" s="213"/>
      <c r="Q637" s="213"/>
    </row>
    <row r="638" spans="16:17">
      <c r="P638" s="213"/>
      <c r="Q638" s="213"/>
    </row>
    <row r="639" spans="16:17">
      <c r="P639" s="213"/>
      <c r="Q639" s="213"/>
    </row>
    <row r="640" spans="16:17">
      <c r="P640" s="213"/>
      <c r="Q640" s="213"/>
    </row>
    <row r="641" spans="16:17">
      <c r="P641" s="213"/>
      <c r="Q641" s="213"/>
    </row>
    <row r="642" spans="16:17">
      <c r="P642" s="213"/>
      <c r="Q642" s="213"/>
    </row>
    <row r="643" spans="16:17">
      <c r="P643" s="213"/>
      <c r="Q643" s="213"/>
    </row>
    <row r="644" spans="16:17">
      <c r="P644" s="213"/>
      <c r="Q644" s="213"/>
    </row>
    <row r="645" spans="16:17">
      <c r="P645" s="213"/>
      <c r="Q645" s="213"/>
    </row>
    <row r="646" spans="16:17">
      <c r="P646" s="213"/>
      <c r="Q646" s="213"/>
    </row>
    <row r="647" spans="16:17">
      <c r="P647" s="213"/>
      <c r="Q647" s="213"/>
    </row>
    <row r="648" spans="16:17">
      <c r="P648" s="213"/>
      <c r="Q648" s="213"/>
    </row>
    <row r="649" spans="16:17">
      <c r="P649" s="213"/>
      <c r="Q649" s="213"/>
    </row>
    <row r="650" spans="16:17">
      <c r="P650" s="213"/>
      <c r="Q650" s="213"/>
    </row>
    <row r="651" spans="16:17">
      <c r="P651" s="213"/>
      <c r="Q651" s="213"/>
    </row>
    <row r="652" spans="16:17">
      <c r="P652" s="213"/>
      <c r="Q652" s="213"/>
    </row>
    <row r="653" spans="16:17">
      <c r="P653" s="213"/>
      <c r="Q653" s="213"/>
    </row>
    <row r="654" spans="16:17">
      <c r="P654" s="213"/>
      <c r="Q654" s="213"/>
    </row>
    <row r="655" spans="16:17">
      <c r="P655" s="213"/>
      <c r="Q655" s="213"/>
    </row>
    <row r="656" spans="16:17">
      <c r="P656" s="213"/>
      <c r="Q656" s="213"/>
    </row>
    <row r="657" spans="16:17">
      <c r="P657" s="213"/>
      <c r="Q657" s="213"/>
    </row>
    <row r="658" spans="16:17">
      <c r="P658" s="213"/>
      <c r="Q658" s="213"/>
    </row>
    <row r="659" spans="16:17">
      <c r="P659" s="213"/>
      <c r="Q659" s="213"/>
    </row>
    <row r="660" spans="16:17">
      <c r="P660" s="213"/>
      <c r="Q660" s="213"/>
    </row>
    <row r="661" spans="16:17">
      <c r="P661" s="213"/>
      <c r="Q661" s="213"/>
    </row>
    <row r="662" spans="16:17">
      <c r="P662" s="213"/>
      <c r="Q662" s="213"/>
    </row>
    <row r="663" spans="16:17">
      <c r="P663" s="213"/>
      <c r="Q663" s="213"/>
    </row>
    <row r="664" spans="16:17">
      <c r="P664" s="213"/>
      <c r="Q664" s="213"/>
    </row>
    <row r="665" spans="16:17">
      <c r="P665" s="213"/>
      <c r="Q665" s="213"/>
    </row>
    <row r="666" spans="16:17">
      <c r="P666" s="213"/>
      <c r="Q666" s="213"/>
    </row>
    <row r="667" spans="16:17">
      <c r="P667" s="213"/>
      <c r="Q667" s="213"/>
    </row>
    <row r="668" spans="16:17">
      <c r="P668" s="213"/>
      <c r="Q668" s="213"/>
    </row>
    <row r="669" spans="16:17">
      <c r="P669" s="213"/>
      <c r="Q669" s="213"/>
    </row>
    <row r="670" spans="16:17">
      <c r="P670" s="213"/>
      <c r="Q670" s="213"/>
    </row>
    <row r="671" spans="16:17">
      <c r="P671" s="213"/>
      <c r="Q671" s="213"/>
    </row>
    <row r="672" spans="16:17">
      <c r="P672" s="213"/>
      <c r="Q672" s="213"/>
    </row>
    <row r="673" spans="16:17">
      <c r="P673" s="213"/>
      <c r="Q673" s="213"/>
    </row>
    <row r="674" spans="16:17">
      <c r="P674" s="213"/>
      <c r="Q674" s="213"/>
    </row>
    <row r="675" spans="16:17">
      <c r="P675" s="213"/>
      <c r="Q675" s="213"/>
    </row>
    <row r="676" spans="16:17">
      <c r="P676" s="213"/>
      <c r="Q676" s="213"/>
    </row>
    <row r="677" spans="16:17">
      <c r="P677" s="213"/>
      <c r="Q677" s="213"/>
    </row>
    <row r="678" spans="16:17">
      <c r="P678" s="213"/>
      <c r="Q678" s="213"/>
    </row>
    <row r="679" spans="16:17">
      <c r="P679" s="213"/>
      <c r="Q679" s="213"/>
    </row>
    <row r="680" spans="16:17">
      <c r="P680" s="213"/>
      <c r="Q680" s="213"/>
    </row>
    <row r="681" spans="16:17">
      <c r="P681" s="213"/>
      <c r="Q681" s="213"/>
    </row>
    <row r="682" spans="16:17">
      <c r="P682" s="213"/>
      <c r="Q682" s="213"/>
    </row>
    <row r="683" spans="16:17">
      <c r="P683" s="213"/>
      <c r="Q683" s="213"/>
    </row>
    <row r="684" spans="16:17">
      <c r="P684" s="213"/>
      <c r="Q684" s="213"/>
    </row>
    <row r="685" spans="16:17">
      <c r="P685" s="213"/>
      <c r="Q685" s="213"/>
    </row>
    <row r="686" spans="16:17">
      <c r="P686" s="213"/>
      <c r="Q686" s="213"/>
    </row>
    <row r="687" spans="16:17">
      <c r="P687" s="213"/>
      <c r="Q687" s="213"/>
    </row>
    <row r="688" spans="16:17">
      <c r="P688" s="213"/>
      <c r="Q688" s="213"/>
    </row>
    <row r="689" spans="16:17">
      <c r="P689" s="213"/>
      <c r="Q689" s="213"/>
    </row>
    <row r="690" spans="16:17">
      <c r="P690" s="213"/>
      <c r="Q690" s="213"/>
    </row>
    <row r="691" spans="16:17">
      <c r="P691" s="213"/>
      <c r="Q691" s="213"/>
    </row>
    <row r="692" spans="16:17">
      <c r="P692" s="213"/>
      <c r="Q692" s="213"/>
    </row>
    <row r="693" spans="16:17">
      <c r="P693" s="213"/>
      <c r="Q693" s="213"/>
    </row>
    <row r="694" spans="16:17">
      <c r="P694" s="213"/>
      <c r="Q694" s="213"/>
    </row>
    <row r="695" spans="16:17">
      <c r="P695" s="213"/>
      <c r="Q695" s="213"/>
    </row>
    <row r="696" spans="16:17">
      <c r="P696" s="213"/>
      <c r="Q696" s="213"/>
    </row>
    <row r="697" spans="16:17">
      <c r="P697" s="213"/>
      <c r="Q697" s="213"/>
    </row>
    <row r="698" spans="16:17">
      <c r="P698" s="213"/>
      <c r="Q698" s="213"/>
    </row>
    <row r="699" spans="16:17">
      <c r="P699" s="213"/>
      <c r="Q699" s="213"/>
    </row>
    <row r="700" spans="16:17">
      <c r="P700" s="213"/>
      <c r="Q700" s="213"/>
    </row>
    <row r="701" spans="16:17">
      <c r="P701" s="213"/>
      <c r="Q701" s="213"/>
    </row>
    <row r="702" spans="16:17">
      <c r="P702" s="213"/>
      <c r="Q702" s="213"/>
    </row>
    <row r="703" spans="16:17">
      <c r="P703" s="213"/>
      <c r="Q703" s="213"/>
    </row>
    <row r="704" spans="16:17">
      <c r="P704" s="213"/>
      <c r="Q704" s="213"/>
    </row>
    <row r="705" spans="16:17">
      <c r="P705" s="213"/>
      <c r="Q705" s="213"/>
    </row>
    <row r="706" spans="16:17">
      <c r="P706" s="213"/>
      <c r="Q706" s="213"/>
    </row>
    <row r="707" spans="16:17">
      <c r="P707" s="213"/>
      <c r="Q707" s="213"/>
    </row>
    <row r="708" spans="16:17">
      <c r="P708" s="213"/>
      <c r="Q708" s="213"/>
    </row>
    <row r="709" spans="16:17">
      <c r="P709" s="213"/>
      <c r="Q709" s="213"/>
    </row>
    <row r="710" spans="16:17">
      <c r="P710" s="213"/>
      <c r="Q710" s="213"/>
    </row>
    <row r="711" spans="16:17">
      <c r="P711" s="213"/>
      <c r="Q711" s="213"/>
    </row>
    <row r="712" spans="16:17">
      <c r="P712" s="213"/>
      <c r="Q712" s="213"/>
    </row>
    <row r="713" spans="16:17">
      <c r="P713" s="213"/>
      <c r="Q713" s="213"/>
    </row>
    <row r="714" spans="16:17">
      <c r="P714" s="213"/>
      <c r="Q714" s="213"/>
    </row>
    <row r="715" spans="16:17">
      <c r="P715" s="213"/>
      <c r="Q715" s="213"/>
    </row>
    <row r="716" spans="16:17">
      <c r="P716" s="213"/>
      <c r="Q716" s="213"/>
    </row>
    <row r="717" spans="16:17">
      <c r="P717" s="213"/>
      <c r="Q717" s="213"/>
    </row>
    <row r="718" spans="16:17">
      <c r="P718" s="213"/>
      <c r="Q718" s="213"/>
    </row>
    <row r="719" spans="16:17">
      <c r="P719" s="213"/>
      <c r="Q719" s="213"/>
    </row>
    <row r="720" spans="16:17">
      <c r="P720" s="213"/>
      <c r="Q720" s="213"/>
    </row>
    <row r="721" spans="16:17">
      <c r="P721" s="213"/>
      <c r="Q721" s="213"/>
    </row>
    <row r="722" spans="16:17">
      <c r="P722" s="213"/>
      <c r="Q722" s="213"/>
    </row>
    <row r="723" spans="16:17">
      <c r="P723" s="213"/>
      <c r="Q723" s="213"/>
    </row>
    <row r="724" spans="16:17">
      <c r="P724" s="213"/>
      <c r="Q724" s="213"/>
    </row>
    <row r="725" spans="16:17">
      <c r="P725" s="213"/>
      <c r="Q725" s="213"/>
    </row>
    <row r="726" spans="16:17">
      <c r="P726" s="213"/>
      <c r="Q726" s="213"/>
    </row>
    <row r="727" spans="16:17">
      <c r="P727" s="213"/>
      <c r="Q727" s="213"/>
    </row>
    <row r="728" spans="16:17">
      <c r="P728" s="213"/>
      <c r="Q728" s="213"/>
    </row>
    <row r="729" spans="16:17">
      <c r="P729" s="213"/>
      <c r="Q729" s="213"/>
    </row>
    <row r="730" spans="16:17">
      <c r="P730" s="213"/>
      <c r="Q730" s="213"/>
    </row>
    <row r="731" spans="16:17">
      <c r="P731" s="213"/>
      <c r="Q731" s="213"/>
    </row>
    <row r="732" spans="16:17">
      <c r="P732" s="213"/>
      <c r="Q732" s="213"/>
    </row>
    <row r="733" spans="16:17">
      <c r="P733" s="213"/>
      <c r="Q733" s="213"/>
    </row>
    <row r="734" spans="16:17">
      <c r="P734" s="213"/>
      <c r="Q734" s="213"/>
    </row>
    <row r="735" spans="16:17">
      <c r="P735" s="213"/>
      <c r="Q735" s="213"/>
    </row>
    <row r="736" spans="16:17">
      <c r="P736" s="213"/>
      <c r="Q736" s="213"/>
    </row>
    <row r="737" spans="16:17">
      <c r="P737" s="213"/>
      <c r="Q737" s="213"/>
    </row>
    <row r="738" spans="16:17">
      <c r="P738" s="213"/>
      <c r="Q738" s="213"/>
    </row>
    <row r="739" spans="16:17">
      <c r="P739" s="213"/>
      <c r="Q739" s="213"/>
    </row>
    <row r="740" spans="16:17">
      <c r="P740" s="213"/>
      <c r="Q740" s="213"/>
    </row>
    <row r="741" spans="16:17">
      <c r="P741" s="213"/>
      <c r="Q741" s="213"/>
    </row>
    <row r="742" spans="16:17">
      <c r="P742" s="213"/>
      <c r="Q742" s="213"/>
    </row>
    <row r="743" spans="16:17">
      <c r="P743" s="213"/>
      <c r="Q743" s="213"/>
    </row>
    <row r="744" spans="16:17">
      <c r="P744" s="213"/>
      <c r="Q744" s="213"/>
    </row>
    <row r="745" spans="16:17">
      <c r="P745" s="213"/>
      <c r="Q745" s="213"/>
    </row>
    <row r="746" spans="16:17">
      <c r="P746" s="213"/>
      <c r="Q746" s="213"/>
    </row>
    <row r="747" spans="16:17">
      <c r="P747" s="213"/>
      <c r="Q747" s="213"/>
    </row>
    <row r="748" spans="16:17">
      <c r="P748" s="213"/>
      <c r="Q748" s="213"/>
    </row>
    <row r="749" spans="16:17">
      <c r="P749" s="213"/>
      <c r="Q749" s="213"/>
    </row>
    <row r="750" spans="16:17">
      <c r="P750" s="213"/>
      <c r="Q750" s="213"/>
    </row>
    <row r="751" spans="16:17">
      <c r="P751" s="213"/>
      <c r="Q751" s="213"/>
    </row>
    <row r="752" spans="16:17">
      <c r="P752" s="213"/>
      <c r="Q752" s="213"/>
    </row>
    <row r="753" spans="16:17">
      <c r="P753" s="213"/>
      <c r="Q753" s="213"/>
    </row>
    <row r="754" spans="16:17">
      <c r="P754" s="213"/>
      <c r="Q754" s="213"/>
    </row>
    <row r="755" spans="16:17">
      <c r="P755" s="213"/>
      <c r="Q755" s="213"/>
    </row>
    <row r="756" spans="16:17">
      <c r="P756" s="213"/>
      <c r="Q756" s="213"/>
    </row>
    <row r="757" spans="16:17">
      <c r="P757" s="213"/>
      <c r="Q757" s="213"/>
    </row>
    <row r="758" spans="16:17">
      <c r="P758" s="213"/>
      <c r="Q758" s="213"/>
    </row>
    <row r="759" spans="16:17">
      <c r="P759" s="213"/>
      <c r="Q759" s="213"/>
    </row>
    <row r="760" spans="16:17">
      <c r="P760" s="213"/>
      <c r="Q760" s="213"/>
    </row>
    <row r="761" spans="16:17">
      <c r="P761" s="213"/>
      <c r="Q761" s="213"/>
    </row>
    <row r="762" spans="16:17">
      <c r="P762" s="213"/>
      <c r="Q762" s="213"/>
    </row>
    <row r="763" spans="16:17">
      <c r="P763" s="213"/>
      <c r="Q763" s="213"/>
    </row>
    <row r="764" spans="16:17">
      <c r="P764" s="213"/>
      <c r="Q764" s="213"/>
    </row>
    <row r="765" spans="16:17">
      <c r="P765" s="213"/>
      <c r="Q765" s="213"/>
    </row>
    <row r="766" spans="16:17">
      <c r="P766" s="213"/>
      <c r="Q766" s="213"/>
    </row>
    <row r="767" spans="16:17">
      <c r="P767" s="213"/>
      <c r="Q767" s="213"/>
    </row>
    <row r="768" spans="16:17">
      <c r="P768" s="213"/>
      <c r="Q768" s="213"/>
    </row>
    <row r="769" spans="16:17">
      <c r="P769" s="213"/>
      <c r="Q769" s="213"/>
    </row>
    <row r="770" spans="16:17">
      <c r="P770" s="213"/>
      <c r="Q770" s="213"/>
    </row>
    <row r="771" spans="16:17">
      <c r="P771" s="213"/>
      <c r="Q771" s="213"/>
    </row>
    <row r="772" spans="16:17">
      <c r="P772" s="213"/>
      <c r="Q772" s="213"/>
    </row>
    <row r="773" spans="16:17">
      <c r="P773" s="213"/>
      <c r="Q773" s="213"/>
    </row>
    <row r="774" spans="16:17">
      <c r="P774" s="213"/>
      <c r="Q774" s="213"/>
    </row>
    <row r="775" spans="16:17">
      <c r="P775" s="213"/>
      <c r="Q775" s="213"/>
    </row>
    <row r="776" spans="16:17">
      <c r="P776" s="213"/>
      <c r="Q776" s="213"/>
    </row>
    <row r="777" spans="16:17">
      <c r="P777" s="213"/>
      <c r="Q777" s="213"/>
    </row>
    <row r="778" spans="16:17">
      <c r="P778" s="213"/>
      <c r="Q778" s="213"/>
    </row>
    <row r="779" spans="16:17">
      <c r="P779" s="213"/>
      <c r="Q779" s="213"/>
    </row>
    <row r="780" spans="16:17">
      <c r="P780" s="213"/>
      <c r="Q780" s="213"/>
    </row>
    <row r="781" spans="16:17">
      <c r="P781" s="213"/>
      <c r="Q781" s="213"/>
    </row>
    <row r="782" spans="16:17">
      <c r="P782" s="213"/>
      <c r="Q782" s="213"/>
    </row>
    <row r="783" spans="16:17">
      <c r="P783" s="213"/>
      <c r="Q783" s="213"/>
    </row>
    <row r="784" spans="16:17">
      <c r="P784" s="213"/>
      <c r="Q784" s="213"/>
    </row>
    <row r="785" spans="16:17">
      <c r="P785" s="213"/>
      <c r="Q785" s="213"/>
    </row>
    <row r="786" spans="16:17">
      <c r="P786" s="213"/>
      <c r="Q786" s="213"/>
    </row>
    <row r="787" spans="16:17">
      <c r="P787" s="213"/>
      <c r="Q787" s="213"/>
    </row>
    <row r="788" spans="16:17">
      <c r="P788" s="213"/>
      <c r="Q788" s="213"/>
    </row>
    <row r="789" spans="16:17">
      <c r="P789" s="213"/>
      <c r="Q789" s="213"/>
    </row>
    <row r="790" spans="16:17">
      <c r="P790" s="213"/>
      <c r="Q790" s="213"/>
    </row>
    <row r="791" spans="16:17">
      <c r="P791" s="213"/>
      <c r="Q791" s="213"/>
    </row>
    <row r="792" spans="16:17">
      <c r="P792" s="213"/>
      <c r="Q792" s="213"/>
    </row>
    <row r="793" spans="16:17">
      <c r="P793" s="213"/>
      <c r="Q793" s="213"/>
    </row>
    <row r="794" spans="16:17">
      <c r="P794" s="213"/>
      <c r="Q794" s="213"/>
    </row>
    <row r="795" spans="16:17">
      <c r="P795" s="213"/>
      <c r="Q795" s="213"/>
    </row>
    <row r="796" spans="16:17">
      <c r="P796" s="213"/>
      <c r="Q796" s="213"/>
    </row>
    <row r="797" spans="16:17">
      <c r="P797" s="213"/>
      <c r="Q797" s="213"/>
    </row>
    <row r="798" spans="16:17">
      <c r="P798" s="213"/>
      <c r="Q798" s="213"/>
    </row>
    <row r="799" spans="16:17">
      <c r="P799" s="213"/>
      <c r="Q799" s="213"/>
    </row>
    <row r="800" spans="16:17">
      <c r="P800" s="213"/>
      <c r="Q800" s="213"/>
    </row>
    <row r="801" spans="16:17">
      <c r="P801" s="213"/>
      <c r="Q801" s="213"/>
    </row>
    <row r="802" spans="16:17">
      <c r="P802" s="213"/>
      <c r="Q802" s="213"/>
    </row>
    <row r="803" spans="16:17">
      <c r="P803" s="213"/>
      <c r="Q803" s="213"/>
    </row>
    <row r="804" spans="16:17">
      <c r="P804" s="213"/>
      <c r="Q804" s="213"/>
    </row>
    <row r="805" spans="16:17">
      <c r="P805" s="213"/>
      <c r="Q805" s="213"/>
    </row>
    <row r="806" spans="16:17">
      <c r="P806" s="213"/>
      <c r="Q806" s="213"/>
    </row>
    <row r="807" spans="16:17">
      <c r="P807" s="213"/>
      <c r="Q807" s="213"/>
    </row>
  </sheetData>
  <autoFilter ref="B5:AD846" xr:uid="{2940B39F-42EC-43C2-BEDF-4BFEBD6A0FEC}"/>
  <mergeCells count="34">
    <mergeCell ref="N6:N397"/>
    <mergeCell ref="AB4:AB5"/>
    <mergeCell ref="AC4:AC5"/>
    <mergeCell ref="S4:S5"/>
    <mergeCell ref="T4:T5"/>
    <mergeCell ref="U4:U5"/>
    <mergeCell ref="V4:V5"/>
    <mergeCell ref="W4:W5"/>
    <mergeCell ref="X4:X5"/>
    <mergeCell ref="Y4:Y5"/>
    <mergeCell ref="Z4:Z5"/>
    <mergeCell ref="AA4:AA5"/>
    <mergeCell ref="Q3:Q5"/>
    <mergeCell ref="O6:O397"/>
    <mergeCell ref="B3:G3"/>
    <mergeCell ref="N3:P3"/>
    <mergeCell ref="R3:U3"/>
    <mergeCell ref="V3:Z3"/>
    <mergeCell ref="AA3:AC3"/>
    <mergeCell ref="I3:M3"/>
    <mergeCell ref="B4:B5"/>
    <mergeCell ref="I4:I5"/>
    <mergeCell ref="J4:J5"/>
    <mergeCell ref="K4:K5"/>
    <mergeCell ref="L4:L5"/>
    <mergeCell ref="H4:H5"/>
    <mergeCell ref="C4:C5"/>
    <mergeCell ref="D4:D5"/>
    <mergeCell ref="E4:E5"/>
    <mergeCell ref="AD3:AD5"/>
    <mergeCell ref="M4:M5"/>
    <mergeCell ref="N4:O4"/>
    <mergeCell ref="P4:P5"/>
    <mergeCell ref="R4:R5"/>
  </mergeCells>
  <phoneticPr fontId="12"/>
  <conditionalFormatting sqref="B216:M397 P216:AD397">
    <cfRule type="expression" dxfId="109" priority="25">
      <formula>MOD(ROW(),2)=1</formula>
    </cfRule>
    <cfRule type="expression" dxfId="108" priority="26">
      <formula>MOD(ROW(),2)=0</formula>
    </cfRule>
  </conditionalFormatting>
  <conditionalFormatting sqref="B6:N6">
    <cfRule type="expression" dxfId="107" priority="21">
      <formula>MOD(ROW(),2)=1</formula>
    </cfRule>
    <cfRule type="expression" dxfId="106" priority="22">
      <formula>MOD(ROW(),2)=0</formula>
    </cfRule>
  </conditionalFormatting>
  <conditionalFormatting sqref="P6:AD214 B7:M214">
    <cfRule type="expression" dxfId="105" priority="1">
      <formula>MOD(ROW(),2)=1</formula>
    </cfRule>
    <cfRule type="expression" dxfId="104" priority="2">
      <formula>MOD(ROW(),2)=0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5974-8A81-4DAB-A99D-95CF75F33443}">
  <sheetPr>
    <tabColor rgb="FF006600"/>
    <outlinePr summaryBelow="0" summaryRight="0"/>
  </sheetPr>
  <dimension ref="A1:AU430"/>
  <sheetViews>
    <sheetView topLeftCell="G1" zoomScale="80" zoomScaleNormal="80" workbookViewId="0">
      <pane xSplit="4" ySplit="6" topLeftCell="K7" activePane="bottomRight" state="frozen"/>
      <selection pane="topRight" activeCell="K1" sqref="K1"/>
      <selection pane="bottomLeft" activeCell="G7" sqref="G7"/>
      <selection pane="bottomRight" activeCell="L45" sqref="L45"/>
    </sheetView>
  </sheetViews>
  <sheetFormatPr defaultColWidth="9.08203125" defaultRowHeight="13" outlineLevelCol="1"/>
  <cols>
    <col min="1" max="1" width="15.58203125" style="50" hidden="1" customWidth="1"/>
    <col min="2" max="2" width="20.58203125" style="48" hidden="1" customWidth="1"/>
    <col min="3" max="3" width="13" style="48" hidden="1" customWidth="1"/>
    <col min="4" max="4" width="15.58203125" style="48" hidden="1" customWidth="1"/>
    <col min="5" max="5" width="4.08203125" style="48" hidden="1" customWidth="1"/>
    <col min="6" max="6" width="7.58203125" style="48" hidden="1" customWidth="1"/>
    <col min="7" max="7" width="3.58203125" style="48" customWidth="1"/>
    <col min="8" max="8" width="12" style="48" customWidth="1"/>
    <col min="9" max="9" width="10.08203125" style="48" customWidth="1"/>
    <col min="10" max="10" width="28.58203125" style="48" customWidth="1"/>
    <col min="11" max="11" width="68.08203125" style="48" bestFit="1" customWidth="1"/>
    <col min="12" max="12" width="26.08203125" style="48" customWidth="1"/>
    <col min="13" max="13" width="13.33203125" style="48" customWidth="1"/>
    <col min="14" max="14" width="55.33203125" style="48" customWidth="1" outlineLevel="1"/>
    <col min="15" max="15" width="15.33203125" style="48" hidden="1" customWidth="1"/>
    <col min="16" max="17" width="8.08203125" style="48" hidden="1" customWidth="1"/>
    <col min="18" max="18" width="17.83203125" style="49" hidden="1" customWidth="1"/>
    <col min="19" max="19" width="2.08203125" style="49" customWidth="1"/>
    <col min="20" max="28" width="11.58203125" style="48" bestFit="1" customWidth="1"/>
    <col min="29" max="31" width="11.58203125" style="48" customWidth="1"/>
    <col min="32" max="32" width="20.58203125" style="48" customWidth="1"/>
    <col min="33" max="33" width="9.08203125" style="48"/>
    <col min="34" max="34" width="10.08203125" style="48" bestFit="1" customWidth="1"/>
    <col min="35" max="35" width="20.58203125" style="48" customWidth="1"/>
    <col min="36" max="36" width="10.08203125" style="48" bestFit="1" customWidth="1"/>
    <col min="37" max="37" width="10.08203125" style="48" customWidth="1"/>
    <col min="38" max="38" width="19" style="48" customWidth="1"/>
    <col min="39" max="39" width="10.08203125" style="48" bestFit="1" customWidth="1"/>
    <col min="40" max="40" width="11.08203125" style="48" customWidth="1"/>
    <col min="41" max="41" width="15.08203125" style="48" bestFit="1" customWidth="1"/>
    <col min="42" max="42" width="11.58203125" style="48" customWidth="1"/>
    <col min="43" max="43" width="48.58203125" style="48" bestFit="1" customWidth="1"/>
    <col min="44" max="16384" width="9.08203125" style="48"/>
  </cols>
  <sheetData>
    <row r="1" spans="1:45">
      <c r="T1" s="165"/>
      <c r="U1" s="165"/>
      <c r="V1" s="165"/>
      <c r="W1" s="165"/>
      <c r="X1" s="165"/>
      <c r="Y1" s="165"/>
      <c r="Z1" s="165"/>
      <c r="AA1" s="165"/>
      <c r="AB1" s="165"/>
      <c r="AC1" s="165"/>
      <c r="AD1" s="165"/>
      <c r="AE1" s="165"/>
    </row>
    <row r="2" spans="1:45" ht="13.5" thickBot="1">
      <c r="B2" s="164" t="s">
        <v>1052</v>
      </c>
      <c r="D2" s="164" t="s">
        <v>1052</v>
      </c>
    </row>
    <row r="3" spans="1:45" s="154" customFormat="1" ht="32.25" customHeight="1">
      <c r="A3" s="692" t="s">
        <v>1053</v>
      </c>
      <c r="B3" s="693"/>
      <c r="C3" s="694"/>
      <c r="D3" s="694"/>
      <c r="E3" s="694"/>
      <c r="F3" s="694"/>
      <c r="G3" s="48"/>
      <c r="H3" s="163"/>
      <c r="I3" s="162"/>
      <c r="J3" s="695" t="s">
        <v>1054</v>
      </c>
      <c r="K3" s="695"/>
      <c r="L3" s="695"/>
      <c r="M3" s="695"/>
      <c r="N3" s="695"/>
      <c r="O3" s="695"/>
      <c r="P3" s="694" t="s">
        <v>14</v>
      </c>
      <c r="Q3" s="694"/>
      <c r="R3" s="694"/>
      <c r="S3" s="161"/>
      <c r="T3" s="696" t="s">
        <v>1055</v>
      </c>
      <c r="U3" s="697"/>
      <c r="V3" s="697"/>
      <c r="W3" s="698"/>
      <c r="X3" s="699" t="s">
        <v>1056</v>
      </c>
      <c r="Y3" s="699"/>
      <c r="Z3" s="699"/>
      <c r="AA3" s="699"/>
      <c r="AB3" s="700"/>
      <c r="AC3" s="706" t="s">
        <v>1057</v>
      </c>
      <c r="AD3" s="706"/>
      <c r="AE3" s="707"/>
    </row>
    <row r="4" spans="1:45" s="154" customFormat="1" ht="32.25" customHeight="1" thickBot="1">
      <c r="A4" s="712" t="s">
        <v>1058</v>
      </c>
      <c r="B4" s="714" t="s">
        <v>1059</v>
      </c>
      <c r="C4" s="714" t="s">
        <v>1059</v>
      </c>
      <c r="D4" s="158"/>
      <c r="E4" s="159" t="s">
        <v>21</v>
      </c>
      <c r="F4" s="159"/>
      <c r="G4" s="48"/>
      <c r="H4" s="160"/>
      <c r="I4" s="159"/>
      <c r="J4" s="716" t="s">
        <v>1060</v>
      </c>
      <c r="K4" s="716" t="s">
        <v>1061</v>
      </c>
      <c r="L4" s="716" t="s">
        <v>1062</v>
      </c>
      <c r="M4" s="716" t="s">
        <v>1063</v>
      </c>
      <c r="N4" s="724" t="s">
        <v>15</v>
      </c>
      <c r="O4" s="714" t="s">
        <v>1064</v>
      </c>
      <c r="P4" s="714" t="s">
        <v>27</v>
      </c>
      <c r="Q4" s="714"/>
      <c r="R4" s="708" t="s">
        <v>28</v>
      </c>
      <c r="S4" s="710"/>
      <c r="T4" s="722" t="s">
        <v>1065</v>
      </c>
      <c r="U4" s="718" t="s">
        <v>1066</v>
      </c>
      <c r="V4" s="718" t="s">
        <v>1067</v>
      </c>
      <c r="W4" s="718" t="s">
        <v>1068</v>
      </c>
      <c r="X4" s="718" t="s">
        <v>1069</v>
      </c>
      <c r="Y4" s="718" t="s">
        <v>1070</v>
      </c>
      <c r="Z4" s="718" t="s">
        <v>1071</v>
      </c>
      <c r="AA4" s="718" t="s">
        <v>1072</v>
      </c>
      <c r="AB4" s="718" t="s">
        <v>1073</v>
      </c>
      <c r="AC4" s="718" t="s">
        <v>1074</v>
      </c>
      <c r="AD4" s="718" t="s">
        <v>1075</v>
      </c>
      <c r="AE4" s="720" t="s">
        <v>1076</v>
      </c>
      <c r="AH4" s="238" t="s">
        <v>1077</v>
      </c>
      <c r="AI4" s="238"/>
      <c r="AJ4" s="238"/>
      <c r="AK4" s="238" t="s">
        <v>1078</v>
      </c>
      <c r="AL4" s="238"/>
      <c r="AM4" s="238"/>
      <c r="AN4" s="238" t="s">
        <v>1079</v>
      </c>
      <c r="AO4" s="238"/>
      <c r="AP4" s="238"/>
    </row>
    <row r="5" spans="1:45" s="154" customFormat="1" ht="57.75" customHeight="1" thickBot="1">
      <c r="A5" s="713"/>
      <c r="B5" s="715"/>
      <c r="C5" s="715"/>
      <c r="D5" s="156" t="s">
        <v>1080</v>
      </c>
      <c r="E5" s="155" t="s">
        <v>40</v>
      </c>
      <c r="F5" s="155" t="s">
        <v>41</v>
      </c>
      <c r="G5" s="48"/>
      <c r="H5" s="157" t="s">
        <v>1081</v>
      </c>
      <c r="I5" s="155" t="s">
        <v>1082</v>
      </c>
      <c r="J5" s="717"/>
      <c r="K5" s="717"/>
      <c r="L5" s="717"/>
      <c r="M5" s="717"/>
      <c r="N5" s="725"/>
      <c r="O5" s="715"/>
      <c r="P5" s="155" t="s">
        <v>42</v>
      </c>
      <c r="Q5" s="155" t="s">
        <v>43</v>
      </c>
      <c r="R5" s="709"/>
      <c r="S5" s="711"/>
      <c r="T5" s="723"/>
      <c r="U5" s="719"/>
      <c r="V5" s="719"/>
      <c r="W5" s="719"/>
      <c r="X5" s="719"/>
      <c r="Y5" s="719"/>
      <c r="Z5" s="719"/>
      <c r="AA5" s="719"/>
      <c r="AB5" s="719"/>
      <c r="AC5" s="719"/>
      <c r="AD5" s="719"/>
      <c r="AE5" s="721"/>
      <c r="AG5" s="226" t="s">
        <v>1083</v>
      </c>
      <c r="AH5" s="239" t="s">
        <v>1084</v>
      </c>
      <c r="AI5" s="240" t="s">
        <v>1085</v>
      </c>
      <c r="AJ5" s="241" t="s">
        <v>1086</v>
      </c>
      <c r="AK5" s="239" t="s">
        <v>1087</v>
      </c>
      <c r="AL5" s="240" t="s">
        <v>1088</v>
      </c>
      <c r="AM5" s="241" t="s">
        <v>1089</v>
      </c>
      <c r="AN5" s="239" t="s">
        <v>1084</v>
      </c>
      <c r="AO5" s="240" t="s">
        <v>1085</v>
      </c>
      <c r="AP5" s="241" t="s">
        <v>1086</v>
      </c>
      <c r="AQ5" s="231" t="s">
        <v>1090</v>
      </c>
    </row>
    <row r="6" spans="1:45" ht="16">
      <c r="A6" s="153"/>
      <c r="B6" s="152"/>
      <c r="C6" s="152"/>
      <c r="D6" s="152"/>
      <c r="E6" s="152"/>
      <c r="F6" s="151"/>
      <c r="H6" s="150" t="s">
        <v>1091</v>
      </c>
      <c r="I6" s="149" t="s">
        <v>1092</v>
      </c>
      <c r="J6" s="148" t="s">
        <v>1093</v>
      </c>
      <c r="K6" s="148" t="s">
        <v>1094</v>
      </c>
      <c r="L6" s="148" t="s">
        <v>1095</v>
      </c>
      <c r="M6" s="148" t="s">
        <v>45</v>
      </c>
      <c r="N6" s="148"/>
      <c r="O6" s="147"/>
      <c r="P6" s="701"/>
      <c r="Q6" s="701"/>
      <c r="R6" s="147"/>
      <c r="S6" s="146"/>
      <c r="T6" s="145" t="s">
        <v>47</v>
      </c>
      <c r="U6" s="145" t="s">
        <v>47</v>
      </c>
      <c r="V6" s="145" t="s">
        <v>47</v>
      </c>
      <c r="W6" s="145" t="s">
        <v>47</v>
      </c>
      <c r="X6" s="145" t="s">
        <v>47</v>
      </c>
      <c r="Y6" s="145" t="s">
        <v>47</v>
      </c>
      <c r="Z6" s="145" t="s">
        <v>47</v>
      </c>
      <c r="AA6" s="145" t="s">
        <v>47</v>
      </c>
      <c r="AB6" s="145" t="s">
        <v>47</v>
      </c>
      <c r="AC6" s="145" t="s">
        <v>47</v>
      </c>
      <c r="AD6" s="145" t="s">
        <v>47</v>
      </c>
      <c r="AE6" s="144" t="s">
        <v>47</v>
      </c>
      <c r="AF6" s="58"/>
      <c r="AG6" s="227"/>
      <c r="AH6" s="242"/>
      <c r="AI6" s="59"/>
      <c r="AJ6" s="243"/>
      <c r="AK6" s="242"/>
      <c r="AL6" s="59"/>
      <c r="AM6" s="243"/>
      <c r="AN6" s="242"/>
      <c r="AO6" s="59"/>
      <c r="AP6" s="243"/>
      <c r="AQ6" s="232"/>
    </row>
    <row r="7" spans="1:45" ht="16">
      <c r="A7" s="574"/>
      <c r="B7" s="110"/>
      <c r="C7" s="110"/>
      <c r="D7" s="110"/>
      <c r="E7" s="110"/>
      <c r="F7" s="575"/>
      <c r="H7" s="94" t="s">
        <v>2279</v>
      </c>
      <c r="I7" s="88" t="s">
        <v>1097</v>
      </c>
      <c r="J7" s="85"/>
      <c r="K7" s="85"/>
      <c r="L7" s="85"/>
      <c r="M7" s="85"/>
      <c r="N7" s="85"/>
      <c r="O7" s="576"/>
      <c r="P7" s="702"/>
      <c r="Q7" s="702"/>
      <c r="R7" s="576"/>
      <c r="S7" s="85"/>
      <c r="T7" s="127"/>
      <c r="U7" s="127"/>
      <c r="V7" s="127"/>
      <c r="W7" s="127"/>
      <c r="X7" s="127"/>
      <c r="Y7" s="127"/>
      <c r="Z7" s="127"/>
      <c r="AA7" s="127"/>
      <c r="AB7" s="127"/>
      <c r="AC7" s="127"/>
      <c r="AD7" s="127"/>
      <c r="AE7" s="129"/>
      <c r="AF7" s="82"/>
      <c r="AG7" s="228" t="s">
        <v>1098</v>
      </c>
      <c r="AH7" s="264"/>
      <c r="AI7" s="80"/>
      <c r="AJ7" s="245"/>
      <c r="AK7" s="244"/>
      <c r="AL7" s="80"/>
      <c r="AM7" s="245"/>
      <c r="AN7" s="244"/>
      <c r="AO7" s="80"/>
      <c r="AP7" s="245"/>
      <c r="AQ7" s="233"/>
    </row>
    <row r="8" spans="1:45" ht="16">
      <c r="A8" s="574"/>
      <c r="B8" s="110"/>
      <c r="C8" s="110"/>
      <c r="D8" s="110"/>
      <c r="E8" s="110"/>
      <c r="F8" s="575"/>
      <c r="H8" s="578"/>
      <c r="I8" s="579"/>
      <c r="J8" s="580" t="s">
        <v>2280</v>
      </c>
      <c r="K8" s="580" t="s">
        <v>2281</v>
      </c>
      <c r="L8" s="580" t="s">
        <v>2282</v>
      </c>
      <c r="M8" s="580" t="s">
        <v>2283</v>
      </c>
      <c r="N8" s="580" t="s">
        <v>2284</v>
      </c>
      <c r="O8" s="576"/>
      <c r="P8" s="702"/>
      <c r="Q8" s="702"/>
      <c r="R8" s="576"/>
      <c r="S8" s="577"/>
      <c r="T8" s="121" t="s">
        <v>47</v>
      </c>
      <c r="U8" s="121" t="s">
        <v>47</v>
      </c>
      <c r="V8" s="121" t="s">
        <v>47</v>
      </c>
      <c r="W8" s="121" t="s">
        <v>47</v>
      </c>
      <c r="X8" s="121" t="s">
        <v>47</v>
      </c>
      <c r="Y8" s="121" t="s">
        <v>47</v>
      </c>
      <c r="Z8" s="121" t="s">
        <v>47</v>
      </c>
      <c r="AA8" s="121" t="s">
        <v>47</v>
      </c>
      <c r="AB8" s="121" t="s">
        <v>47</v>
      </c>
      <c r="AC8" s="122" t="s">
        <v>47</v>
      </c>
      <c r="AD8" s="122" t="s">
        <v>47</v>
      </c>
      <c r="AE8" s="120" t="s">
        <v>47</v>
      </c>
      <c r="AF8" s="58"/>
      <c r="AG8" s="230" t="s">
        <v>2285</v>
      </c>
      <c r="AH8" s="250">
        <v>45142</v>
      </c>
      <c r="AI8" s="90" t="s">
        <v>1101</v>
      </c>
      <c r="AJ8" s="251" t="s">
        <v>1102</v>
      </c>
      <c r="AK8" s="271"/>
      <c r="AL8" s="90"/>
      <c r="AM8" s="251"/>
      <c r="AN8" s="250">
        <v>45142</v>
      </c>
      <c r="AO8" s="90" t="s">
        <v>2286</v>
      </c>
      <c r="AP8" s="633" t="s">
        <v>2287</v>
      </c>
      <c r="AQ8" s="235"/>
    </row>
    <row r="9" spans="1:45" ht="16">
      <c r="A9" s="704"/>
      <c r="B9" s="78"/>
      <c r="C9" s="78"/>
      <c r="D9" s="78"/>
      <c r="E9" s="78"/>
      <c r="F9" s="93"/>
      <c r="H9" s="94" t="s">
        <v>1096</v>
      </c>
      <c r="I9" s="88" t="s">
        <v>1097</v>
      </c>
      <c r="J9" s="85"/>
      <c r="K9" s="85"/>
      <c r="L9" s="85"/>
      <c r="M9" s="85"/>
      <c r="N9" s="85"/>
      <c r="O9" s="78"/>
      <c r="P9" s="702"/>
      <c r="Q9" s="702"/>
      <c r="R9" s="78"/>
      <c r="S9" s="88"/>
      <c r="T9" s="127"/>
      <c r="U9" s="127"/>
      <c r="V9" s="127"/>
      <c r="W9" s="127"/>
      <c r="X9" s="127"/>
      <c r="Y9" s="127"/>
      <c r="Z9" s="127"/>
      <c r="AA9" s="127"/>
      <c r="AB9" s="127"/>
      <c r="AC9" s="127"/>
      <c r="AD9" s="127"/>
      <c r="AE9" s="129"/>
      <c r="AF9" s="82"/>
      <c r="AG9" s="229" t="s">
        <v>1098</v>
      </c>
      <c r="AH9" s="256"/>
      <c r="AI9" s="81"/>
      <c r="AJ9" s="257"/>
      <c r="AK9" s="256"/>
      <c r="AL9" s="81"/>
      <c r="AM9" s="257"/>
      <c r="AN9" s="256"/>
      <c r="AO9" s="81"/>
      <c r="AP9" s="257"/>
      <c r="AQ9" s="634"/>
      <c r="AR9" s="58"/>
      <c r="AS9" s="48" t="e">
        <f>VLOOKUP(J9, 'Interrupt Table U5Lx'!$I$6:$I$397, 1, FALSE)</f>
        <v>#N/A</v>
      </c>
    </row>
    <row r="10" spans="1:45" ht="16">
      <c r="A10" s="704"/>
      <c r="B10" s="78"/>
      <c r="C10" s="78"/>
      <c r="D10" s="78"/>
      <c r="E10" s="78"/>
      <c r="F10" s="93"/>
      <c r="H10" s="98" t="s">
        <v>1096</v>
      </c>
      <c r="I10" s="92"/>
      <c r="J10" s="78" t="s">
        <v>1099</v>
      </c>
      <c r="K10" s="78" t="s">
        <v>1100</v>
      </c>
      <c r="L10" s="78" t="s">
        <v>1096</v>
      </c>
      <c r="M10" s="78" t="s">
        <v>755</v>
      </c>
      <c r="N10" s="185" t="s">
        <v>2332</v>
      </c>
      <c r="O10" s="78"/>
      <c r="P10" s="702"/>
      <c r="Q10" s="702"/>
      <c r="R10" s="78"/>
      <c r="S10" s="143"/>
      <c r="T10" s="121" t="s">
        <v>47</v>
      </c>
      <c r="U10" s="121" t="s">
        <v>47</v>
      </c>
      <c r="V10" s="121" t="s">
        <v>47</v>
      </c>
      <c r="W10" s="121" t="s">
        <v>47</v>
      </c>
      <c r="X10" s="121" t="s">
        <v>47</v>
      </c>
      <c r="Y10" s="121" t="s">
        <v>47</v>
      </c>
      <c r="Z10" s="121" t="s">
        <v>47</v>
      </c>
      <c r="AA10" s="121" t="s">
        <v>47</v>
      </c>
      <c r="AB10" s="121" t="s">
        <v>47</v>
      </c>
      <c r="AC10" s="122" t="s">
        <v>47</v>
      </c>
      <c r="AD10" s="122" t="s">
        <v>47</v>
      </c>
      <c r="AE10" s="120" t="s">
        <v>47</v>
      </c>
      <c r="AF10" s="58"/>
      <c r="AG10" s="230" t="str">
        <f t="shared" ref="AG10:AG26" si="0">AG9</f>
        <v>PFSS</v>
      </c>
      <c r="AH10" s="250">
        <v>45015</v>
      </c>
      <c r="AI10" s="90" t="s">
        <v>1101</v>
      </c>
      <c r="AJ10" s="251" t="s">
        <v>1102</v>
      </c>
      <c r="AK10" s="271"/>
      <c r="AL10" s="90"/>
      <c r="AM10" s="251"/>
      <c r="AN10" s="635">
        <v>45019</v>
      </c>
      <c r="AO10" s="289" t="s">
        <v>1103</v>
      </c>
      <c r="AP10" s="636" t="s">
        <v>1102</v>
      </c>
      <c r="AQ10" s="235" t="s">
        <v>1104</v>
      </c>
      <c r="AR10" s="58"/>
      <c r="AS10" s="48" t="str">
        <f>VLOOKUP(J10, 'Interrupt Table U5Lx'!$I$6:$I$397, 1, FALSE)</f>
        <v>INTPDMACERR</v>
      </c>
    </row>
    <row r="11" spans="1:45" ht="16">
      <c r="A11" s="704"/>
      <c r="B11" s="78"/>
      <c r="C11" s="78"/>
      <c r="D11" s="78"/>
      <c r="E11" s="78"/>
      <c r="F11" s="93"/>
      <c r="H11" s="98" t="s">
        <v>1105</v>
      </c>
      <c r="I11" s="92"/>
      <c r="J11" s="75" t="s">
        <v>1106</v>
      </c>
      <c r="K11" s="75" t="s">
        <v>1107</v>
      </c>
      <c r="L11" s="75" t="s">
        <v>1108</v>
      </c>
      <c r="M11" s="78" t="s">
        <v>755</v>
      </c>
      <c r="N11" s="78" t="s">
        <v>2331</v>
      </c>
      <c r="O11" s="78"/>
      <c r="P11" s="702"/>
      <c r="Q11" s="702"/>
      <c r="R11" s="78"/>
      <c r="S11" s="143"/>
      <c r="T11" s="121" t="s">
        <v>47</v>
      </c>
      <c r="U11" s="121" t="s">
        <v>47</v>
      </c>
      <c r="V11" s="121" t="s">
        <v>47</v>
      </c>
      <c r="W11" s="121" t="s">
        <v>47</v>
      </c>
      <c r="X11" s="121" t="s">
        <v>47</v>
      </c>
      <c r="Y11" s="121" t="s">
        <v>47</v>
      </c>
      <c r="Z11" s="121" t="s">
        <v>47</v>
      </c>
      <c r="AA11" s="121" t="s">
        <v>47</v>
      </c>
      <c r="AB11" s="121" t="s">
        <v>47</v>
      </c>
      <c r="AC11" s="122" t="s">
        <v>47</v>
      </c>
      <c r="AD11" s="122" t="s">
        <v>47</v>
      </c>
      <c r="AE11" s="120" t="s">
        <v>47</v>
      </c>
      <c r="AF11" s="58"/>
      <c r="AG11" s="230" t="str">
        <f t="shared" si="0"/>
        <v>PFSS</v>
      </c>
      <c r="AH11" s="250">
        <v>45005</v>
      </c>
      <c r="AI11" s="90" t="s">
        <v>1101</v>
      </c>
      <c r="AJ11" s="251" t="s">
        <v>1102</v>
      </c>
      <c r="AK11" s="271"/>
      <c r="AL11" s="90"/>
      <c r="AM11" s="251"/>
      <c r="AN11" s="635">
        <v>45019</v>
      </c>
      <c r="AO11" s="289" t="s">
        <v>1103</v>
      </c>
      <c r="AP11" s="636" t="s">
        <v>1102</v>
      </c>
      <c r="AQ11" s="235"/>
      <c r="AR11" s="58"/>
      <c r="AS11" s="48" t="str">
        <f>VLOOKUP(J11, 'Interrupt Table U5Lx'!$I$6:$I$397, 1, FALSE)</f>
        <v>INTPDMAC0CH0</v>
      </c>
    </row>
    <row r="12" spans="1:45" ht="16">
      <c r="A12" s="704"/>
      <c r="B12" s="78"/>
      <c r="C12" s="78"/>
      <c r="D12" s="78"/>
      <c r="E12" s="78"/>
      <c r="F12" s="93"/>
      <c r="H12" s="98" t="s">
        <v>1105</v>
      </c>
      <c r="I12" s="92"/>
      <c r="J12" s="75" t="s">
        <v>168</v>
      </c>
      <c r="K12" s="75" t="s">
        <v>169</v>
      </c>
      <c r="L12" s="75" t="s">
        <v>1108</v>
      </c>
      <c r="M12" s="78" t="s">
        <v>755</v>
      </c>
      <c r="N12" s="78" t="s">
        <v>1595</v>
      </c>
      <c r="O12" s="78"/>
      <c r="P12" s="702"/>
      <c r="Q12" s="702"/>
      <c r="R12" s="78"/>
      <c r="S12" s="143"/>
      <c r="T12" s="121" t="s">
        <v>47</v>
      </c>
      <c r="U12" s="121" t="s">
        <v>47</v>
      </c>
      <c r="V12" s="121" t="s">
        <v>47</v>
      </c>
      <c r="W12" s="121" t="s">
        <v>47</v>
      </c>
      <c r="X12" s="121" t="s">
        <v>47</v>
      </c>
      <c r="Y12" s="121" t="s">
        <v>47</v>
      </c>
      <c r="Z12" s="121" t="s">
        <v>47</v>
      </c>
      <c r="AA12" s="121" t="s">
        <v>47</v>
      </c>
      <c r="AB12" s="121" t="s">
        <v>47</v>
      </c>
      <c r="AC12" s="122" t="s">
        <v>47</v>
      </c>
      <c r="AD12" s="122" t="s">
        <v>47</v>
      </c>
      <c r="AE12" s="120" t="s">
        <v>47</v>
      </c>
      <c r="AF12" s="58"/>
      <c r="AG12" s="230" t="str">
        <f t="shared" si="0"/>
        <v>PFSS</v>
      </c>
      <c r="AH12" s="250">
        <v>45005</v>
      </c>
      <c r="AI12" s="90" t="s">
        <v>1101</v>
      </c>
      <c r="AJ12" s="251" t="s">
        <v>1102</v>
      </c>
      <c r="AK12" s="271"/>
      <c r="AL12" s="90"/>
      <c r="AM12" s="251"/>
      <c r="AN12" s="635">
        <v>45019</v>
      </c>
      <c r="AO12" s="289" t="s">
        <v>1103</v>
      </c>
      <c r="AP12" s="636" t="s">
        <v>1102</v>
      </c>
      <c r="AQ12" s="235"/>
      <c r="AR12" s="58"/>
      <c r="AS12" s="48" t="str">
        <f>VLOOKUP(J12, 'Interrupt Table U5Lx'!$I$6:$I$397, 1, FALSE)</f>
        <v>INTPDMAC0CH1</v>
      </c>
    </row>
    <row r="13" spans="1:45" ht="16">
      <c r="A13" s="704"/>
      <c r="B13" s="78"/>
      <c r="C13" s="78"/>
      <c r="D13" s="78"/>
      <c r="E13" s="78"/>
      <c r="F13" s="93"/>
      <c r="H13" s="98" t="s">
        <v>1105</v>
      </c>
      <c r="I13" s="92"/>
      <c r="J13" s="75" t="s">
        <v>172</v>
      </c>
      <c r="K13" s="75" t="s">
        <v>173</v>
      </c>
      <c r="L13" s="75" t="s">
        <v>1108</v>
      </c>
      <c r="M13" s="78" t="s">
        <v>755</v>
      </c>
      <c r="N13" s="78" t="s">
        <v>1596</v>
      </c>
      <c r="O13" s="78"/>
      <c r="P13" s="702"/>
      <c r="Q13" s="702"/>
      <c r="R13" s="78"/>
      <c r="S13" s="143"/>
      <c r="T13" s="121" t="s">
        <v>47</v>
      </c>
      <c r="U13" s="121" t="s">
        <v>47</v>
      </c>
      <c r="V13" s="121" t="s">
        <v>47</v>
      </c>
      <c r="W13" s="121" t="s">
        <v>47</v>
      </c>
      <c r="X13" s="121" t="s">
        <v>47</v>
      </c>
      <c r="Y13" s="121" t="s">
        <v>47</v>
      </c>
      <c r="Z13" s="121" t="s">
        <v>47</v>
      </c>
      <c r="AA13" s="121" t="s">
        <v>47</v>
      </c>
      <c r="AB13" s="121" t="s">
        <v>47</v>
      </c>
      <c r="AC13" s="122" t="s">
        <v>47</v>
      </c>
      <c r="AD13" s="122" t="s">
        <v>47</v>
      </c>
      <c r="AE13" s="120" t="s">
        <v>47</v>
      </c>
      <c r="AF13" s="58"/>
      <c r="AG13" s="230" t="str">
        <f t="shared" si="0"/>
        <v>PFSS</v>
      </c>
      <c r="AH13" s="250">
        <v>45005</v>
      </c>
      <c r="AI13" s="90" t="s">
        <v>1101</v>
      </c>
      <c r="AJ13" s="251" t="s">
        <v>1102</v>
      </c>
      <c r="AK13" s="271"/>
      <c r="AL13" s="90"/>
      <c r="AM13" s="251"/>
      <c r="AN13" s="635">
        <v>45019</v>
      </c>
      <c r="AO13" s="289" t="s">
        <v>1103</v>
      </c>
      <c r="AP13" s="636" t="s">
        <v>1102</v>
      </c>
      <c r="AQ13" s="235"/>
      <c r="AR13" s="58"/>
      <c r="AS13" s="48" t="str">
        <f>VLOOKUP(J13, 'Interrupt Table U5Lx'!$I$6:$I$397, 1, FALSE)</f>
        <v>INTPDMAC0CH2</v>
      </c>
    </row>
    <row r="14" spans="1:45" ht="16">
      <c r="A14" s="704"/>
      <c r="B14" s="78"/>
      <c r="C14" s="78"/>
      <c r="D14" s="78"/>
      <c r="E14" s="78"/>
      <c r="F14" s="93"/>
      <c r="H14" s="98" t="s">
        <v>1105</v>
      </c>
      <c r="I14" s="92"/>
      <c r="J14" s="75" t="s">
        <v>176</v>
      </c>
      <c r="K14" s="75" t="s">
        <v>177</v>
      </c>
      <c r="L14" s="75" t="s">
        <v>1109</v>
      </c>
      <c r="M14" s="78" t="s">
        <v>755</v>
      </c>
      <c r="N14" s="78" t="s">
        <v>1597</v>
      </c>
      <c r="O14" s="78"/>
      <c r="P14" s="702"/>
      <c r="Q14" s="702"/>
      <c r="R14" s="78"/>
      <c r="S14" s="143"/>
      <c r="T14" s="121" t="s">
        <v>47</v>
      </c>
      <c r="U14" s="121" t="s">
        <v>47</v>
      </c>
      <c r="V14" s="121" t="s">
        <v>47</v>
      </c>
      <c r="W14" s="121" t="s">
        <v>47</v>
      </c>
      <c r="X14" s="121" t="s">
        <v>47</v>
      </c>
      <c r="Y14" s="121" t="s">
        <v>47</v>
      </c>
      <c r="Z14" s="121" t="s">
        <v>47</v>
      </c>
      <c r="AA14" s="121" t="s">
        <v>47</v>
      </c>
      <c r="AB14" s="121" t="s">
        <v>47</v>
      </c>
      <c r="AC14" s="122" t="s">
        <v>47</v>
      </c>
      <c r="AD14" s="122" t="s">
        <v>47</v>
      </c>
      <c r="AE14" s="120" t="s">
        <v>47</v>
      </c>
      <c r="AF14" s="58"/>
      <c r="AG14" s="230" t="str">
        <f t="shared" si="0"/>
        <v>PFSS</v>
      </c>
      <c r="AH14" s="250">
        <v>45005</v>
      </c>
      <c r="AI14" s="90" t="s">
        <v>1101</v>
      </c>
      <c r="AJ14" s="251" t="s">
        <v>1102</v>
      </c>
      <c r="AK14" s="271"/>
      <c r="AL14" s="90"/>
      <c r="AM14" s="251"/>
      <c r="AN14" s="635">
        <v>45019</v>
      </c>
      <c r="AO14" s="289" t="s">
        <v>1103</v>
      </c>
      <c r="AP14" s="636" t="s">
        <v>1102</v>
      </c>
      <c r="AQ14" s="235"/>
      <c r="AR14" s="58"/>
      <c r="AS14" s="48" t="str">
        <f>VLOOKUP(J14, 'Interrupt Table U5Lx'!$I$6:$I$397, 1, FALSE)</f>
        <v>INTPDMAC0CH3</v>
      </c>
    </row>
    <row r="15" spans="1:45" ht="16">
      <c r="A15" s="704"/>
      <c r="B15" s="78"/>
      <c r="C15" s="78"/>
      <c r="D15" s="78"/>
      <c r="E15" s="78"/>
      <c r="F15" s="93"/>
      <c r="H15" s="98" t="s">
        <v>1105</v>
      </c>
      <c r="I15" s="92"/>
      <c r="J15" s="75" t="s">
        <v>179</v>
      </c>
      <c r="K15" s="75" t="s">
        <v>180</v>
      </c>
      <c r="L15" s="75" t="s">
        <v>1109</v>
      </c>
      <c r="M15" s="78" t="s">
        <v>755</v>
      </c>
      <c r="N15" s="78" t="s">
        <v>1598</v>
      </c>
      <c r="O15" s="78"/>
      <c r="P15" s="702"/>
      <c r="Q15" s="702"/>
      <c r="R15" s="78"/>
      <c r="S15" s="143"/>
      <c r="T15" s="121" t="s">
        <v>47</v>
      </c>
      <c r="U15" s="121" t="s">
        <v>47</v>
      </c>
      <c r="V15" s="121" t="s">
        <v>47</v>
      </c>
      <c r="W15" s="121" t="s">
        <v>47</v>
      </c>
      <c r="X15" s="121" t="s">
        <v>47</v>
      </c>
      <c r="Y15" s="121" t="s">
        <v>47</v>
      </c>
      <c r="Z15" s="121" t="s">
        <v>47</v>
      </c>
      <c r="AA15" s="121" t="s">
        <v>47</v>
      </c>
      <c r="AB15" s="121" t="s">
        <v>47</v>
      </c>
      <c r="AC15" s="122" t="s">
        <v>47</v>
      </c>
      <c r="AD15" s="122" t="s">
        <v>47</v>
      </c>
      <c r="AE15" s="120" t="s">
        <v>47</v>
      </c>
      <c r="AF15" s="58"/>
      <c r="AG15" s="230" t="str">
        <f t="shared" si="0"/>
        <v>PFSS</v>
      </c>
      <c r="AH15" s="250">
        <v>45005</v>
      </c>
      <c r="AI15" s="90" t="s">
        <v>1101</v>
      </c>
      <c r="AJ15" s="251" t="s">
        <v>1102</v>
      </c>
      <c r="AK15" s="271"/>
      <c r="AL15" s="90"/>
      <c r="AM15" s="251"/>
      <c r="AN15" s="635">
        <v>45019</v>
      </c>
      <c r="AO15" s="289" t="s">
        <v>1103</v>
      </c>
      <c r="AP15" s="636" t="s">
        <v>1102</v>
      </c>
      <c r="AQ15" s="235"/>
      <c r="AR15" s="58"/>
      <c r="AS15" s="48" t="str">
        <f>VLOOKUP(J15, 'Interrupt Table U5Lx'!$I$6:$I$397, 1, FALSE)</f>
        <v>INTPDMAC0CH4</v>
      </c>
    </row>
    <row r="16" spans="1:45" ht="16">
      <c r="A16" s="704"/>
      <c r="B16" s="78"/>
      <c r="C16" s="78"/>
      <c r="D16" s="78"/>
      <c r="E16" s="78"/>
      <c r="F16" s="93"/>
      <c r="H16" s="98" t="s">
        <v>1105</v>
      </c>
      <c r="I16" s="92"/>
      <c r="J16" s="75" t="s">
        <v>184</v>
      </c>
      <c r="K16" s="75" t="s">
        <v>185</v>
      </c>
      <c r="L16" s="75" t="s">
        <v>1109</v>
      </c>
      <c r="M16" s="78" t="s">
        <v>755</v>
      </c>
      <c r="N16" s="78" t="s">
        <v>1599</v>
      </c>
      <c r="O16" s="78"/>
      <c r="P16" s="702"/>
      <c r="Q16" s="702"/>
      <c r="R16" s="78"/>
      <c r="S16" s="143"/>
      <c r="T16" s="121" t="s">
        <v>47</v>
      </c>
      <c r="U16" s="121" t="s">
        <v>47</v>
      </c>
      <c r="V16" s="121" t="s">
        <v>47</v>
      </c>
      <c r="W16" s="121" t="s">
        <v>47</v>
      </c>
      <c r="X16" s="121" t="s">
        <v>47</v>
      </c>
      <c r="Y16" s="121" t="s">
        <v>47</v>
      </c>
      <c r="Z16" s="121" t="s">
        <v>47</v>
      </c>
      <c r="AA16" s="121" t="s">
        <v>47</v>
      </c>
      <c r="AB16" s="121" t="s">
        <v>47</v>
      </c>
      <c r="AC16" s="122" t="s">
        <v>47</v>
      </c>
      <c r="AD16" s="122" t="s">
        <v>47</v>
      </c>
      <c r="AE16" s="120" t="s">
        <v>47</v>
      </c>
      <c r="AF16" s="58"/>
      <c r="AG16" s="230" t="str">
        <f t="shared" si="0"/>
        <v>PFSS</v>
      </c>
      <c r="AH16" s="250">
        <v>45005</v>
      </c>
      <c r="AI16" s="90" t="s">
        <v>1101</v>
      </c>
      <c r="AJ16" s="251" t="s">
        <v>1102</v>
      </c>
      <c r="AK16" s="271"/>
      <c r="AL16" s="90"/>
      <c r="AM16" s="251"/>
      <c r="AN16" s="635">
        <v>45019</v>
      </c>
      <c r="AO16" s="289" t="s">
        <v>1103</v>
      </c>
      <c r="AP16" s="636" t="s">
        <v>1102</v>
      </c>
      <c r="AQ16" s="235"/>
      <c r="AR16" s="58"/>
      <c r="AS16" s="48" t="str">
        <f>VLOOKUP(J16, 'Interrupt Table U5Lx'!$I$6:$I$397, 1, FALSE)</f>
        <v>INTPDMAC0CH5</v>
      </c>
    </row>
    <row r="17" spans="1:45" ht="16">
      <c r="A17" s="704"/>
      <c r="B17" s="78"/>
      <c r="C17" s="78"/>
      <c r="D17" s="78"/>
      <c r="E17" s="78"/>
      <c r="F17" s="93"/>
      <c r="H17" s="98" t="s">
        <v>1105</v>
      </c>
      <c r="I17" s="92"/>
      <c r="J17" s="75" t="s">
        <v>188</v>
      </c>
      <c r="K17" s="75" t="s">
        <v>189</v>
      </c>
      <c r="L17" s="75" t="s">
        <v>1109</v>
      </c>
      <c r="M17" s="78" t="s">
        <v>755</v>
      </c>
      <c r="N17" s="78" t="s">
        <v>1600</v>
      </c>
      <c r="O17" s="78"/>
      <c r="P17" s="702"/>
      <c r="Q17" s="702"/>
      <c r="R17" s="78"/>
      <c r="S17" s="143"/>
      <c r="T17" s="121" t="s">
        <v>47</v>
      </c>
      <c r="U17" s="121" t="s">
        <v>47</v>
      </c>
      <c r="V17" s="121" t="s">
        <v>47</v>
      </c>
      <c r="W17" s="121" t="s">
        <v>47</v>
      </c>
      <c r="X17" s="121" t="s">
        <v>47</v>
      </c>
      <c r="Y17" s="121" t="s">
        <v>47</v>
      </c>
      <c r="Z17" s="121" t="s">
        <v>47</v>
      </c>
      <c r="AA17" s="121" t="s">
        <v>47</v>
      </c>
      <c r="AB17" s="121" t="s">
        <v>47</v>
      </c>
      <c r="AC17" s="122" t="s">
        <v>47</v>
      </c>
      <c r="AD17" s="122" t="s">
        <v>47</v>
      </c>
      <c r="AE17" s="120" t="s">
        <v>47</v>
      </c>
      <c r="AF17" s="58"/>
      <c r="AG17" s="230" t="str">
        <f t="shared" si="0"/>
        <v>PFSS</v>
      </c>
      <c r="AH17" s="250">
        <v>45005</v>
      </c>
      <c r="AI17" s="90" t="s">
        <v>1101</v>
      </c>
      <c r="AJ17" s="251" t="s">
        <v>1102</v>
      </c>
      <c r="AK17" s="271"/>
      <c r="AL17" s="90"/>
      <c r="AM17" s="251"/>
      <c r="AN17" s="635">
        <v>45019</v>
      </c>
      <c r="AO17" s="289" t="s">
        <v>1103</v>
      </c>
      <c r="AP17" s="636" t="s">
        <v>1102</v>
      </c>
      <c r="AQ17" s="235"/>
      <c r="AR17" s="58"/>
      <c r="AS17" s="48" t="str">
        <f>VLOOKUP(J17, 'Interrupt Table U5Lx'!$I$6:$I$397, 1, FALSE)</f>
        <v>INTPDMAC0CH6</v>
      </c>
    </row>
    <row r="18" spans="1:45" ht="16">
      <c r="A18" s="704"/>
      <c r="B18" s="78"/>
      <c r="C18" s="78"/>
      <c r="D18" s="78"/>
      <c r="E18" s="78"/>
      <c r="F18" s="93"/>
      <c r="H18" s="98" t="s">
        <v>1105</v>
      </c>
      <c r="I18" s="92"/>
      <c r="J18" s="75" t="s">
        <v>193</v>
      </c>
      <c r="K18" s="75" t="s">
        <v>194</v>
      </c>
      <c r="L18" s="75" t="s">
        <v>1109</v>
      </c>
      <c r="M18" s="78" t="s">
        <v>755</v>
      </c>
      <c r="N18" s="78" t="s">
        <v>2334</v>
      </c>
      <c r="O18" s="78"/>
      <c r="P18" s="702"/>
      <c r="Q18" s="702"/>
      <c r="R18" s="78"/>
      <c r="S18" s="143"/>
      <c r="T18" s="121" t="s">
        <v>47</v>
      </c>
      <c r="U18" s="121" t="s">
        <v>47</v>
      </c>
      <c r="V18" s="121" t="s">
        <v>47</v>
      </c>
      <c r="W18" s="121" t="s">
        <v>47</v>
      </c>
      <c r="X18" s="121" t="s">
        <v>47</v>
      </c>
      <c r="Y18" s="121" t="s">
        <v>47</v>
      </c>
      <c r="Z18" s="121" t="s">
        <v>47</v>
      </c>
      <c r="AA18" s="121" t="s">
        <v>47</v>
      </c>
      <c r="AB18" s="121" t="s">
        <v>47</v>
      </c>
      <c r="AC18" s="122" t="s">
        <v>47</v>
      </c>
      <c r="AD18" s="122" t="s">
        <v>47</v>
      </c>
      <c r="AE18" s="120" t="s">
        <v>47</v>
      </c>
      <c r="AF18" s="58"/>
      <c r="AG18" s="230" t="str">
        <f t="shared" si="0"/>
        <v>PFSS</v>
      </c>
      <c r="AH18" s="250">
        <v>45005</v>
      </c>
      <c r="AI18" s="90" t="s">
        <v>1101</v>
      </c>
      <c r="AJ18" s="251" t="s">
        <v>1102</v>
      </c>
      <c r="AK18" s="271"/>
      <c r="AL18" s="90"/>
      <c r="AM18" s="251"/>
      <c r="AN18" s="635">
        <v>45019</v>
      </c>
      <c r="AO18" s="289" t="s">
        <v>1103</v>
      </c>
      <c r="AP18" s="636" t="s">
        <v>1102</v>
      </c>
      <c r="AQ18" s="235"/>
      <c r="AR18" s="58"/>
      <c r="AS18" s="48" t="str">
        <f>VLOOKUP(J18, 'Interrupt Table U5Lx'!$I$6:$I$397, 1, FALSE)</f>
        <v>INTPDMAC0CH7</v>
      </c>
    </row>
    <row r="19" spans="1:45" ht="16">
      <c r="A19" s="704"/>
      <c r="B19" s="78"/>
      <c r="C19" s="78"/>
      <c r="D19" s="78"/>
      <c r="E19" s="78"/>
      <c r="F19" s="93"/>
      <c r="H19" s="98" t="s">
        <v>1105</v>
      </c>
      <c r="I19" s="92"/>
      <c r="J19" s="75" t="s">
        <v>1110</v>
      </c>
      <c r="K19" s="75" t="s">
        <v>1111</v>
      </c>
      <c r="L19" s="75" t="s">
        <v>1112</v>
      </c>
      <c r="M19" s="78" t="s">
        <v>755</v>
      </c>
      <c r="N19" s="78" t="s">
        <v>1601</v>
      </c>
      <c r="O19" s="78"/>
      <c r="P19" s="702"/>
      <c r="Q19" s="702"/>
      <c r="R19" s="78"/>
      <c r="S19" s="143"/>
      <c r="T19" s="121" t="s">
        <v>47</v>
      </c>
      <c r="U19" s="121" t="s">
        <v>47</v>
      </c>
      <c r="V19" s="121" t="s">
        <v>47</v>
      </c>
      <c r="W19" s="121" t="s">
        <v>47</v>
      </c>
      <c r="X19" s="121" t="s">
        <v>47</v>
      </c>
      <c r="Y19" s="121" t="s">
        <v>47</v>
      </c>
      <c r="Z19" s="121" t="s">
        <v>47</v>
      </c>
      <c r="AA19" s="121" t="s">
        <v>47</v>
      </c>
      <c r="AB19" s="121" t="s">
        <v>47</v>
      </c>
      <c r="AC19" s="122" t="s">
        <v>47</v>
      </c>
      <c r="AD19" s="122" t="s">
        <v>47</v>
      </c>
      <c r="AE19" s="120" t="s">
        <v>47</v>
      </c>
      <c r="AF19" s="58"/>
      <c r="AG19" s="230" t="str">
        <f t="shared" si="0"/>
        <v>PFSS</v>
      </c>
      <c r="AH19" s="250">
        <v>45005</v>
      </c>
      <c r="AI19" s="90" t="s">
        <v>1101</v>
      </c>
      <c r="AJ19" s="251" t="s">
        <v>1102</v>
      </c>
      <c r="AK19" s="271"/>
      <c r="AL19" s="90"/>
      <c r="AM19" s="251"/>
      <c r="AN19" s="635">
        <v>45019</v>
      </c>
      <c r="AO19" s="289" t="s">
        <v>1103</v>
      </c>
      <c r="AP19" s="636" t="s">
        <v>1102</v>
      </c>
      <c r="AQ19" s="235"/>
      <c r="AR19" s="58"/>
      <c r="AS19" s="48" t="str">
        <f>VLOOKUP(J19, 'Interrupt Table U5Lx'!$I$6:$I$397, 1, FALSE)</f>
        <v>INTPDMAC1CH0</v>
      </c>
    </row>
    <row r="20" spans="1:45" ht="16">
      <c r="A20" s="704"/>
      <c r="B20" s="78"/>
      <c r="C20" s="78"/>
      <c r="D20" s="78"/>
      <c r="E20" s="78"/>
      <c r="F20" s="93"/>
      <c r="H20" s="98" t="s">
        <v>1105</v>
      </c>
      <c r="I20" s="92"/>
      <c r="J20" s="75" t="s">
        <v>729</v>
      </c>
      <c r="K20" s="75" t="s">
        <v>730</v>
      </c>
      <c r="L20" s="75" t="s">
        <v>1112</v>
      </c>
      <c r="M20" s="78" t="s">
        <v>755</v>
      </c>
      <c r="N20" s="78" t="s">
        <v>1602</v>
      </c>
      <c r="O20" s="78"/>
      <c r="P20" s="702"/>
      <c r="Q20" s="702"/>
      <c r="R20" s="78"/>
      <c r="S20" s="143"/>
      <c r="T20" s="121" t="s">
        <v>47</v>
      </c>
      <c r="U20" s="121" t="s">
        <v>47</v>
      </c>
      <c r="V20" s="121" t="s">
        <v>47</v>
      </c>
      <c r="W20" s="121" t="s">
        <v>47</v>
      </c>
      <c r="X20" s="121" t="s">
        <v>47</v>
      </c>
      <c r="Y20" s="121" t="s">
        <v>47</v>
      </c>
      <c r="Z20" s="121" t="s">
        <v>47</v>
      </c>
      <c r="AA20" s="121" t="s">
        <v>47</v>
      </c>
      <c r="AB20" s="121" t="s">
        <v>47</v>
      </c>
      <c r="AC20" s="122" t="s">
        <v>47</v>
      </c>
      <c r="AD20" s="122" t="s">
        <v>47</v>
      </c>
      <c r="AE20" s="120" t="s">
        <v>47</v>
      </c>
      <c r="AF20" s="58"/>
      <c r="AG20" s="230" t="str">
        <f t="shared" si="0"/>
        <v>PFSS</v>
      </c>
      <c r="AH20" s="250">
        <v>45005</v>
      </c>
      <c r="AI20" s="90" t="s">
        <v>1101</v>
      </c>
      <c r="AJ20" s="251" t="s">
        <v>1102</v>
      </c>
      <c r="AK20" s="271"/>
      <c r="AL20" s="90"/>
      <c r="AM20" s="251"/>
      <c r="AN20" s="635">
        <v>45019</v>
      </c>
      <c r="AO20" s="289" t="s">
        <v>1103</v>
      </c>
      <c r="AP20" s="636" t="s">
        <v>1102</v>
      </c>
      <c r="AQ20" s="235"/>
      <c r="AR20" s="58"/>
      <c r="AS20" s="48" t="str">
        <f>VLOOKUP(J20, 'Interrupt Table U5Lx'!$I$6:$I$397, 1, FALSE)</f>
        <v>INTPDMAC1CH1</v>
      </c>
    </row>
    <row r="21" spans="1:45" ht="16">
      <c r="A21" s="704"/>
      <c r="B21" s="78"/>
      <c r="C21" s="78"/>
      <c r="D21" s="78"/>
      <c r="E21" s="78"/>
      <c r="F21" s="93"/>
      <c r="H21" s="98" t="s">
        <v>1105</v>
      </c>
      <c r="I21" s="92"/>
      <c r="J21" s="75" t="s">
        <v>731</v>
      </c>
      <c r="K21" s="75" t="s">
        <v>732</v>
      </c>
      <c r="L21" s="75" t="s">
        <v>1112</v>
      </c>
      <c r="M21" s="78" t="s">
        <v>755</v>
      </c>
      <c r="N21" s="78" t="s">
        <v>1603</v>
      </c>
      <c r="O21" s="78"/>
      <c r="P21" s="702"/>
      <c r="Q21" s="702"/>
      <c r="R21" s="78"/>
      <c r="S21" s="143"/>
      <c r="T21" s="121" t="s">
        <v>47</v>
      </c>
      <c r="U21" s="121" t="s">
        <v>47</v>
      </c>
      <c r="V21" s="121" t="s">
        <v>47</v>
      </c>
      <c r="W21" s="121" t="s">
        <v>47</v>
      </c>
      <c r="X21" s="121" t="s">
        <v>47</v>
      </c>
      <c r="Y21" s="121" t="s">
        <v>47</v>
      </c>
      <c r="Z21" s="121" t="s">
        <v>47</v>
      </c>
      <c r="AA21" s="121" t="s">
        <v>47</v>
      </c>
      <c r="AB21" s="121" t="s">
        <v>47</v>
      </c>
      <c r="AC21" s="122" t="s">
        <v>47</v>
      </c>
      <c r="AD21" s="122" t="s">
        <v>47</v>
      </c>
      <c r="AE21" s="120" t="s">
        <v>47</v>
      </c>
      <c r="AF21" s="58"/>
      <c r="AG21" s="230" t="str">
        <f t="shared" si="0"/>
        <v>PFSS</v>
      </c>
      <c r="AH21" s="250">
        <v>45005</v>
      </c>
      <c r="AI21" s="90" t="s">
        <v>1101</v>
      </c>
      <c r="AJ21" s="251" t="s">
        <v>1102</v>
      </c>
      <c r="AK21" s="271"/>
      <c r="AL21" s="90"/>
      <c r="AM21" s="251"/>
      <c r="AN21" s="635">
        <v>45019</v>
      </c>
      <c r="AO21" s="289" t="s">
        <v>1103</v>
      </c>
      <c r="AP21" s="636" t="s">
        <v>1102</v>
      </c>
      <c r="AQ21" s="235"/>
      <c r="AR21" s="58"/>
      <c r="AS21" s="48" t="str">
        <f>VLOOKUP(J21, 'Interrupt Table U5Lx'!$I$6:$I$397, 1, FALSE)</f>
        <v>INTPDMAC1CH2</v>
      </c>
    </row>
    <row r="22" spans="1:45" ht="16">
      <c r="A22" s="704"/>
      <c r="B22" s="78"/>
      <c r="C22" s="78"/>
      <c r="D22" s="78"/>
      <c r="E22" s="78"/>
      <c r="F22" s="93"/>
      <c r="H22" s="98" t="s">
        <v>1105</v>
      </c>
      <c r="I22" s="92"/>
      <c r="J22" s="75" t="s">
        <v>733</v>
      </c>
      <c r="K22" s="75" t="s">
        <v>734</v>
      </c>
      <c r="L22" s="75" t="s">
        <v>1112</v>
      </c>
      <c r="M22" s="78" t="s">
        <v>755</v>
      </c>
      <c r="N22" s="78" t="s">
        <v>1604</v>
      </c>
      <c r="O22" s="78"/>
      <c r="P22" s="702"/>
      <c r="Q22" s="702"/>
      <c r="R22" s="78"/>
      <c r="S22" s="143"/>
      <c r="T22" s="121" t="s">
        <v>47</v>
      </c>
      <c r="U22" s="121" t="s">
        <v>47</v>
      </c>
      <c r="V22" s="121" t="s">
        <v>47</v>
      </c>
      <c r="W22" s="121" t="s">
        <v>47</v>
      </c>
      <c r="X22" s="121" t="s">
        <v>47</v>
      </c>
      <c r="Y22" s="121" t="s">
        <v>47</v>
      </c>
      <c r="Z22" s="121" t="s">
        <v>47</v>
      </c>
      <c r="AA22" s="121" t="s">
        <v>47</v>
      </c>
      <c r="AB22" s="121" t="s">
        <v>47</v>
      </c>
      <c r="AC22" s="122" t="s">
        <v>47</v>
      </c>
      <c r="AD22" s="122" t="s">
        <v>47</v>
      </c>
      <c r="AE22" s="120" t="s">
        <v>47</v>
      </c>
      <c r="AF22" s="58"/>
      <c r="AG22" s="230" t="str">
        <f t="shared" si="0"/>
        <v>PFSS</v>
      </c>
      <c r="AH22" s="250">
        <v>45005</v>
      </c>
      <c r="AI22" s="90" t="s">
        <v>1101</v>
      </c>
      <c r="AJ22" s="251" t="s">
        <v>1102</v>
      </c>
      <c r="AK22" s="271"/>
      <c r="AL22" s="90"/>
      <c r="AM22" s="251"/>
      <c r="AN22" s="635">
        <v>45019</v>
      </c>
      <c r="AO22" s="289" t="s">
        <v>1103</v>
      </c>
      <c r="AP22" s="636" t="s">
        <v>1102</v>
      </c>
      <c r="AQ22" s="235"/>
      <c r="AR22" s="58"/>
      <c r="AS22" s="48" t="str">
        <f>VLOOKUP(J22, 'Interrupt Table U5Lx'!$I$6:$I$397, 1, FALSE)</f>
        <v>INTPDMAC1CH3</v>
      </c>
    </row>
    <row r="23" spans="1:45" ht="16">
      <c r="A23" s="704"/>
      <c r="B23" s="78"/>
      <c r="C23" s="78"/>
      <c r="D23" s="78"/>
      <c r="E23" s="78"/>
      <c r="F23" s="93"/>
      <c r="H23" s="98" t="s">
        <v>1105</v>
      </c>
      <c r="I23" s="92"/>
      <c r="J23" s="75" t="s">
        <v>735</v>
      </c>
      <c r="K23" s="75" t="s">
        <v>736</v>
      </c>
      <c r="L23" s="75" t="s">
        <v>1112</v>
      </c>
      <c r="M23" s="78" t="s">
        <v>755</v>
      </c>
      <c r="N23" s="78" t="s">
        <v>1605</v>
      </c>
      <c r="O23" s="78"/>
      <c r="P23" s="702"/>
      <c r="Q23" s="702"/>
      <c r="R23" s="78"/>
      <c r="S23" s="143"/>
      <c r="T23" s="121" t="s">
        <v>47</v>
      </c>
      <c r="U23" s="121" t="s">
        <v>47</v>
      </c>
      <c r="V23" s="121" t="s">
        <v>47</v>
      </c>
      <c r="W23" s="121" t="s">
        <v>47</v>
      </c>
      <c r="X23" s="121" t="s">
        <v>47</v>
      </c>
      <c r="Y23" s="121" t="s">
        <v>47</v>
      </c>
      <c r="Z23" s="121" t="s">
        <v>47</v>
      </c>
      <c r="AA23" s="121" t="s">
        <v>47</v>
      </c>
      <c r="AB23" s="121" t="s">
        <v>47</v>
      </c>
      <c r="AC23" s="122" t="s">
        <v>47</v>
      </c>
      <c r="AD23" s="122" t="s">
        <v>47</v>
      </c>
      <c r="AE23" s="120" t="s">
        <v>47</v>
      </c>
      <c r="AF23" s="58"/>
      <c r="AG23" s="230" t="str">
        <f t="shared" si="0"/>
        <v>PFSS</v>
      </c>
      <c r="AH23" s="250">
        <v>45005</v>
      </c>
      <c r="AI23" s="90" t="s">
        <v>1101</v>
      </c>
      <c r="AJ23" s="251" t="s">
        <v>1102</v>
      </c>
      <c r="AK23" s="271"/>
      <c r="AL23" s="90"/>
      <c r="AM23" s="251"/>
      <c r="AN23" s="635">
        <v>45019</v>
      </c>
      <c r="AO23" s="289" t="s">
        <v>1103</v>
      </c>
      <c r="AP23" s="636" t="s">
        <v>1102</v>
      </c>
      <c r="AQ23" s="235"/>
      <c r="AR23" s="58"/>
      <c r="AS23" s="48" t="str">
        <f>VLOOKUP(J23, 'Interrupt Table U5Lx'!$I$6:$I$397, 1, FALSE)</f>
        <v>INTPDMAC1CH4</v>
      </c>
    </row>
    <row r="24" spans="1:45" ht="16">
      <c r="A24" s="704"/>
      <c r="B24" s="78"/>
      <c r="C24" s="78"/>
      <c r="D24" s="78"/>
      <c r="E24" s="78"/>
      <c r="F24" s="93"/>
      <c r="H24" s="98" t="s">
        <v>1105</v>
      </c>
      <c r="I24" s="92"/>
      <c r="J24" s="75" t="s">
        <v>737</v>
      </c>
      <c r="K24" s="75" t="s">
        <v>738</v>
      </c>
      <c r="L24" s="75" t="s">
        <v>1112</v>
      </c>
      <c r="M24" s="78" t="s">
        <v>755</v>
      </c>
      <c r="N24" s="78" t="s">
        <v>1606</v>
      </c>
      <c r="O24" s="78"/>
      <c r="P24" s="702"/>
      <c r="Q24" s="702"/>
      <c r="R24" s="78"/>
      <c r="S24" s="143"/>
      <c r="T24" s="121" t="s">
        <v>47</v>
      </c>
      <c r="U24" s="121" t="s">
        <v>47</v>
      </c>
      <c r="V24" s="121" t="s">
        <v>47</v>
      </c>
      <c r="W24" s="121" t="s">
        <v>47</v>
      </c>
      <c r="X24" s="121" t="s">
        <v>47</v>
      </c>
      <c r="Y24" s="121" t="s">
        <v>47</v>
      </c>
      <c r="Z24" s="121" t="s">
        <v>47</v>
      </c>
      <c r="AA24" s="121" t="s">
        <v>47</v>
      </c>
      <c r="AB24" s="121" t="s">
        <v>47</v>
      </c>
      <c r="AC24" s="122" t="s">
        <v>47</v>
      </c>
      <c r="AD24" s="122" t="s">
        <v>47</v>
      </c>
      <c r="AE24" s="120" t="s">
        <v>47</v>
      </c>
      <c r="AF24" s="58"/>
      <c r="AG24" s="230" t="str">
        <f t="shared" si="0"/>
        <v>PFSS</v>
      </c>
      <c r="AH24" s="250">
        <v>45005</v>
      </c>
      <c r="AI24" s="90" t="s">
        <v>1101</v>
      </c>
      <c r="AJ24" s="251" t="s">
        <v>1102</v>
      </c>
      <c r="AK24" s="271"/>
      <c r="AL24" s="90"/>
      <c r="AM24" s="251"/>
      <c r="AN24" s="635">
        <v>45019</v>
      </c>
      <c r="AO24" s="289" t="s">
        <v>1103</v>
      </c>
      <c r="AP24" s="636" t="s">
        <v>1102</v>
      </c>
      <c r="AQ24" s="235"/>
      <c r="AR24" s="58"/>
      <c r="AS24" s="48" t="str">
        <f>VLOOKUP(J24, 'Interrupt Table U5Lx'!$I$6:$I$397, 1, FALSE)</f>
        <v>INTPDMAC1CH5</v>
      </c>
    </row>
    <row r="25" spans="1:45" ht="16">
      <c r="A25" s="704"/>
      <c r="B25" s="78"/>
      <c r="C25" s="78"/>
      <c r="D25" s="78"/>
      <c r="E25" s="78"/>
      <c r="F25" s="93"/>
      <c r="H25" s="98" t="s">
        <v>1105</v>
      </c>
      <c r="I25" s="92"/>
      <c r="J25" s="75" t="s">
        <v>739</v>
      </c>
      <c r="K25" s="75" t="s">
        <v>740</v>
      </c>
      <c r="L25" s="75" t="s">
        <v>1112</v>
      </c>
      <c r="M25" s="78" t="s">
        <v>755</v>
      </c>
      <c r="N25" s="78" t="s">
        <v>1607</v>
      </c>
      <c r="O25" s="78"/>
      <c r="P25" s="702"/>
      <c r="Q25" s="702"/>
      <c r="R25" s="78"/>
      <c r="S25" s="143"/>
      <c r="T25" s="121" t="s">
        <v>47</v>
      </c>
      <c r="U25" s="121" t="s">
        <v>47</v>
      </c>
      <c r="V25" s="121" t="s">
        <v>47</v>
      </c>
      <c r="W25" s="121" t="s">
        <v>47</v>
      </c>
      <c r="X25" s="121" t="s">
        <v>47</v>
      </c>
      <c r="Y25" s="121" t="s">
        <v>47</v>
      </c>
      <c r="Z25" s="121" t="s">
        <v>47</v>
      </c>
      <c r="AA25" s="121" t="s">
        <v>47</v>
      </c>
      <c r="AB25" s="121" t="s">
        <v>47</v>
      </c>
      <c r="AC25" s="122" t="s">
        <v>47</v>
      </c>
      <c r="AD25" s="122" t="s">
        <v>47</v>
      </c>
      <c r="AE25" s="120" t="s">
        <v>47</v>
      </c>
      <c r="AF25" s="58"/>
      <c r="AG25" s="230" t="str">
        <f t="shared" si="0"/>
        <v>PFSS</v>
      </c>
      <c r="AH25" s="250">
        <v>45005</v>
      </c>
      <c r="AI25" s="90" t="s">
        <v>1101</v>
      </c>
      <c r="AJ25" s="251" t="s">
        <v>1102</v>
      </c>
      <c r="AK25" s="271"/>
      <c r="AL25" s="90"/>
      <c r="AM25" s="251"/>
      <c r="AN25" s="635">
        <v>45019</v>
      </c>
      <c r="AO25" s="289" t="s">
        <v>1103</v>
      </c>
      <c r="AP25" s="636" t="s">
        <v>1102</v>
      </c>
      <c r="AQ25" s="235"/>
      <c r="AR25" s="58"/>
      <c r="AS25" s="48" t="str">
        <f>VLOOKUP(J25, 'Interrupt Table U5Lx'!$I$6:$I$397, 1, FALSE)</f>
        <v>INTPDMAC1CH6</v>
      </c>
    </row>
    <row r="26" spans="1:45" ht="16">
      <c r="A26" s="704"/>
      <c r="B26" s="78"/>
      <c r="C26" s="78"/>
      <c r="D26" s="78"/>
      <c r="E26" s="78"/>
      <c r="F26" s="93"/>
      <c r="H26" s="98" t="s">
        <v>1105</v>
      </c>
      <c r="I26" s="92"/>
      <c r="J26" s="75" t="s">
        <v>741</v>
      </c>
      <c r="K26" s="75" t="s">
        <v>742</v>
      </c>
      <c r="L26" s="75" t="s">
        <v>1112</v>
      </c>
      <c r="M26" s="78" t="s">
        <v>755</v>
      </c>
      <c r="N26" s="78" t="s">
        <v>1608</v>
      </c>
      <c r="O26" s="78"/>
      <c r="P26" s="702"/>
      <c r="Q26" s="702"/>
      <c r="R26" s="78"/>
      <c r="S26" s="143"/>
      <c r="T26" s="121" t="s">
        <v>47</v>
      </c>
      <c r="U26" s="121" t="s">
        <v>47</v>
      </c>
      <c r="V26" s="121" t="s">
        <v>47</v>
      </c>
      <c r="W26" s="121" t="s">
        <v>47</v>
      </c>
      <c r="X26" s="121" t="s">
        <v>47</v>
      </c>
      <c r="Y26" s="121" t="s">
        <v>47</v>
      </c>
      <c r="Z26" s="121" t="s">
        <v>47</v>
      </c>
      <c r="AA26" s="121" t="s">
        <v>47</v>
      </c>
      <c r="AB26" s="121" t="s">
        <v>47</v>
      </c>
      <c r="AC26" s="122" t="s">
        <v>47</v>
      </c>
      <c r="AD26" s="122" t="s">
        <v>47</v>
      </c>
      <c r="AE26" s="120" t="s">
        <v>47</v>
      </c>
      <c r="AF26" s="58"/>
      <c r="AG26" s="230" t="str">
        <f t="shared" si="0"/>
        <v>PFSS</v>
      </c>
      <c r="AH26" s="250">
        <v>45005</v>
      </c>
      <c r="AI26" s="90" t="s">
        <v>1101</v>
      </c>
      <c r="AJ26" s="251" t="s">
        <v>1102</v>
      </c>
      <c r="AK26" s="271"/>
      <c r="AL26" s="90"/>
      <c r="AM26" s="251"/>
      <c r="AN26" s="635">
        <v>45019</v>
      </c>
      <c r="AO26" s="289" t="s">
        <v>1103</v>
      </c>
      <c r="AP26" s="636" t="s">
        <v>1102</v>
      </c>
      <c r="AQ26" s="235"/>
      <c r="AR26" s="58"/>
      <c r="AS26" s="48" t="str">
        <f>VLOOKUP(J26, 'Interrupt Table U5Lx'!$I$6:$I$397, 1, FALSE)</f>
        <v>INTPDMAC1CH7</v>
      </c>
    </row>
    <row r="27" spans="1:45" s="95" customFormat="1" ht="16">
      <c r="A27" s="704"/>
      <c r="B27" s="97"/>
      <c r="C27" s="97"/>
      <c r="D27" s="97"/>
      <c r="E27" s="97"/>
      <c r="F27" s="99"/>
      <c r="G27" s="48"/>
      <c r="H27" s="94" t="s">
        <v>1113</v>
      </c>
      <c r="I27" s="88" t="s">
        <v>1097</v>
      </c>
      <c r="J27" s="85"/>
      <c r="K27" s="85"/>
      <c r="L27" s="85"/>
      <c r="M27" s="85"/>
      <c r="N27" s="85"/>
      <c r="O27" s="78"/>
      <c r="P27" s="702"/>
      <c r="Q27" s="702"/>
      <c r="R27" s="78"/>
      <c r="S27" s="88"/>
      <c r="T27" s="127"/>
      <c r="U27" s="127"/>
      <c r="V27" s="127"/>
      <c r="W27" s="127"/>
      <c r="X27" s="127"/>
      <c r="Y27" s="127"/>
      <c r="Z27" s="127"/>
      <c r="AA27" s="127"/>
      <c r="AB27" s="127"/>
      <c r="AC27" s="127"/>
      <c r="AD27" s="127"/>
      <c r="AE27" s="129"/>
      <c r="AF27" s="101"/>
      <c r="AG27" s="229" t="s">
        <v>1098</v>
      </c>
      <c r="AH27" s="256"/>
      <c r="AI27" s="81"/>
      <c r="AJ27" s="257"/>
      <c r="AK27" s="256"/>
      <c r="AL27" s="81"/>
      <c r="AM27" s="257"/>
      <c r="AN27" s="256"/>
      <c r="AO27" s="81"/>
      <c r="AP27" s="257"/>
      <c r="AQ27" s="634"/>
      <c r="AR27" s="96"/>
      <c r="AS27" s="48" t="e">
        <f>VLOOKUP(J27, 'Interrupt Table U5Lx'!$I$6:$I$397, 1, FALSE)</f>
        <v>#N/A</v>
      </c>
    </row>
    <row r="28" spans="1:45" s="95" customFormat="1" ht="16">
      <c r="A28" s="704"/>
      <c r="B28" s="97"/>
      <c r="C28" s="97"/>
      <c r="D28" s="97"/>
      <c r="E28" s="97"/>
      <c r="F28" s="99"/>
      <c r="G28" s="48"/>
      <c r="H28" s="98" t="s">
        <v>1113</v>
      </c>
      <c r="I28" s="92"/>
      <c r="J28" s="78" t="s">
        <v>1114</v>
      </c>
      <c r="K28" s="78" t="s">
        <v>1115</v>
      </c>
      <c r="L28" s="78" t="s">
        <v>1113</v>
      </c>
      <c r="M28" s="78" t="s">
        <v>755</v>
      </c>
      <c r="N28" s="185" t="s">
        <v>2333</v>
      </c>
      <c r="O28" s="78"/>
      <c r="P28" s="702"/>
      <c r="Q28" s="702"/>
      <c r="R28" s="78"/>
      <c r="S28" s="143"/>
      <c r="T28" s="121" t="s">
        <v>47</v>
      </c>
      <c r="U28" s="121" t="s">
        <v>47</v>
      </c>
      <c r="V28" s="121" t="s">
        <v>47</v>
      </c>
      <c r="W28" s="121" t="s">
        <v>47</v>
      </c>
      <c r="X28" s="121" t="s">
        <v>47</v>
      </c>
      <c r="Y28" s="121" t="s">
        <v>47</v>
      </c>
      <c r="Z28" s="121" t="s">
        <v>47</v>
      </c>
      <c r="AA28" s="121" t="s">
        <v>47</v>
      </c>
      <c r="AB28" s="121" t="s">
        <v>47</v>
      </c>
      <c r="AC28" s="122" t="s">
        <v>47</v>
      </c>
      <c r="AD28" s="122" t="s">
        <v>47</v>
      </c>
      <c r="AE28" s="120" t="s">
        <v>47</v>
      </c>
      <c r="AF28" s="96"/>
      <c r="AG28" s="230" t="str">
        <f>AG27</f>
        <v>PFSS</v>
      </c>
      <c r="AH28" s="250">
        <v>45005</v>
      </c>
      <c r="AI28" s="90" t="s">
        <v>1101</v>
      </c>
      <c r="AJ28" s="251" t="s">
        <v>1102</v>
      </c>
      <c r="AK28" s="271"/>
      <c r="AL28" s="90"/>
      <c r="AM28" s="251"/>
      <c r="AN28" s="635">
        <v>45005</v>
      </c>
      <c r="AO28" s="289" t="s">
        <v>1103</v>
      </c>
      <c r="AP28" s="636" t="s">
        <v>1102</v>
      </c>
      <c r="AQ28" s="235"/>
      <c r="AR28" s="96"/>
      <c r="AS28" s="48" t="str">
        <f>VLOOKUP(J28, 'Interrupt Table U5Lx'!$I$6:$I$397, 1, FALSE)</f>
        <v>INTDTSERR</v>
      </c>
    </row>
    <row r="29" spans="1:45" s="95" customFormat="1" ht="16">
      <c r="A29" s="704"/>
      <c r="B29" s="97"/>
      <c r="C29" s="97"/>
      <c r="D29" s="97"/>
      <c r="E29" s="97"/>
      <c r="F29" s="99"/>
      <c r="G29" s="48"/>
      <c r="H29" s="98" t="s">
        <v>1113</v>
      </c>
      <c r="I29" s="92"/>
      <c r="J29" s="75" t="s">
        <v>1116</v>
      </c>
      <c r="K29" s="75" t="s">
        <v>1117</v>
      </c>
      <c r="L29" s="75" t="s">
        <v>1113</v>
      </c>
      <c r="M29" s="75" t="s">
        <v>45</v>
      </c>
      <c r="N29" s="651" t="s">
        <v>2335</v>
      </c>
      <c r="O29" s="78"/>
      <c r="P29" s="702"/>
      <c r="Q29" s="702"/>
      <c r="R29" s="78"/>
      <c r="S29" s="143"/>
      <c r="T29" s="121" t="s">
        <v>47</v>
      </c>
      <c r="U29" s="121" t="s">
        <v>47</v>
      </c>
      <c r="V29" s="121" t="s">
        <v>47</v>
      </c>
      <c r="W29" s="121" t="s">
        <v>47</v>
      </c>
      <c r="X29" s="121" t="s">
        <v>47</v>
      </c>
      <c r="Y29" s="121" t="s">
        <v>47</v>
      </c>
      <c r="Z29" s="121" t="s">
        <v>47</v>
      </c>
      <c r="AA29" s="121" t="s">
        <v>47</v>
      </c>
      <c r="AB29" s="121" t="s">
        <v>47</v>
      </c>
      <c r="AC29" s="122" t="s">
        <v>47</v>
      </c>
      <c r="AD29" s="122" t="s">
        <v>47</v>
      </c>
      <c r="AE29" s="120" t="s">
        <v>47</v>
      </c>
      <c r="AF29" s="96"/>
      <c r="AG29" s="230" t="str">
        <f>AG28</f>
        <v>PFSS</v>
      </c>
      <c r="AH29" s="250">
        <v>45005</v>
      </c>
      <c r="AI29" s="90" t="s">
        <v>1101</v>
      </c>
      <c r="AJ29" s="251" t="s">
        <v>1102</v>
      </c>
      <c r="AK29" s="271"/>
      <c r="AL29" s="90"/>
      <c r="AM29" s="251"/>
      <c r="AN29" s="635">
        <v>45005</v>
      </c>
      <c r="AO29" s="289" t="s">
        <v>1103</v>
      </c>
      <c r="AP29" s="636" t="s">
        <v>1102</v>
      </c>
      <c r="AQ29" s="235"/>
      <c r="AR29" s="96"/>
      <c r="AS29" s="48" t="str">
        <f>VLOOKUP(J29, 'Interrupt Table U5Lx'!$I$6:$I$397, 1, FALSE)</f>
        <v>INTDTS7TO0</v>
      </c>
    </row>
    <row r="30" spans="1:45" s="95" customFormat="1" ht="16">
      <c r="A30" s="704"/>
      <c r="B30" s="97"/>
      <c r="C30" s="97"/>
      <c r="D30" s="97"/>
      <c r="E30" s="97"/>
      <c r="F30" s="99"/>
      <c r="G30" s="48"/>
      <c r="H30" s="98" t="s">
        <v>1113</v>
      </c>
      <c r="I30" s="92"/>
      <c r="J30" s="75" t="s">
        <v>1118</v>
      </c>
      <c r="K30" s="75" t="s">
        <v>1119</v>
      </c>
      <c r="L30" s="75" t="s">
        <v>1113</v>
      </c>
      <c r="M30" s="75" t="s">
        <v>45</v>
      </c>
      <c r="N30" s="651" t="s">
        <v>2336</v>
      </c>
      <c r="O30" s="78"/>
      <c r="P30" s="702"/>
      <c r="Q30" s="702"/>
      <c r="R30" s="78"/>
      <c r="S30" s="143"/>
      <c r="T30" s="121" t="s">
        <v>47</v>
      </c>
      <c r="U30" s="121" t="s">
        <v>47</v>
      </c>
      <c r="V30" s="121" t="s">
        <v>47</v>
      </c>
      <c r="W30" s="121" t="s">
        <v>47</v>
      </c>
      <c r="X30" s="121" t="s">
        <v>47</v>
      </c>
      <c r="Y30" s="121" t="s">
        <v>47</v>
      </c>
      <c r="Z30" s="121" t="s">
        <v>47</v>
      </c>
      <c r="AA30" s="121" t="s">
        <v>47</v>
      </c>
      <c r="AB30" s="121" t="s">
        <v>47</v>
      </c>
      <c r="AC30" s="122" t="s">
        <v>47</v>
      </c>
      <c r="AD30" s="122" t="s">
        <v>47</v>
      </c>
      <c r="AE30" s="120" t="s">
        <v>47</v>
      </c>
      <c r="AF30" s="96"/>
      <c r="AG30" s="230" t="str">
        <f>AG29</f>
        <v>PFSS</v>
      </c>
      <c r="AH30" s="250">
        <v>45005</v>
      </c>
      <c r="AI30" s="90" t="s">
        <v>1101</v>
      </c>
      <c r="AJ30" s="251" t="s">
        <v>1102</v>
      </c>
      <c r="AK30" s="271"/>
      <c r="AL30" s="90"/>
      <c r="AM30" s="251"/>
      <c r="AN30" s="635">
        <v>45005</v>
      </c>
      <c r="AO30" s="289" t="s">
        <v>1103</v>
      </c>
      <c r="AP30" s="636" t="s">
        <v>1102</v>
      </c>
      <c r="AQ30" s="235"/>
      <c r="AR30" s="96"/>
      <c r="AS30" s="48" t="str">
        <f>VLOOKUP(J30, 'Interrupt Table U5Lx'!$I$6:$I$397, 1, FALSE)</f>
        <v>INTDTSCT7TO0</v>
      </c>
    </row>
    <row r="31" spans="1:45" ht="16">
      <c r="A31" s="704"/>
      <c r="B31" s="78"/>
      <c r="C31" s="78"/>
      <c r="D31" s="97"/>
      <c r="E31" s="78"/>
      <c r="F31" s="93"/>
      <c r="H31" s="94" t="s">
        <v>1120</v>
      </c>
      <c r="I31" s="88" t="s">
        <v>1121</v>
      </c>
      <c r="J31" s="85"/>
      <c r="K31" s="85"/>
      <c r="L31" s="85"/>
      <c r="M31" s="85"/>
      <c r="N31" s="85"/>
      <c r="O31" s="78"/>
      <c r="P31" s="702"/>
      <c r="Q31" s="702"/>
      <c r="R31" s="78"/>
      <c r="S31" s="85"/>
      <c r="T31" s="127"/>
      <c r="U31" s="127"/>
      <c r="V31" s="127"/>
      <c r="W31" s="127"/>
      <c r="X31" s="127"/>
      <c r="Y31" s="127"/>
      <c r="Z31" s="127"/>
      <c r="AA31" s="127"/>
      <c r="AB31" s="127"/>
      <c r="AC31" s="127"/>
      <c r="AD31" s="127"/>
      <c r="AE31" s="129"/>
      <c r="AF31" s="82"/>
      <c r="AG31" s="229" t="s">
        <v>1121</v>
      </c>
      <c r="AH31" s="256"/>
      <c r="AI31" s="81"/>
      <c r="AJ31" s="257"/>
      <c r="AK31" s="256"/>
      <c r="AL31" s="81"/>
      <c r="AM31" s="257"/>
      <c r="AN31" s="256"/>
      <c r="AO31" s="81"/>
      <c r="AP31" s="257"/>
      <c r="AQ31" s="634"/>
      <c r="AR31" s="58"/>
      <c r="AS31" s="48" t="e">
        <f>VLOOKUP(J31, 'Interrupt Table U5Lx'!$I$6:$I$397, 1, FALSE)</f>
        <v>#N/A</v>
      </c>
    </row>
    <row r="32" spans="1:45" ht="16">
      <c r="A32" s="704"/>
      <c r="B32" s="78"/>
      <c r="C32" s="78"/>
      <c r="D32" s="97"/>
      <c r="E32" s="78"/>
      <c r="F32" s="93"/>
      <c r="H32" s="98" t="s">
        <v>1120</v>
      </c>
      <c r="I32" s="92"/>
      <c r="J32" s="78" t="s">
        <v>1122</v>
      </c>
      <c r="K32" s="78" t="s">
        <v>78</v>
      </c>
      <c r="L32" s="78" t="s">
        <v>1120</v>
      </c>
      <c r="M32" s="78" t="s">
        <v>45</v>
      </c>
      <c r="N32" s="78"/>
      <c r="O32" s="78"/>
      <c r="P32" s="702"/>
      <c r="Q32" s="702"/>
      <c r="R32" s="78"/>
      <c r="S32" s="71"/>
      <c r="T32" s="121" t="s">
        <v>47</v>
      </c>
      <c r="U32" s="121" t="s">
        <v>47</v>
      </c>
      <c r="V32" s="121" t="s">
        <v>47</v>
      </c>
      <c r="W32" s="121" t="s">
        <v>47</v>
      </c>
      <c r="X32" s="121" t="s">
        <v>47</v>
      </c>
      <c r="Y32" s="121" t="s">
        <v>47</v>
      </c>
      <c r="Z32" s="121" t="s">
        <v>47</v>
      </c>
      <c r="AA32" s="121" t="s">
        <v>47</v>
      </c>
      <c r="AB32" s="121" t="s">
        <v>47</v>
      </c>
      <c r="AC32" s="122" t="s">
        <v>47</v>
      </c>
      <c r="AD32" s="122" t="s">
        <v>47</v>
      </c>
      <c r="AE32" s="120" t="s">
        <v>47</v>
      </c>
      <c r="AF32" s="58"/>
      <c r="AG32" s="230" t="s">
        <v>1121</v>
      </c>
      <c r="AH32" s="250">
        <v>45065</v>
      </c>
      <c r="AI32" s="90" t="s">
        <v>8</v>
      </c>
      <c r="AJ32" s="251" t="s">
        <v>1102</v>
      </c>
      <c r="AK32" s="271"/>
      <c r="AL32" s="90"/>
      <c r="AM32" s="251"/>
      <c r="AN32" s="635"/>
      <c r="AO32" s="289"/>
      <c r="AP32" s="636"/>
      <c r="AQ32" s="235"/>
      <c r="AR32" s="58"/>
      <c r="AS32" s="48" t="str">
        <f>VLOOKUP(J32, 'Interrupt Table U5Lx'!$I$6:$I$397, 1, FALSE)</f>
        <v>INTEINTSW0</v>
      </c>
    </row>
    <row r="33" spans="1:45" ht="16">
      <c r="A33" s="704"/>
      <c r="B33" s="78"/>
      <c r="C33" s="78"/>
      <c r="D33" s="97"/>
      <c r="E33" s="78"/>
      <c r="F33" s="93"/>
      <c r="H33" s="98" t="s">
        <v>1120</v>
      </c>
      <c r="I33" s="92"/>
      <c r="J33" s="78" t="s">
        <v>81</v>
      </c>
      <c r="K33" s="78" t="s">
        <v>82</v>
      </c>
      <c r="L33" s="78" t="s">
        <v>1120</v>
      </c>
      <c r="M33" s="78" t="s">
        <v>45</v>
      </c>
      <c r="N33" s="78"/>
      <c r="O33" s="78"/>
      <c r="P33" s="702"/>
      <c r="Q33" s="702"/>
      <c r="R33" s="78"/>
      <c r="S33" s="71"/>
      <c r="T33" s="121" t="s">
        <v>47</v>
      </c>
      <c r="U33" s="121" t="s">
        <v>47</v>
      </c>
      <c r="V33" s="121" t="s">
        <v>47</v>
      </c>
      <c r="W33" s="121" t="s">
        <v>47</v>
      </c>
      <c r="X33" s="121" t="s">
        <v>47</v>
      </c>
      <c r="Y33" s="121" t="s">
        <v>47</v>
      </c>
      <c r="Z33" s="121" t="s">
        <v>47</v>
      </c>
      <c r="AA33" s="121" t="s">
        <v>47</v>
      </c>
      <c r="AB33" s="121" t="s">
        <v>47</v>
      </c>
      <c r="AC33" s="122" t="s">
        <v>47</v>
      </c>
      <c r="AD33" s="122" t="s">
        <v>47</v>
      </c>
      <c r="AE33" s="120" t="s">
        <v>47</v>
      </c>
      <c r="AF33" s="58"/>
      <c r="AG33" s="230" t="s">
        <v>1121</v>
      </c>
      <c r="AH33" s="250">
        <v>45065</v>
      </c>
      <c r="AI33" s="90" t="s">
        <v>12</v>
      </c>
      <c r="AJ33" s="251" t="s">
        <v>1102</v>
      </c>
      <c r="AK33" s="271"/>
      <c r="AL33" s="90"/>
      <c r="AM33" s="251"/>
      <c r="AN33" s="635"/>
      <c r="AO33" s="289"/>
      <c r="AP33" s="636"/>
      <c r="AQ33" s="235"/>
      <c r="AR33" s="58"/>
      <c r="AS33" s="48" t="str">
        <f>VLOOKUP(J33, 'Interrupt Table U5Lx'!$I$6:$I$397, 1, FALSE)</f>
        <v>INTEINTSW1</v>
      </c>
    </row>
    <row r="34" spans="1:45" ht="16">
      <c r="A34" s="704"/>
      <c r="B34" s="78"/>
      <c r="C34" s="78"/>
      <c r="D34" s="97"/>
      <c r="E34" s="78"/>
      <c r="F34" s="93"/>
      <c r="H34" s="98" t="s">
        <v>1120</v>
      </c>
      <c r="I34" s="92"/>
      <c r="J34" s="78" t="s">
        <v>86</v>
      </c>
      <c r="K34" s="78" t="s">
        <v>87</v>
      </c>
      <c r="L34" s="78" t="s">
        <v>1120</v>
      </c>
      <c r="M34" s="78" t="s">
        <v>45</v>
      </c>
      <c r="N34" s="78"/>
      <c r="O34" s="78"/>
      <c r="P34" s="702"/>
      <c r="Q34" s="702"/>
      <c r="R34" s="78"/>
      <c r="S34" s="71"/>
      <c r="T34" s="121" t="s">
        <v>47</v>
      </c>
      <c r="U34" s="121" t="s">
        <v>47</v>
      </c>
      <c r="V34" s="121" t="s">
        <v>47</v>
      </c>
      <c r="W34" s="121" t="s">
        <v>47</v>
      </c>
      <c r="X34" s="121" t="s">
        <v>47</v>
      </c>
      <c r="Y34" s="121" t="s">
        <v>47</v>
      </c>
      <c r="Z34" s="121" t="s">
        <v>47</v>
      </c>
      <c r="AA34" s="121" t="s">
        <v>47</v>
      </c>
      <c r="AB34" s="121" t="s">
        <v>47</v>
      </c>
      <c r="AC34" s="122" t="s">
        <v>47</v>
      </c>
      <c r="AD34" s="122" t="s">
        <v>47</v>
      </c>
      <c r="AE34" s="120" t="s">
        <v>47</v>
      </c>
      <c r="AF34" s="58"/>
      <c r="AG34" s="230" t="s">
        <v>1121</v>
      </c>
      <c r="AH34" s="250">
        <v>45065</v>
      </c>
      <c r="AI34" s="90" t="s">
        <v>12</v>
      </c>
      <c r="AJ34" s="251" t="s">
        <v>1102</v>
      </c>
      <c r="AK34" s="271"/>
      <c r="AL34" s="90"/>
      <c r="AM34" s="251"/>
      <c r="AN34" s="635"/>
      <c r="AO34" s="289"/>
      <c r="AP34" s="636"/>
      <c r="AQ34" s="235"/>
      <c r="AR34" s="58"/>
      <c r="AS34" s="48" t="str">
        <f>VLOOKUP(J34, 'Interrupt Table U5Lx'!$I$6:$I$397, 1, FALSE)</f>
        <v>INTEINTSW2</v>
      </c>
    </row>
    <row r="35" spans="1:45" ht="16">
      <c r="A35" s="704"/>
      <c r="B35" s="78"/>
      <c r="C35" s="78"/>
      <c r="D35" s="97"/>
      <c r="E35" s="78"/>
      <c r="F35" s="93"/>
      <c r="H35" s="111" t="s">
        <v>1120</v>
      </c>
      <c r="I35" s="110"/>
      <c r="J35" s="78" t="s">
        <v>90</v>
      </c>
      <c r="K35" s="78" t="s">
        <v>91</v>
      </c>
      <c r="L35" s="78" t="s">
        <v>1120</v>
      </c>
      <c r="M35" s="78" t="s">
        <v>45</v>
      </c>
      <c r="N35" s="78"/>
      <c r="O35" s="78"/>
      <c r="P35" s="702"/>
      <c r="Q35" s="702"/>
      <c r="R35" s="78"/>
      <c r="S35" s="71"/>
      <c r="T35" s="217" t="s">
        <v>47</v>
      </c>
      <c r="U35" s="217" t="s">
        <v>47</v>
      </c>
      <c r="V35" s="217" t="s">
        <v>47</v>
      </c>
      <c r="W35" s="217" t="s">
        <v>47</v>
      </c>
      <c r="X35" s="217" t="s">
        <v>47</v>
      </c>
      <c r="Y35" s="217" t="s">
        <v>47</v>
      </c>
      <c r="Z35" s="217" t="s">
        <v>47</v>
      </c>
      <c r="AA35" s="217" t="s">
        <v>47</v>
      </c>
      <c r="AB35" s="217" t="s">
        <v>47</v>
      </c>
      <c r="AC35" s="218" t="s">
        <v>47</v>
      </c>
      <c r="AD35" s="218" t="s">
        <v>47</v>
      </c>
      <c r="AE35" s="219" t="s">
        <v>47</v>
      </c>
      <c r="AF35" s="58"/>
      <c r="AG35" s="230" t="s">
        <v>1121</v>
      </c>
      <c r="AH35" s="250">
        <v>45065</v>
      </c>
      <c r="AI35" s="90" t="s">
        <v>12</v>
      </c>
      <c r="AJ35" s="251" t="s">
        <v>1102</v>
      </c>
      <c r="AK35" s="271"/>
      <c r="AL35" s="90"/>
      <c r="AM35" s="251"/>
      <c r="AN35" s="635"/>
      <c r="AO35" s="289"/>
      <c r="AP35" s="636"/>
      <c r="AQ35" s="235"/>
      <c r="AR35" s="58"/>
      <c r="AS35" s="48" t="str">
        <f>VLOOKUP(J35, 'Interrupt Table U5Lx'!$I$6:$I$397, 1, FALSE)</f>
        <v>INTEINTSW3</v>
      </c>
    </row>
    <row r="36" spans="1:45" ht="16">
      <c r="A36" s="704"/>
      <c r="B36" s="78"/>
      <c r="C36" s="78"/>
      <c r="D36" s="78"/>
      <c r="E36" s="78"/>
      <c r="F36" s="93"/>
      <c r="H36" s="94" t="s">
        <v>1123</v>
      </c>
      <c r="I36" s="88" t="s">
        <v>1124</v>
      </c>
      <c r="J36" s="87"/>
      <c r="K36" s="87"/>
      <c r="L36" s="87"/>
      <c r="M36" s="87"/>
      <c r="N36" s="87"/>
      <c r="O36" s="78"/>
      <c r="P36" s="702"/>
      <c r="Q36" s="702"/>
      <c r="R36" s="78"/>
      <c r="S36" s="142"/>
      <c r="T36" s="141"/>
      <c r="U36" s="141"/>
      <c r="V36" s="141"/>
      <c r="W36" s="141"/>
      <c r="X36" s="141"/>
      <c r="Y36" s="141"/>
      <c r="Z36" s="141"/>
      <c r="AA36" s="141"/>
      <c r="AB36" s="141"/>
      <c r="AC36" s="141"/>
      <c r="AD36" s="141"/>
      <c r="AE36" s="140"/>
      <c r="AF36" s="82"/>
      <c r="AG36" s="229" t="s">
        <v>1125</v>
      </c>
      <c r="AH36" s="256"/>
      <c r="AI36" s="81"/>
      <c r="AJ36" s="257"/>
      <c r="AK36" s="256"/>
      <c r="AL36" s="81"/>
      <c r="AM36" s="257"/>
      <c r="AN36" s="256"/>
      <c r="AO36" s="81"/>
      <c r="AP36" s="257"/>
      <c r="AQ36" s="634"/>
      <c r="AR36" s="58"/>
      <c r="AS36" s="48" t="e">
        <f>VLOOKUP(J36, 'Interrupt Table U5Lx'!$I$6:$I$397, 1, FALSE)</f>
        <v>#N/A</v>
      </c>
    </row>
    <row r="37" spans="1:45" ht="16">
      <c r="A37" s="704"/>
      <c r="B37" s="78"/>
      <c r="C37" s="78"/>
      <c r="D37" s="78"/>
      <c r="E37" s="78"/>
      <c r="F37" s="93"/>
      <c r="H37" s="98" t="s">
        <v>1126</v>
      </c>
      <c r="I37" s="92"/>
      <c r="J37" s="75" t="s">
        <v>1127</v>
      </c>
      <c r="K37" s="75" t="s">
        <v>1128</v>
      </c>
      <c r="L37" s="75" t="s">
        <v>1129</v>
      </c>
      <c r="M37" s="75" t="s">
        <v>1130</v>
      </c>
      <c r="N37" s="75"/>
      <c r="O37" s="78"/>
      <c r="P37" s="702"/>
      <c r="Q37" s="702"/>
      <c r="R37" s="78"/>
      <c r="S37" s="139"/>
      <c r="T37" s="121" t="s">
        <v>1131</v>
      </c>
      <c r="U37" s="121" t="s">
        <v>47</v>
      </c>
      <c r="V37" s="121" t="s">
        <v>47</v>
      </c>
      <c r="W37" s="121" t="s">
        <v>47</v>
      </c>
      <c r="X37" s="121" t="s">
        <v>47</v>
      </c>
      <c r="Y37" s="121" t="s">
        <v>47</v>
      </c>
      <c r="Z37" s="121" t="s">
        <v>47</v>
      </c>
      <c r="AA37" s="121" t="s">
        <v>47</v>
      </c>
      <c r="AB37" s="121" t="s">
        <v>47</v>
      </c>
      <c r="AC37" s="121" t="s">
        <v>47</v>
      </c>
      <c r="AD37" s="121" t="s">
        <v>47</v>
      </c>
      <c r="AE37" s="120" t="s">
        <v>47</v>
      </c>
      <c r="AF37" s="58"/>
      <c r="AG37" s="230" t="s">
        <v>1132</v>
      </c>
      <c r="AH37" s="250"/>
      <c r="AI37" s="90"/>
      <c r="AJ37" s="251"/>
      <c r="AK37" s="271"/>
      <c r="AL37" s="90"/>
      <c r="AM37" s="251"/>
      <c r="AN37" s="250"/>
      <c r="AO37" s="90"/>
      <c r="AP37" s="251"/>
      <c r="AQ37" s="235"/>
      <c r="AR37" s="58"/>
      <c r="AS37" s="48" t="str">
        <f>VLOOKUP(J37, 'Interrupt Table U5Lx'!$I$6:$I$397, 1, FALSE)</f>
        <v>INTECMMI</v>
      </c>
    </row>
    <row r="38" spans="1:45" ht="16">
      <c r="A38" s="704"/>
      <c r="B38" s="78"/>
      <c r="C38" s="78"/>
      <c r="D38" s="78"/>
      <c r="E38" s="78"/>
      <c r="F38" s="78"/>
      <c r="H38" s="94" t="s">
        <v>1133</v>
      </c>
      <c r="I38" s="88" t="s">
        <v>1134</v>
      </c>
      <c r="J38" s="85"/>
      <c r="K38" s="85"/>
      <c r="L38" s="85"/>
      <c r="M38" s="85"/>
      <c r="N38" s="85"/>
      <c r="O38" s="78"/>
      <c r="P38" s="702"/>
      <c r="Q38" s="702"/>
      <c r="R38" s="78"/>
      <c r="S38" s="85"/>
      <c r="T38" s="138"/>
      <c r="U38" s="138"/>
      <c r="V38" s="138"/>
      <c r="W38" s="138"/>
      <c r="X38" s="138"/>
      <c r="Y38" s="138"/>
      <c r="Z38" s="138"/>
      <c r="AA38" s="138"/>
      <c r="AB38" s="138"/>
      <c r="AC38" s="138"/>
      <c r="AD38" s="138"/>
      <c r="AE38" s="137"/>
      <c r="AF38" s="82"/>
      <c r="AG38" s="229" t="s">
        <v>1135</v>
      </c>
      <c r="AH38" s="256"/>
      <c r="AI38" s="81"/>
      <c r="AJ38" s="257"/>
      <c r="AK38" s="256"/>
      <c r="AL38" s="81"/>
      <c r="AM38" s="257"/>
      <c r="AN38" s="256"/>
      <c r="AO38" s="81"/>
      <c r="AP38" s="257"/>
      <c r="AQ38" s="634"/>
      <c r="AR38" s="58"/>
      <c r="AS38" s="48" t="e">
        <f>VLOOKUP(J38, 'Interrupt Table U5Lx'!$I$6:$I$397, 1, FALSE)</f>
        <v>#N/A</v>
      </c>
    </row>
    <row r="39" spans="1:45" ht="16">
      <c r="A39" s="704"/>
      <c r="B39" s="78"/>
      <c r="C39" s="78"/>
      <c r="D39" s="78"/>
      <c r="E39" s="78"/>
      <c r="F39" s="78"/>
      <c r="H39" s="98" t="s">
        <v>1133</v>
      </c>
      <c r="I39" s="92"/>
      <c r="J39" s="78" t="s">
        <v>1136</v>
      </c>
      <c r="K39" s="78" t="s">
        <v>1137</v>
      </c>
      <c r="L39" s="78" t="s">
        <v>1138</v>
      </c>
      <c r="M39" s="78" t="s">
        <v>1130</v>
      </c>
      <c r="N39" s="78" t="s">
        <v>1609</v>
      </c>
      <c r="O39" s="78"/>
      <c r="P39" s="703"/>
      <c r="Q39" s="703"/>
      <c r="R39" s="78"/>
      <c r="S39" s="71"/>
      <c r="T39" s="136" t="s">
        <v>1131</v>
      </c>
      <c r="U39" s="136" t="s">
        <v>47</v>
      </c>
      <c r="V39" s="136" t="s">
        <v>47</v>
      </c>
      <c r="W39" s="136" t="s">
        <v>47</v>
      </c>
      <c r="X39" s="136" t="s">
        <v>1131</v>
      </c>
      <c r="Y39" s="136" t="s">
        <v>47</v>
      </c>
      <c r="Z39" s="136" t="s">
        <v>47</v>
      </c>
      <c r="AA39" s="136" t="s">
        <v>47</v>
      </c>
      <c r="AB39" s="136" t="s">
        <v>47</v>
      </c>
      <c r="AC39" s="136" t="s">
        <v>1131</v>
      </c>
      <c r="AD39" s="136" t="s">
        <v>47</v>
      </c>
      <c r="AE39" s="135" t="s">
        <v>47</v>
      </c>
      <c r="AF39" s="58"/>
      <c r="AG39" s="230" t="str">
        <f>AG38</f>
        <v>MEM</v>
      </c>
      <c r="AH39" s="250">
        <v>45006</v>
      </c>
      <c r="AI39" s="289" t="s">
        <v>1139</v>
      </c>
      <c r="AJ39" s="636" t="s">
        <v>1102</v>
      </c>
      <c r="AK39" s="637"/>
      <c r="AL39" s="638"/>
      <c r="AM39" s="636"/>
      <c r="AN39" s="250"/>
      <c r="AO39" s="90"/>
      <c r="AP39" s="251"/>
      <c r="AQ39" s="235"/>
      <c r="AR39" s="58"/>
      <c r="AS39" s="48" t="str">
        <f>VLOOKUP(J39, 'Interrupt Table U5Lx'!$I$6:$I$397, 1, FALSE)</f>
        <v>INTFPRXI</v>
      </c>
    </row>
    <row r="40" spans="1:45" ht="16">
      <c r="A40" s="704"/>
      <c r="B40" s="78"/>
      <c r="C40" s="78"/>
      <c r="D40" s="78"/>
      <c r="E40" s="78"/>
      <c r="F40" s="93"/>
      <c r="H40" s="98" t="s">
        <v>1133</v>
      </c>
      <c r="I40" s="92"/>
      <c r="J40" s="75" t="s">
        <v>145</v>
      </c>
      <c r="K40" s="75" t="s">
        <v>146</v>
      </c>
      <c r="L40" s="75" t="s">
        <v>1138</v>
      </c>
      <c r="M40" s="75" t="s">
        <v>1130</v>
      </c>
      <c r="N40" s="651" t="s">
        <v>2363</v>
      </c>
      <c r="O40" s="78"/>
      <c r="P40" s="702"/>
      <c r="Q40" s="702"/>
      <c r="R40" s="78"/>
      <c r="S40" s="71"/>
      <c r="T40" s="121" t="s">
        <v>1131</v>
      </c>
      <c r="U40" s="136" t="s">
        <v>47</v>
      </c>
      <c r="V40" s="136" t="s">
        <v>47</v>
      </c>
      <c r="W40" s="136" t="s">
        <v>47</v>
      </c>
      <c r="X40" s="122" t="s">
        <v>1131</v>
      </c>
      <c r="Y40" s="122" t="s">
        <v>47</v>
      </c>
      <c r="Z40" s="122" t="s">
        <v>47</v>
      </c>
      <c r="AA40" s="122" t="s">
        <v>47</v>
      </c>
      <c r="AB40" s="122" t="s">
        <v>47</v>
      </c>
      <c r="AC40" s="122" t="s">
        <v>1131</v>
      </c>
      <c r="AD40" s="122" t="s">
        <v>47</v>
      </c>
      <c r="AE40" s="120" t="s">
        <v>47</v>
      </c>
      <c r="AF40" s="58"/>
      <c r="AG40" s="230" t="str">
        <f>AG39</f>
        <v>MEM</v>
      </c>
      <c r="AH40" s="250">
        <v>45006</v>
      </c>
      <c r="AI40" s="289" t="s">
        <v>1139</v>
      </c>
      <c r="AJ40" s="636" t="s">
        <v>1102</v>
      </c>
      <c r="AK40" s="637"/>
      <c r="AL40" s="638"/>
      <c r="AM40" s="636"/>
      <c r="AN40" s="250"/>
      <c r="AO40" s="90"/>
      <c r="AP40" s="251"/>
      <c r="AQ40" s="235"/>
      <c r="AR40" s="58"/>
      <c r="AS40" s="48" t="str">
        <f>VLOOKUP(J40, 'Interrupt Table U5Lx'!$I$6:$I$397, 1, FALSE)</f>
        <v>INTFL0ENDNM</v>
      </c>
    </row>
    <row r="41" spans="1:45" ht="16">
      <c r="A41" s="704"/>
      <c r="B41" s="78"/>
      <c r="C41" s="78"/>
      <c r="D41" s="78"/>
      <c r="E41" s="78"/>
      <c r="F41" s="93"/>
      <c r="H41" s="98" t="s">
        <v>1133</v>
      </c>
      <c r="I41" s="110"/>
      <c r="J41" s="75" t="s">
        <v>1140</v>
      </c>
      <c r="K41" s="75" t="s">
        <v>1141</v>
      </c>
      <c r="L41" s="75" t="s">
        <v>1138</v>
      </c>
      <c r="M41" s="75" t="s">
        <v>1130</v>
      </c>
      <c r="N41" s="651" t="s">
        <v>2364</v>
      </c>
      <c r="O41" s="78"/>
      <c r="P41" s="702"/>
      <c r="Q41" s="702"/>
      <c r="R41" s="78"/>
      <c r="S41" s="71"/>
      <c r="T41" s="121" t="s">
        <v>1131</v>
      </c>
      <c r="U41" s="136" t="s">
        <v>47</v>
      </c>
      <c r="V41" s="136" t="s">
        <v>47</v>
      </c>
      <c r="W41" s="136" t="s">
        <v>47</v>
      </c>
      <c r="X41" s="136" t="s">
        <v>1131</v>
      </c>
      <c r="Y41" s="136" t="s">
        <v>47</v>
      </c>
      <c r="Z41" s="136" t="s">
        <v>47</v>
      </c>
      <c r="AA41" s="136" t="s">
        <v>47</v>
      </c>
      <c r="AB41" s="136" t="s">
        <v>47</v>
      </c>
      <c r="AC41" s="136" t="s">
        <v>1131</v>
      </c>
      <c r="AD41" s="136" t="s">
        <v>47</v>
      </c>
      <c r="AE41" s="135" t="s">
        <v>47</v>
      </c>
      <c r="AF41" s="58"/>
      <c r="AG41" s="230" t="str">
        <f>AG40</f>
        <v>MEM</v>
      </c>
      <c r="AH41" s="250">
        <v>45006</v>
      </c>
      <c r="AI41" s="289" t="s">
        <v>1139</v>
      </c>
      <c r="AJ41" s="636" t="s">
        <v>1102</v>
      </c>
      <c r="AK41" s="637"/>
      <c r="AL41" s="638"/>
      <c r="AM41" s="636"/>
      <c r="AN41" s="250"/>
      <c r="AO41" s="90"/>
      <c r="AP41" s="251"/>
      <c r="AQ41" s="235"/>
      <c r="AR41" s="58"/>
      <c r="AS41" s="48" t="str">
        <f>VLOOKUP(J41, 'Interrupt Table U5Lx'!$I$6:$I$397, 1, FALSE)</f>
        <v>INTFL2ENDNM</v>
      </c>
    </row>
    <row r="42" spans="1:45" s="95" customFormat="1" ht="16">
      <c r="A42" s="704"/>
      <c r="B42" s="97"/>
      <c r="C42" s="97"/>
      <c r="D42" s="97"/>
      <c r="E42" s="97"/>
      <c r="F42" s="99"/>
      <c r="G42" s="48"/>
      <c r="H42" s="94" t="s">
        <v>2278</v>
      </c>
      <c r="I42" s="88" t="s">
        <v>1143</v>
      </c>
      <c r="J42" s="87"/>
      <c r="K42" s="134"/>
      <c r="L42" s="87"/>
      <c r="M42" s="87"/>
      <c r="N42" s="87"/>
      <c r="O42" s="78"/>
      <c r="P42" s="702"/>
      <c r="Q42" s="702"/>
      <c r="R42" s="78"/>
      <c r="S42" s="85"/>
      <c r="T42" s="127"/>
      <c r="U42" s="127"/>
      <c r="V42" s="127"/>
      <c r="W42" s="127"/>
      <c r="X42" s="127"/>
      <c r="Y42" s="127"/>
      <c r="Z42" s="127"/>
      <c r="AA42" s="127"/>
      <c r="AB42" s="127"/>
      <c r="AC42" s="127"/>
      <c r="AD42" s="127"/>
      <c r="AE42" s="129"/>
      <c r="AF42" s="101"/>
      <c r="AG42" s="229" t="s">
        <v>1135</v>
      </c>
      <c r="AH42" s="256"/>
      <c r="AI42" s="81"/>
      <c r="AJ42" s="257"/>
      <c r="AK42" s="256"/>
      <c r="AL42" s="81"/>
      <c r="AM42" s="257"/>
      <c r="AN42" s="256"/>
      <c r="AO42" s="81"/>
      <c r="AP42" s="257"/>
      <c r="AQ42" s="634"/>
      <c r="AR42" s="96"/>
      <c r="AS42" s="48" t="e">
        <f>VLOOKUP(J42, 'Interrupt Table U5Lx'!$I$6:$I$397, 1, FALSE)</f>
        <v>#N/A</v>
      </c>
    </row>
    <row r="43" spans="1:45" s="95" customFormat="1" ht="26">
      <c r="A43" s="704"/>
      <c r="B43" s="97"/>
      <c r="C43" s="97"/>
      <c r="D43" s="97"/>
      <c r="E43" s="97"/>
      <c r="F43" s="99"/>
      <c r="G43" s="48"/>
      <c r="H43" s="98" t="s">
        <v>2278</v>
      </c>
      <c r="I43" s="92"/>
      <c r="J43" s="75" t="s">
        <v>1144</v>
      </c>
      <c r="K43" s="133" t="s">
        <v>1145</v>
      </c>
      <c r="L43" s="75" t="s">
        <v>1146</v>
      </c>
      <c r="M43" s="75" t="s">
        <v>1147</v>
      </c>
      <c r="N43" s="75" t="s">
        <v>1611</v>
      </c>
      <c r="O43" s="78"/>
      <c r="P43" s="702"/>
      <c r="Q43" s="702"/>
      <c r="R43" s="78"/>
      <c r="S43" s="71"/>
      <c r="T43" s="121" t="s">
        <v>1131</v>
      </c>
      <c r="U43" s="121" t="s">
        <v>47</v>
      </c>
      <c r="V43" s="121" t="s">
        <v>47</v>
      </c>
      <c r="W43" s="121" t="s">
        <v>47</v>
      </c>
      <c r="X43" s="121" t="s">
        <v>1131</v>
      </c>
      <c r="Y43" s="121" t="s">
        <v>47</v>
      </c>
      <c r="Z43" s="121" t="s">
        <v>47</v>
      </c>
      <c r="AA43" s="121" t="s">
        <v>47</v>
      </c>
      <c r="AB43" s="121" t="s">
        <v>47</v>
      </c>
      <c r="AC43" s="121" t="s">
        <v>47</v>
      </c>
      <c r="AD43" s="121" t="s">
        <v>47</v>
      </c>
      <c r="AE43" s="120" t="s">
        <v>47</v>
      </c>
      <c r="AF43" s="96"/>
      <c r="AG43" s="230" t="str">
        <f>AG42</f>
        <v>MEM</v>
      </c>
      <c r="AH43" s="250">
        <v>45006</v>
      </c>
      <c r="AI43" s="289" t="s">
        <v>1139</v>
      </c>
      <c r="AJ43" s="636" t="s">
        <v>1102</v>
      </c>
      <c r="AK43" s="637"/>
      <c r="AL43" s="638"/>
      <c r="AM43" s="636"/>
      <c r="AN43" s="250"/>
      <c r="AO43" s="90"/>
      <c r="AP43" s="251"/>
      <c r="AQ43" s="235"/>
      <c r="AR43" s="96"/>
      <c r="AS43" s="48" t="str">
        <f>VLOOKUP(J43, 'Interrupt Table U5Lx'!$I$6:$I$397, 1, FALSE)</f>
        <v>INTS2HS0</v>
      </c>
    </row>
    <row r="44" spans="1:45" s="95" customFormat="1" ht="26">
      <c r="A44" s="704"/>
      <c r="B44" s="97"/>
      <c r="C44" s="97"/>
      <c r="D44" s="97"/>
      <c r="E44" s="97"/>
      <c r="F44" s="99"/>
      <c r="G44" s="48"/>
      <c r="H44" s="98" t="s">
        <v>2278</v>
      </c>
      <c r="I44" s="92"/>
      <c r="J44" s="75" t="s">
        <v>1148</v>
      </c>
      <c r="K44" s="133" t="s">
        <v>1149</v>
      </c>
      <c r="L44" s="75" t="s">
        <v>1146</v>
      </c>
      <c r="M44" s="75" t="s">
        <v>1147</v>
      </c>
      <c r="N44" s="75" t="s">
        <v>1612</v>
      </c>
      <c r="O44" s="78"/>
      <c r="P44" s="702"/>
      <c r="Q44" s="702"/>
      <c r="R44" s="78"/>
      <c r="S44" s="71"/>
      <c r="T44" s="121" t="s">
        <v>1131</v>
      </c>
      <c r="U44" s="121" t="s">
        <v>47</v>
      </c>
      <c r="V44" s="121" t="s">
        <v>47</v>
      </c>
      <c r="W44" s="121" t="s">
        <v>47</v>
      </c>
      <c r="X44" s="121" t="s">
        <v>1131</v>
      </c>
      <c r="Y44" s="121" t="s">
        <v>47</v>
      </c>
      <c r="Z44" s="121" t="s">
        <v>47</v>
      </c>
      <c r="AA44" s="121" t="s">
        <v>47</v>
      </c>
      <c r="AB44" s="121" t="s">
        <v>47</v>
      </c>
      <c r="AC44" s="121" t="s">
        <v>1131</v>
      </c>
      <c r="AD44" s="121" t="s">
        <v>47</v>
      </c>
      <c r="AE44" s="120" t="s">
        <v>47</v>
      </c>
      <c r="AF44" s="96"/>
      <c r="AG44" s="230" t="str">
        <f>AG43</f>
        <v>MEM</v>
      </c>
      <c r="AH44" s="250">
        <v>45006</v>
      </c>
      <c r="AI44" s="289" t="s">
        <v>1139</v>
      </c>
      <c r="AJ44" s="636" t="s">
        <v>1102</v>
      </c>
      <c r="AK44" s="637"/>
      <c r="AL44" s="638"/>
      <c r="AM44" s="636"/>
      <c r="AN44" s="250"/>
      <c r="AO44" s="90"/>
      <c r="AP44" s="251"/>
      <c r="AQ44" s="235"/>
      <c r="AR44" s="96"/>
      <c r="AS44" s="48" t="str">
        <f>VLOOKUP(J44, 'Interrupt Table U5Lx'!$I$6:$I$397, 1, FALSE)</f>
        <v>INTS2H0</v>
      </c>
    </row>
    <row r="45" spans="1:45" s="95" customFormat="1" ht="16">
      <c r="A45" s="704"/>
      <c r="B45" s="97"/>
      <c r="C45" s="97"/>
      <c r="D45" s="97"/>
      <c r="E45" s="97"/>
      <c r="F45" s="99"/>
      <c r="G45" s="48"/>
      <c r="H45" s="111" t="s">
        <v>2278</v>
      </c>
      <c r="I45" s="110"/>
      <c r="J45" s="75" t="s">
        <v>1610</v>
      </c>
      <c r="K45" s="75" t="s">
        <v>1151</v>
      </c>
      <c r="L45" s="75" t="s">
        <v>1146</v>
      </c>
      <c r="M45" s="75" t="s">
        <v>1130</v>
      </c>
      <c r="N45" s="75" t="s">
        <v>2348</v>
      </c>
      <c r="O45" s="78"/>
      <c r="P45" s="702"/>
      <c r="Q45" s="702"/>
      <c r="R45" s="78"/>
      <c r="S45" s="71"/>
      <c r="T45" s="121" t="s">
        <v>1131</v>
      </c>
      <c r="U45" s="121" t="s">
        <v>47</v>
      </c>
      <c r="V45" s="121" t="s">
        <v>47</v>
      </c>
      <c r="W45" s="121" t="s">
        <v>47</v>
      </c>
      <c r="X45" s="121" t="s">
        <v>1131</v>
      </c>
      <c r="Y45" s="121" t="s">
        <v>47</v>
      </c>
      <c r="Z45" s="121" t="s">
        <v>47</v>
      </c>
      <c r="AA45" s="121" t="s">
        <v>47</v>
      </c>
      <c r="AB45" s="121" t="s">
        <v>47</v>
      </c>
      <c r="AC45" s="121" t="s">
        <v>1131</v>
      </c>
      <c r="AD45" s="121" t="s">
        <v>47</v>
      </c>
      <c r="AE45" s="120" t="s">
        <v>47</v>
      </c>
      <c r="AF45" s="96"/>
      <c r="AG45" s="230" t="str">
        <f>AG44</f>
        <v>MEM</v>
      </c>
      <c r="AH45" s="250">
        <v>45006</v>
      </c>
      <c r="AI45" s="289" t="s">
        <v>1139</v>
      </c>
      <c r="AJ45" s="636" t="s">
        <v>1102</v>
      </c>
      <c r="AK45" s="637"/>
      <c r="AL45" s="638"/>
      <c r="AM45" s="636"/>
      <c r="AN45" s="250"/>
      <c r="AO45" s="90"/>
      <c r="AP45" s="251"/>
      <c r="AQ45" s="235"/>
      <c r="AR45" s="96"/>
      <c r="AS45" s="48" t="str">
        <f>VLOOKUP(J45, 'Interrupt Table U5Lx'!$I$6:$I$397, 1, FALSE)</f>
        <v>INTRSIPMFATALERR</v>
      </c>
    </row>
    <row r="46" spans="1:45" s="95" customFormat="1" ht="16">
      <c r="A46" s="704"/>
      <c r="B46" s="97"/>
      <c r="C46" s="97"/>
      <c r="D46" s="97"/>
      <c r="E46" s="97"/>
      <c r="F46" s="99"/>
      <c r="G46" s="48"/>
      <c r="H46" s="94" t="s">
        <v>1152</v>
      </c>
      <c r="I46" s="88" t="s">
        <v>1143</v>
      </c>
      <c r="J46" s="85"/>
      <c r="K46" s="85"/>
      <c r="L46" s="85"/>
      <c r="M46" s="85"/>
      <c r="N46" s="85"/>
      <c r="O46" s="78"/>
      <c r="P46" s="702"/>
      <c r="Q46" s="702"/>
      <c r="R46" s="78"/>
      <c r="S46" s="85"/>
      <c r="T46" s="127"/>
      <c r="U46" s="127"/>
      <c r="V46" s="127"/>
      <c r="W46" s="127"/>
      <c r="X46" s="127"/>
      <c r="Y46" s="127"/>
      <c r="Z46" s="127"/>
      <c r="AA46" s="127"/>
      <c r="AB46" s="127"/>
      <c r="AC46" s="127"/>
      <c r="AD46" s="127"/>
      <c r="AE46" s="129"/>
      <c r="AF46" s="101"/>
      <c r="AG46" s="229" t="s">
        <v>1135</v>
      </c>
      <c r="AH46" s="256"/>
      <c r="AI46" s="81"/>
      <c r="AJ46" s="257"/>
      <c r="AK46" s="256"/>
      <c r="AL46" s="81"/>
      <c r="AM46" s="257"/>
      <c r="AN46" s="256"/>
      <c r="AO46" s="81"/>
      <c r="AP46" s="257"/>
      <c r="AQ46" s="634"/>
      <c r="AR46" s="96"/>
      <c r="AS46" s="48" t="e">
        <f>VLOOKUP(J46, 'Interrupt Table U5Lx'!$I$6:$I$397, 1, FALSE)</f>
        <v>#N/A</v>
      </c>
    </row>
    <row r="47" spans="1:45" s="95" customFormat="1" ht="16">
      <c r="A47" s="704"/>
      <c r="B47" s="97"/>
      <c r="C47" s="97"/>
      <c r="D47" s="97"/>
      <c r="E47" s="97"/>
      <c r="F47" s="99"/>
      <c r="G47" s="48"/>
      <c r="H47" s="111" t="s">
        <v>1152</v>
      </c>
      <c r="I47" s="110"/>
      <c r="J47" s="78" t="s">
        <v>2347</v>
      </c>
      <c r="K47" s="78" t="s">
        <v>1154</v>
      </c>
      <c r="L47" s="78" t="s">
        <v>1155</v>
      </c>
      <c r="M47" s="78" t="s">
        <v>1147</v>
      </c>
      <c r="N47" s="78" t="s">
        <v>1613</v>
      </c>
      <c r="O47" s="78"/>
      <c r="P47" s="702"/>
      <c r="Q47" s="702"/>
      <c r="R47" s="78"/>
      <c r="S47" s="71"/>
      <c r="T47" s="121" t="s">
        <v>1131</v>
      </c>
      <c r="U47" s="121" t="s">
        <v>47</v>
      </c>
      <c r="V47" s="121" t="s">
        <v>47</v>
      </c>
      <c r="W47" s="121" t="s">
        <v>47</v>
      </c>
      <c r="X47" s="121" t="s">
        <v>47</v>
      </c>
      <c r="Y47" s="121" t="s">
        <v>47</v>
      </c>
      <c r="Z47" s="121" t="s">
        <v>47</v>
      </c>
      <c r="AA47" s="121" t="s">
        <v>47</v>
      </c>
      <c r="AB47" s="121" t="s">
        <v>47</v>
      </c>
      <c r="AC47" s="121" t="s">
        <v>47</v>
      </c>
      <c r="AD47" s="121" t="s">
        <v>47</v>
      </c>
      <c r="AE47" s="120" t="s">
        <v>47</v>
      </c>
      <c r="AF47" s="96"/>
      <c r="AG47" s="230" t="str">
        <f>AG46</f>
        <v>MEM</v>
      </c>
      <c r="AH47" s="250">
        <v>45006</v>
      </c>
      <c r="AI47" s="289" t="s">
        <v>1139</v>
      </c>
      <c r="AJ47" s="636" t="s">
        <v>1102</v>
      </c>
      <c r="AK47" s="637"/>
      <c r="AL47" s="638"/>
      <c r="AM47" s="636"/>
      <c r="AN47" s="250"/>
      <c r="AO47" s="90"/>
      <c r="AP47" s="251"/>
      <c r="AQ47" s="235"/>
      <c r="AR47" s="96"/>
      <c r="AS47" s="48" t="str">
        <f>VLOOKUP(J47, 'Interrupt Table U5Lx'!$I$6:$I$397, 1, FALSE)</f>
        <v>INTDCUDEGRADPE</v>
      </c>
    </row>
    <row r="48" spans="1:45" ht="16">
      <c r="A48" s="704"/>
      <c r="B48" s="78"/>
      <c r="C48" s="78"/>
      <c r="D48" s="78"/>
      <c r="E48" s="78"/>
      <c r="F48" s="93"/>
      <c r="H48" s="94" t="s">
        <v>1156</v>
      </c>
      <c r="I48" s="88" t="s">
        <v>1157</v>
      </c>
      <c r="J48" s="87"/>
      <c r="K48" s="87"/>
      <c r="L48" s="87"/>
      <c r="M48" s="87"/>
      <c r="N48" s="87"/>
      <c r="O48" s="78"/>
      <c r="P48" s="702"/>
      <c r="Q48" s="702"/>
      <c r="R48" s="78"/>
      <c r="S48" s="85"/>
      <c r="T48" s="127"/>
      <c r="U48" s="127"/>
      <c r="V48" s="127"/>
      <c r="W48" s="127"/>
      <c r="X48" s="127"/>
      <c r="Y48" s="127"/>
      <c r="Z48" s="127"/>
      <c r="AA48" s="127"/>
      <c r="AB48" s="127"/>
      <c r="AC48" s="127"/>
      <c r="AD48" s="127"/>
      <c r="AE48" s="129"/>
      <c r="AF48" s="82"/>
      <c r="AG48" s="229" t="s">
        <v>1158</v>
      </c>
      <c r="AH48" s="256"/>
      <c r="AI48" s="81"/>
      <c r="AJ48" s="257"/>
      <c r="AK48" s="256"/>
      <c r="AL48" s="81"/>
      <c r="AM48" s="257"/>
      <c r="AN48" s="256"/>
      <c r="AO48" s="81"/>
      <c r="AP48" s="257"/>
      <c r="AQ48" s="634"/>
      <c r="AR48" s="58"/>
      <c r="AS48" s="48" t="e">
        <f>VLOOKUP(J48, 'Interrupt Table U5Lx'!$I$6:$I$397, 1, FALSE)</f>
        <v>#N/A</v>
      </c>
    </row>
    <row r="49" spans="1:45" ht="16">
      <c r="A49" s="704"/>
      <c r="B49" s="78"/>
      <c r="C49" s="78"/>
      <c r="D49" s="78"/>
      <c r="E49" s="78"/>
      <c r="F49" s="93"/>
      <c r="H49" s="98" t="s">
        <v>1156</v>
      </c>
      <c r="I49" s="92"/>
      <c r="J49" s="75" t="s">
        <v>587</v>
      </c>
      <c r="K49" s="75" t="s">
        <v>588</v>
      </c>
      <c r="L49" s="75" t="s">
        <v>1159</v>
      </c>
      <c r="M49" s="75" t="s">
        <v>1130</v>
      </c>
      <c r="N49" s="75" t="s">
        <v>1614</v>
      </c>
      <c r="O49" s="78"/>
      <c r="P49" s="703"/>
      <c r="Q49" s="703"/>
      <c r="R49" s="78"/>
      <c r="S49" s="71"/>
      <c r="T49" s="121" t="s">
        <v>47</v>
      </c>
      <c r="U49" s="121" t="s">
        <v>47</v>
      </c>
      <c r="V49" s="121" t="s">
        <v>47</v>
      </c>
      <c r="W49" s="121" t="s">
        <v>47</v>
      </c>
      <c r="X49" s="121" t="s">
        <v>47</v>
      </c>
      <c r="Y49" s="121" t="s">
        <v>47</v>
      </c>
      <c r="Z49" s="121" t="s">
        <v>47</v>
      </c>
      <c r="AA49" s="121" t="s">
        <v>47</v>
      </c>
      <c r="AB49" s="121" t="s">
        <v>47</v>
      </c>
      <c r="AC49" s="122" t="s">
        <v>47</v>
      </c>
      <c r="AD49" s="122" t="s">
        <v>47</v>
      </c>
      <c r="AE49" s="120" t="s">
        <v>47</v>
      </c>
      <c r="AF49" s="58"/>
      <c r="AG49" s="230" t="str">
        <f t="shared" ref="AG49:AG55" si="1">AG48</f>
        <v>Port</v>
      </c>
      <c r="AH49" s="250">
        <v>45001</v>
      </c>
      <c r="AI49" s="90" t="s">
        <v>1160</v>
      </c>
      <c r="AJ49" s="251" t="s">
        <v>1102</v>
      </c>
      <c r="AK49" s="250">
        <v>45107</v>
      </c>
      <c r="AL49" s="90" t="s">
        <v>1161</v>
      </c>
      <c r="AM49" s="251" t="s">
        <v>1102</v>
      </c>
      <c r="AN49" s="250">
        <v>45001</v>
      </c>
      <c r="AO49" s="90" t="s">
        <v>1162</v>
      </c>
      <c r="AP49" s="251" t="s">
        <v>1102</v>
      </c>
      <c r="AQ49" s="639"/>
      <c r="AR49" s="58"/>
      <c r="AS49" s="48" t="str">
        <f>VLOOKUP(J49, 'Interrupt Table U5Lx'!$I$6:$I$397, 1, FALSE)</f>
        <v>IRQ0</v>
      </c>
    </row>
    <row r="50" spans="1:45" ht="16">
      <c r="A50" s="704"/>
      <c r="B50" s="78"/>
      <c r="C50" s="78"/>
      <c r="D50" s="78"/>
      <c r="E50" s="78"/>
      <c r="F50" s="93"/>
      <c r="H50" s="98" t="s">
        <v>1156</v>
      </c>
      <c r="I50" s="92"/>
      <c r="J50" s="75" t="s">
        <v>590</v>
      </c>
      <c r="K50" s="75" t="s">
        <v>591</v>
      </c>
      <c r="L50" s="75" t="s">
        <v>1159</v>
      </c>
      <c r="M50" s="75" t="s">
        <v>1130</v>
      </c>
      <c r="N50" s="75" t="s">
        <v>1615</v>
      </c>
      <c r="O50" s="78"/>
      <c r="P50" s="702"/>
      <c r="Q50" s="702"/>
      <c r="R50" s="78"/>
      <c r="S50" s="71"/>
      <c r="T50" s="121" t="s">
        <v>47</v>
      </c>
      <c r="U50" s="121" t="s">
        <v>47</v>
      </c>
      <c r="V50" s="121" t="s">
        <v>47</v>
      </c>
      <c r="W50" s="121" t="s">
        <v>47</v>
      </c>
      <c r="X50" s="121" t="s">
        <v>47</v>
      </c>
      <c r="Y50" s="121" t="s">
        <v>47</v>
      </c>
      <c r="Z50" s="121" t="s">
        <v>47</v>
      </c>
      <c r="AA50" s="121" t="s">
        <v>47</v>
      </c>
      <c r="AB50" s="121" t="s">
        <v>47</v>
      </c>
      <c r="AC50" s="122" t="s">
        <v>47</v>
      </c>
      <c r="AD50" s="122" t="s">
        <v>47</v>
      </c>
      <c r="AE50" s="120" t="s">
        <v>47</v>
      </c>
      <c r="AF50" s="58"/>
      <c r="AG50" s="230" t="str">
        <f t="shared" si="1"/>
        <v>Port</v>
      </c>
      <c r="AH50" s="250">
        <v>45001</v>
      </c>
      <c r="AI50" s="90" t="s">
        <v>1160</v>
      </c>
      <c r="AJ50" s="251" t="s">
        <v>1102</v>
      </c>
      <c r="AK50" s="250">
        <v>45107</v>
      </c>
      <c r="AL50" s="90" t="s">
        <v>1160</v>
      </c>
      <c r="AM50" s="251" t="s">
        <v>1102</v>
      </c>
      <c r="AN50" s="250">
        <v>45001</v>
      </c>
      <c r="AO50" s="90" t="s">
        <v>1162</v>
      </c>
      <c r="AP50" s="251" t="s">
        <v>1102</v>
      </c>
      <c r="AQ50" s="639"/>
      <c r="AR50" s="58"/>
      <c r="AS50" s="48" t="str">
        <f>VLOOKUP(J50, 'Interrupt Table U5Lx'!$I$6:$I$397, 1, FALSE)</f>
        <v>IRQ1</v>
      </c>
    </row>
    <row r="51" spans="1:45" ht="16">
      <c r="A51" s="704"/>
      <c r="B51" s="78"/>
      <c r="C51" s="78"/>
      <c r="D51" s="78"/>
      <c r="E51" s="78"/>
      <c r="F51" s="93"/>
      <c r="H51" s="98" t="s">
        <v>1156</v>
      </c>
      <c r="I51" s="92"/>
      <c r="J51" s="75" t="s">
        <v>593</v>
      </c>
      <c r="K51" s="75" t="s">
        <v>594</v>
      </c>
      <c r="L51" s="75" t="s">
        <v>1159</v>
      </c>
      <c r="M51" s="75" t="s">
        <v>1130</v>
      </c>
      <c r="N51" s="75" t="s">
        <v>1616</v>
      </c>
      <c r="O51" s="78"/>
      <c r="P51" s="702"/>
      <c r="Q51" s="702"/>
      <c r="R51" s="78"/>
      <c r="S51" s="71"/>
      <c r="T51" s="121" t="s">
        <v>47</v>
      </c>
      <c r="U51" s="121" t="s">
        <v>47</v>
      </c>
      <c r="V51" s="121" t="s">
        <v>47</v>
      </c>
      <c r="W51" s="121" t="s">
        <v>47</v>
      </c>
      <c r="X51" s="121" t="s">
        <v>47</v>
      </c>
      <c r="Y51" s="121" t="s">
        <v>47</v>
      </c>
      <c r="Z51" s="121" t="s">
        <v>47</v>
      </c>
      <c r="AA51" s="121" t="s">
        <v>47</v>
      </c>
      <c r="AB51" s="121" t="s">
        <v>47</v>
      </c>
      <c r="AC51" s="122" t="s">
        <v>47</v>
      </c>
      <c r="AD51" s="122" t="s">
        <v>47</v>
      </c>
      <c r="AE51" s="120" t="s">
        <v>47</v>
      </c>
      <c r="AF51" s="58"/>
      <c r="AG51" s="230" t="str">
        <f t="shared" si="1"/>
        <v>Port</v>
      </c>
      <c r="AH51" s="250">
        <v>45001</v>
      </c>
      <c r="AI51" s="90" t="s">
        <v>1160</v>
      </c>
      <c r="AJ51" s="251" t="s">
        <v>1102</v>
      </c>
      <c r="AK51" s="250">
        <v>45107</v>
      </c>
      <c r="AL51" s="90" t="s">
        <v>1160</v>
      </c>
      <c r="AM51" s="251" t="s">
        <v>1102</v>
      </c>
      <c r="AN51" s="250">
        <v>45001</v>
      </c>
      <c r="AO51" s="90" t="s">
        <v>1162</v>
      </c>
      <c r="AP51" s="251" t="s">
        <v>1102</v>
      </c>
      <c r="AQ51" s="639"/>
      <c r="AR51" s="58"/>
      <c r="AS51" s="48" t="str">
        <f>VLOOKUP(J51, 'Interrupt Table U5Lx'!$I$6:$I$397, 1, FALSE)</f>
        <v>IRQ2</v>
      </c>
    </row>
    <row r="52" spans="1:45" ht="16">
      <c r="A52" s="704"/>
      <c r="B52" s="78"/>
      <c r="C52" s="78"/>
      <c r="D52" s="78"/>
      <c r="E52" s="78"/>
      <c r="F52" s="93"/>
      <c r="H52" s="98" t="s">
        <v>1156</v>
      </c>
      <c r="I52" s="92"/>
      <c r="J52" s="75" t="s">
        <v>595</v>
      </c>
      <c r="K52" s="75" t="s">
        <v>596</v>
      </c>
      <c r="L52" s="75" t="s">
        <v>1159</v>
      </c>
      <c r="M52" s="75" t="s">
        <v>1130</v>
      </c>
      <c r="N52" s="75" t="s">
        <v>1617</v>
      </c>
      <c r="O52" s="78"/>
      <c r="P52" s="702"/>
      <c r="Q52" s="702"/>
      <c r="R52" s="78"/>
      <c r="S52" s="71"/>
      <c r="T52" s="121" t="s">
        <v>47</v>
      </c>
      <c r="U52" s="121" t="s">
        <v>47</v>
      </c>
      <c r="V52" s="121" t="s">
        <v>47</v>
      </c>
      <c r="W52" s="121" t="s">
        <v>47</v>
      </c>
      <c r="X52" s="121" t="s">
        <v>47</v>
      </c>
      <c r="Y52" s="121" t="s">
        <v>47</v>
      </c>
      <c r="Z52" s="121" t="s">
        <v>47</v>
      </c>
      <c r="AA52" s="121" t="s">
        <v>47</v>
      </c>
      <c r="AB52" s="121" t="s">
        <v>47</v>
      </c>
      <c r="AC52" s="122" t="s">
        <v>47</v>
      </c>
      <c r="AD52" s="122" t="s">
        <v>47</v>
      </c>
      <c r="AE52" s="120" t="s">
        <v>47</v>
      </c>
      <c r="AF52" s="58"/>
      <c r="AG52" s="230" t="str">
        <f t="shared" si="1"/>
        <v>Port</v>
      </c>
      <c r="AH52" s="250">
        <v>45001</v>
      </c>
      <c r="AI52" s="90" t="s">
        <v>1160</v>
      </c>
      <c r="AJ52" s="251" t="s">
        <v>1102</v>
      </c>
      <c r="AK52" s="250">
        <v>45107</v>
      </c>
      <c r="AL52" s="90" t="s">
        <v>1160</v>
      </c>
      <c r="AM52" s="251" t="s">
        <v>1102</v>
      </c>
      <c r="AN52" s="250">
        <v>45001</v>
      </c>
      <c r="AO52" s="90" t="s">
        <v>1162</v>
      </c>
      <c r="AP52" s="251" t="s">
        <v>1102</v>
      </c>
      <c r="AQ52" s="639"/>
      <c r="AR52" s="58"/>
      <c r="AS52" s="48" t="str">
        <f>VLOOKUP(J52, 'Interrupt Table U5Lx'!$I$6:$I$397, 1, FALSE)</f>
        <v>IRQ3</v>
      </c>
    </row>
    <row r="53" spans="1:45" ht="16">
      <c r="A53" s="704"/>
      <c r="B53" s="78"/>
      <c r="C53" s="78"/>
      <c r="D53" s="78"/>
      <c r="E53" s="78"/>
      <c r="F53" s="93"/>
      <c r="H53" s="98" t="s">
        <v>1156</v>
      </c>
      <c r="I53" s="92"/>
      <c r="J53" s="75" t="s">
        <v>597</v>
      </c>
      <c r="K53" s="75" t="s">
        <v>598</v>
      </c>
      <c r="L53" s="75" t="s">
        <v>1159</v>
      </c>
      <c r="M53" s="75" t="s">
        <v>1130</v>
      </c>
      <c r="N53" s="75" t="s">
        <v>1618</v>
      </c>
      <c r="O53" s="78"/>
      <c r="P53" s="702"/>
      <c r="Q53" s="702"/>
      <c r="R53" s="78"/>
      <c r="S53" s="71"/>
      <c r="T53" s="121" t="s">
        <v>47</v>
      </c>
      <c r="U53" s="121" t="s">
        <v>47</v>
      </c>
      <c r="V53" s="121" t="s">
        <v>47</v>
      </c>
      <c r="W53" s="121" t="s">
        <v>47</v>
      </c>
      <c r="X53" s="121" t="s">
        <v>47</v>
      </c>
      <c r="Y53" s="121" t="s">
        <v>47</v>
      </c>
      <c r="Z53" s="121" t="s">
        <v>47</v>
      </c>
      <c r="AA53" s="121" t="s">
        <v>47</v>
      </c>
      <c r="AB53" s="121" t="s">
        <v>47</v>
      </c>
      <c r="AC53" s="122" t="s">
        <v>47</v>
      </c>
      <c r="AD53" s="122" t="s">
        <v>47</v>
      </c>
      <c r="AE53" s="120" t="s">
        <v>47</v>
      </c>
      <c r="AF53" s="58"/>
      <c r="AG53" s="230" t="str">
        <f t="shared" si="1"/>
        <v>Port</v>
      </c>
      <c r="AH53" s="250">
        <v>45001</v>
      </c>
      <c r="AI53" s="90" t="s">
        <v>1160</v>
      </c>
      <c r="AJ53" s="251" t="s">
        <v>1102</v>
      </c>
      <c r="AK53" s="250">
        <v>45107</v>
      </c>
      <c r="AL53" s="90" t="s">
        <v>1160</v>
      </c>
      <c r="AM53" s="251" t="s">
        <v>1102</v>
      </c>
      <c r="AN53" s="640">
        <v>45107</v>
      </c>
      <c r="AO53" s="90" t="s">
        <v>1162</v>
      </c>
      <c r="AP53" s="251" t="s">
        <v>1102</v>
      </c>
      <c r="AQ53" s="639"/>
      <c r="AR53" s="58"/>
      <c r="AS53" s="48" t="str">
        <f>VLOOKUP(J53, 'Interrupt Table U5Lx'!$I$6:$I$397, 1, FALSE)</f>
        <v>IRQ4</v>
      </c>
    </row>
    <row r="54" spans="1:45" ht="16">
      <c r="A54" s="704"/>
      <c r="B54" s="78"/>
      <c r="C54" s="78"/>
      <c r="D54" s="78"/>
      <c r="E54" s="78"/>
      <c r="F54" s="93"/>
      <c r="H54" s="98" t="s">
        <v>1156</v>
      </c>
      <c r="I54" s="92"/>
      <c r="J54" s="75" t="s">
        <v>599</v>
      </c>
      <c r="K54" s="75" t="s">
        <v>600</v>
      </c>
      <c r="L54" s="75" t="s">
        <v>1159</v>
      </c>
      <c r="M54" s="75" t="s">
        <v>1130</v>
      </c>
      <c r="N54" s="75" t="s">
        <v>1619</v>
      </c>
      <c r="O54" s="78"/>
      <c r="P54" s="702"/>
      <c r="Q54" s="702"/>
      <c r="R54" s="78"/>
      <c r="S54" s="71"/>
      <c r="T54" s="121" t="s">
        <v>47</v>
      </c>
      <c r="U54" s="121" t="s">
        <v>47</v>
      </c>
      <c r="V54" s="121" t="s">
        <v>47</v>
      </c>
      <c r="W54" s="121" t="s">
        <v>47</v>
      </c>
      <c r="X54" s="121" t="s">
        <v>47</v>
      </c>
      <c r="Y54" s="121" t="s">
        <v>47</v>
      </c>
      <c r="Z54" s="121" t="s">
        <v>47</v>
      </c>
      <c r="AA54" s="121" t="s">
        <v>47</v>
      </c>
      <c r="AB54" s="121" t="s">
        <v>47</v>
      </c>
      <c r="AC54" s="122" t="s">
        <v>47</v>
      </c>
      <c r="AD54" s="122" t="s">
        <v>47</v>
      </c>
      <c r="AE54" s="120" t="s">
        <v>47</v>
      </c>
      <c r="AF54" s="58"/>
      <c r="AG54" s="230" t="str">
        <f t="shared" si="1"/>
        <v>Port</v>
      </c>
      <c r="AH54" s="250">
        <v>45001</v>
      </c>
      <c r="AI54" s="90" t="s">
        <v>1160</v>
      </c>
      <c r="AJ54" s="251" t="s">
        <v>1102</v>
      </c>
      <c r="AK54" s="250">
        <v>45107</v>
      </c>
      <c r="AL54" s="90" t="s">
        <v>1160</v>
      </c>
      <c r="AM54" s="251" t="s">
        <v>1102</v>
      </c>
      <c r="AN54" s="640">
        <v>45107</v>
      </c>
      <c r="AO54" s="90" t="s">
        <v>1162</v>
      </c>
      <c r="AP54" s="251" t="s">
        <v>1102</v>
      </c>
      <c r="AQ54" s="639"/>
      <c r="AR54" s="58"/>
      <c r="AS54" s="48" t="str">
        <f>VLOOKUP(J54, 'Interrupt Table U5Lx'!$I$6:$I$397, 1, FALSE)</f>
        <v>IRQ5</v>
      </c>
    </row>
    <row r="55" spans="1:45" ht="39">
      <c r="A55" s="704"/>
      <c r="B55" s="78"/>
      <c r="C55" s="78"/>
      <c r="D55" s="78"/>
      <c r="E55" s="78"/>
      <c r="F55" s="93"/>
      <c r="H55" s="377" t="s">
        <v>1156</v>
      </c>
      <c r="I55" s="365"/>
      <c r="J55" s="337" t="s">
        <v>1163</v>
      </c>
      <c r="K55" s="337" t="s">
        <v>1164</v>
      </c>
      <c r="L55" s="337" t="s">
        <v>1159</v>
      </c>
      <c r="M55" s="337" t="s">
        <v>1130</v>
      </c>
      <c r="N55" s="75" t="s">
        <v>1620</v>
      </c>
      <c r="O55" s="78"/>
      <c r="P55" s="702"/>
      <c r="Q55" s="702"/>
      <c r="R55" s="78"/>
      <c r="S55" s="71"/>
      <c r="T55" s="121" t="s">
        <v>47</v>
      </c>
      <c r="U55" s="121" t="s">
        <v>47</v>
      </c>
      <c r="V55" s="121" t="s">
        <v>47</v>
      </c>
      <c r="W55" s="121" t="s">
        <v>47</v>
      </c>
      <c r="X55" s="121" t="s">
        <v>47</v>
      </c>
      <c r="Y55" s="121" t="s">
        <v>47</v>
      </c>
      <c r="Z55" s="121" t="s">
        <v>47</v>
      </c>
      <c r="AA55" s="121" t="s">
        <v>47</v>
      </c>
      <c r="AB55" s="121" t="s">
        <v>47</v>
      </c>
      <c r="AC55" s="122" t="s">
        <v>47</v>
      </c>
      <c r="AD55" s="122" t="s">
        <v>47</v>
      </c>
      <c r="AE55" s="120" t="s">
        <v>47</v>
      </c>
      <c r="AF55" s="58"/>
      <c r="AG55" s="230" t="str">
        <f t="shared" si="1"/>
        <v>Port</v>
      </c>
      <c r="AH55" s="250"/>
      <c r="AI55" s="90"/>
      <c r="AJ55" s="251"/>
      <c r="AK55" s="250">
        <v>45107</v>
      </c>
      <c r="AL55" s="90" t="s">
        <v>1160</v>
      </c>
      <c r="AM55" s="251" t="s">
        <v>1102</v>
      </c>
      <c r="AN55" s="640">
        <v>45107</v>
      </c>
      <c r="AO55" s="90" t="s">
        <v>1162</v>
      </c>
      <c r="AP55" s="251" t="s">
        <v>1102</v>
      </c>
      <c r="AQ55" s="641" t="s">
        <v>1165</v>
      </c>
      <c r="AR55" s="58"/>
    </row>
    <row r="56" spans="1:45" ht="16">
      <c r="A56" s="704"/>
      <c r="B56" s="78"/>
      <c r="C56" s="78"/>
      <c r="D56" s="78"/>
      <c r="E56" s="78"/>
      <c r="F56" s="93"/>
      <c r="H56" s="98" t="s">
        <v>1156</v>
      </c>
      <c r="I56" s="92"/>
      <c r="J56" s="75" t="s">
        <v>786</v>
      </c>
      <c r="K56" s="75" t="s">
        <v>787</v>
      </c>
      <c r="L56" s="75" t="s">
        <v>1159</v>
      </c>
      <c r="M56" s="75" t="s">
        <v>1130</v>
      </c>
      <c r="N56" s="75" t="s">
        <v>1621</v>
      </c>
      <c r="O56" s="78"/>
      <c r="P56" s="702"/>
      <c r="Q56" s="702"/>
      <c r="R56" s="78"/>
      <c r="S56" s="71"/>
      <c r="T56" s="121" t="s">
        <v>47</v>
      </c>
      <c r="U56" s="121" t="s">
        <v>47</v>
      </c>
      <c r="V56" s="121" t="s">
        <v>47</v>
      </c>
      <c r="W56" s="121" t="s">
        <v>47</v>
      </c>
      <c r="X56" s="121" t="s">
        <v>47</v>
      </c>
      <c r="Y56" s="121" t="s">
        <v>47</v>
      </c>
      <c r="Z56" s="121" t="s">
        <v>47</v>
      </c>
      <c r="AA56" s="121" t="s">
        <v>47</v>
      </c>
      <c r="AB56" s="121" t="s">
        <v>47</v>
      </c>
      <c r="AC56" s="121" t="s">
        <v>47</v>
      </c>
      <c r="AD56" s="121" t="s">
        <v>47</v>
      </c>
      <c r="AE56" s="120" t="s">
        <v>47</v>
      </c>
      <c r="AF56" s="58"/>
      <c r="AG56" s="230" t="s">
        <v>1166</v>
      </c>
      <c r="AH56" s="250">
        <v>45001</v>
      </c>
      <c r="AI56" s="90" t="s">
        <v>1160</v>
      </c>
      <c r="AJ56" s="251" t="s">
        <v>1102</v>
      </c>
      <c r="AK56" s="250">
        <v>45107</v>
      </c>
      <c r="AL56" s="90" t="s">
        <v>1160</v>
      </c>
      <c r="AM56" s="251" t="s">
        <v>1102</v>
      </c>
      <c r="AN56" s="640">
        <v>45107</v>
      </c>
      <c r="AO56" s="90" t="s">
        <v>1162</v>
      </c>
      <c r="AP56" s="251" t="s">
        <v>1102</v>
      </c>
      <c r="AQ56" s="639"/>
      <c r="AR56" s="58"/>
      <c r="AS56" s="48" t="str">
        <f>VLOOKUP(J56, 'Interrupt Table U5Lx'!$I$6:$I$397, 1, FALSE)</f>
        <v>IRQ7</v>
      </c>
    </row>
    <row r="57" spans="1:45" ht="16">
      <c r="A57" s="704"/>
      <c r="B57" s="78"/>
      <c r="C57" s="78"/>
      <c r="D57" s="78"/>
      <c r="E57" s="78"/>
      <c r="F57" s="93"/>
      <c r="H57" s="98" t="s">
        <v>1156</v>
      </c>
      <c r="I57" s="92"/>
      <c r="J57" s="75" t="s">
        <v>952</v>
      </c>
      <c r="K57" s="75" t="s">
        <v>953</v>
      </c>
      <c r="L57" s="75" t="s">
        <v>1159</v>
      </c>
      <c r="M57" s="75" t="s">
        <v>1130</v>
      </c>
      <c r="N57" s="75" t="s">
        <v>1622</v>
      </c>
      <c r="O57" s="78"/>
      <c r="P57" s="702"/>
      <c r="Q57" s="702"/>
      <c r="R57" s="78"/>
      <c r="S57" s="71"/>
      <c r="T57" s="121" t="s">
        <v>47</v>
      </c>
      <c r="U57" s="121" t="s">
        <v>47</v>
      </c>
      <c r="V57" s="121" t="s">
        <v>47</v>
      </c>
      <c r="W57" s="121" t="s">
        <v>47</v>
      </c>
      <c r="X57" s="121" t="s">
        <v>1167</v>
      </c>
      <c r="Y57" s="121" t="s">
        <v>1167</v>
      </c>
      <c r="Z57" s="121" t="s">
        <v>1167</v>
      </c>
      <c r="AA57" s="121" t="s">
        <v>1167</v>
      </c>
      <c r="AB57" s="121" t="s">
        <v>1167</v>
      </c>
      <c r="AC57" s="121" t="s">
        <v>1167</v>
      </c>
      <c r="AD57" s="121" t="s">
        <v>1167</v>
      </c>
      <c r="AE57" s="120" t="s">
        <v>1167</v>
      </c>
      <c r="AF57" s="58"/>
      <c r="AG57" s="230" t="s">
        <v>1166</v>
      </c>
      <c r="AH57" s="250">
        <v>45001</v>
      </c>
      <c r="AI57" s="90" t="s">
        <v>1160</v>
      </c>
      <c r="AJ57" s="251" t="s">
        <v>1102</v>
      </c>
      <c r="AK57" s="250">
        <v>45107</v>
      </c>
      <c r="AL57" s="90" t="s">
        <v>1160</v>
      </c>
      <c r="AM57" s="251" t="s">
        <v>1102</v>
      </c>
      <c r="AN57" s="640">
        <v>45107</v>
      </c>
      <c r="AO57" s="90" t="s">
        <v>1162</v>
      </c>
      <c r="AP57" s="251" t="s">
        <v>1102</v>
      </c>
      <c r="AQ57" s="639"/>
      <c r="AR57" s="58"/>
      <c r="AS57" s="48" t="str">
        <f>VLOOKUP(J57, 'Interrupt Table U5Lx'!$I$6:$I$397, 1, FALSE)</f>
        <v>IRQ8</v>
      </c>
    </row>
    <row r="58" spans="1:45" ht="16">
      <c r="A58" s="704"/>
      <c r="B58" s="78"/>
      <c r="C58" s="78"/>
      <c r="D58" s="78"/>
      <c r="E58" s="78"/>
      <c r="F58" s="93"/>
      <c r="H58" s="98" t="s">
        <v>1156</v>
      </c>
      <c r="I58" s="92"/>
      <c r="J58" s="75" t="s">
        <v>788</v>
      </c>
      <c r="K58" s="75" t="s">
        <v>789</v>
      </c>
      <c r="L58" s="75" t="s">
        <v>1159</v>
      </c>
      <c r="M58" s="75" t="s">
        <v>1130</v>
      </c>
      <c r="N58" s="75" t="s">
        <v>1623</v>
      </c>
      <c r="O58" s="78"/>
      <c r="P58" s="702"/>
      <c r="Q58" s="702"/>
      <c r="R58" s="78"/>
      <c r="S58" s="71"/>
      <c r="T58" s="121" t="s">
        <v>47</v>
      </c>
      <c r="U58" s="121" t="s">
        <v>47</v>
      </c>
      <c r="V58" s="121" t="s">
        <v>47</v>
      </c>
      <c r="W58" s="121" t="s">
        <v>47</v>
      </c>
      <c r="X58" s="121" t="s">
        <v>47</v>
      </c>
      <c r="Y58" s="121" t="s">
        <v>47</v>
      </c>
      <c r="Z58" s="121" t="s">
        <v>47</v>
      </c>
      <c r="AA58" s="121" t="s">
        <v>47</v>
      </c>
      <c r="AB58" s="121" t="s">
        <v>47</v>
      </c>
      <c r="AC58" s="121" t="s">
        <v>47</v>
      </c>
      <c r="AD58" s="121" t="s">
        <v>47</v>
      </c>
      <c r="AE58" s="120" t="s">
        <v>47</v>
      </c>
      <c r="AF58" s="58"/>
      <c r="AG58" s="230" t="s">
        <v>1166</v>
      </c>
      <c r="AH58" s="250">
        <v>45001</v>
      </c>
      <c r="AI58" s="90" t="s">
        <v>1160</v>
      </c>
      <c r="AJ58" s="251" t="s">
        <v>1102</v>
      </c>
      <c r="AK58" s="250">
        <v>45107</v>
      </c>
      <c r="AL58" s="90" t="s">
        <v>1160</v>
      </c>
      <c r="AM58" s="251" t="s">
        <v>1102</v>
      </c>
      <c r="AN58" s="640">
        <v>45107</v>
      </c>
      <c r="AO58" s="90" t="s">
        <v>1162</v>
      </c>
      <c r="AP58" s="251" t="s">
        <v>1102</v>
      </c>
      <c r="AQ58" s="639"/>
      <c r="AR58" s="58"/>
      <c r="AS58" s="48" t="str">
        <f>VLOOKUP(J58, 'Interrupt Table U5Lx'!$I$6:$I$397, 1, FALSE)</f>
        <v>IRQ9</v>
      </c>
    </row>
    <row r="59" spans="1:45" ht="16">
      <c r="A59" s="704"/>
      <c r="B59" s="78"/>
      <c r="C59" s="78"/>
      <c r="D59" s="78"/>
      <c r="E59" s="78"/>
      <c r="F59" s="93"/>
      <c r="H59" s="98" t="s">
        <v>1156</v>
      </c>
      <c r="I59" s="92"/>
      <c r="J59" s="75" t="s">
        <v>790</v>
      </c>
      <c r="K59" s="75" t="s">
        <v>791</v>
      </c>
      <c r="L59" s="75" t="s">
        <v>1159</v>
      </c>
      <c r="M59" s="75" t="s">
        <v>1130</v>
      </c>
      <c r="N59" s="75" t="s">
        <v>1624</v>
      </c>
      <c r="O59" s="78"/>
      <c r="P59" s="702"/>
      <c r="Q59" s="702"/>
      <c r="R59" s="78"/>
      <c r="S59" s="71"/>
      <c r="T59" s="121" t="s">
        <v>47</v>
      </c>
      <c r="U59" s="121" t="s">
        <v>47</v>
      </c>
      <c r="V59" s="121" t="s">
        <v>47</v>
      </c>
      <c r="W59" s="121" t="s">
        <v>47</v>
      </c>
      <c r="X59" s="121" t="s">
        <v>47</v>
      </c>
      <c r="Y59" s="121" t="s">
        <v>47</v>
      </c>
      <c r="Z59" s="121" t="s">
        <v>47</v>
      </c>
      <c r="AA59" s="121" t="s">
        <v>47</v>
      </c>
      <c r="AB59" s="121" t="s">
        <v>47</v>
      </c>
      <c r="AC59" s="121" t="s">
        <v>47</v>
      </c>
      <c r="AD59" s="121" t="s">
        <v>47</v>
      </c>
      <c r="AE59" s="120" t="s">
        <v>47</v>
      </c>
      <c r="AF59" s="58"/>
      <c r="AG59" s="230" t="s">
        <v>1166</v>
      </c>
      <c r="AH59" s="250">
        <v>45001</v>
      </c>
      <c r="AI59" s="90" t="s">
        <v>1160</v>
      </c>
      <c r="AJ59" s="251" t="s">
        <v>1102</v>
      </c>
      <c r="AK59" s="250">
        <v>45107</v>
      </c>
      <c r="AL59" s="90" t="s">
        <v>1160</v>
      </c>
      <c r="AM59" s="251" t="s">
        <v>1102</v>
      </c>
      <c r="AN59" s="640">
        <v>45107</v>
      </c>
      <c r="AO59" s="90" t="s">
        <v>1162</v>
      </c>
      <c r="AP59" s="251" t="s">
        <v>1102</v>
      </c>
      <c r="AQ59" s="639"/>
      <c r="AR59" s="58"/>
      <c r="AS59" s="48" t="str">
        <f>VLOOKUP(J59, 'Interrupt Table U5Lx'!$I$6:$I$397, 1, FALSE)</f>
        <v>IRQ10</v>
      </c>
    </row>
    <row r="60" spans="1:45" ht="16">
      <c r="A60" s="704"/>
      <c r="B60" s="78"/>
      <c r="C60" s="78"/>
      <c r="D60" s="78"/>
      <c r="E60" s="78"/>
      <c r="F60" s="93"/>
      <c r="H60" s="98" t="s">
        <v>1156</v>
      </c>
      <c r="I60" s="92"/>
      <c r="J60" s="75" t="s">
        <v>792</v>
      </c>
      <c r="K60" s="75" t="s">
        <v>793</v>
      </c>
      <c r="L60" s="75" t="s">
        <v>1159</v>
      </c>
      <c r="M60" s="75" t="s">
        <v>1130</v>
      </c>
      <c r="N60" s="75" t="s">
        <v>1625</v>
      </c>
      <c r="O60" s="78"/>
      <c r="P60" s="702"/>
      <c r="Q60" s="702"/>
      <c r="R60" s="78"/>
      <c r="S60" s="71"/>
      <c r="T60" s="121" t="s">
        <v>47</v>
      </c>
      <c r="U60" s="121" t="s">
        <v>47</v>
      </c>
      <c r="V60" s="121" t="s">
        <v>47</v>
      </c>
      <c r="W60" s="121" t="s">
        <v>47</v>
      </c>
      <c r="X60" s="121" t="s">
        <v>47</v>
      </c>
      <c r="Y60" s="121" t="s">
        <v>47</v>
      </c>
      <c r="Z60" s="121" t="s">
        <v>47</v>
      </c>
      <c r="AA60" s="121" t="s">
        <v>47</v>
      </c>
      <c r="AB60" s="121" t="s">
        <v>47</v>
      </c>
      <c r="AC60" s="121" t="s">
        <v>47</v>
      </c>
      <c r="AD60" s="121" t="s">
        <v>47</v>
      </c>
      <c r="AE60" s="120" t="s">
        <v>47</v>
      </c>
      <c r="AF60" s="58"/>
      <c r="AG60" s="230" t="s">
        <v>1166</v>
      </c>
      <c r="AH60" s="250">
        <v>45001</v>
      </c>
      <c r="AI60" s="90" t="s">
        <v>1160</v>
      </c>
      <c r="AJ60" s="251" t="s">
        <v>1102</v>
      </c>
      <c r="AK60" s="250">
        <v>45107</v>
      </c>
      <c r="AL60" s="90" t="s">
        <v>1160</v>
      </c>
      <c r="AM60" s="251" t="s">
        <v>1102</v>
      </c>
      <c r="AN60" s="640">
        <v>45107</v>
      </c>
      <c r="AO60" s="90" t="s">
        <v>1162</v>
      </c>
      <c r="AP60" s="251" t="s">
        <v>1102</v>
      </c>
      <c r="AQ60" s="639"/>
      <c r="AR60" s="58"/>
      <c r="AS60" s="48" t="str">
        <f>VLOOKUP(J60, 'Interrupt Table U5Lx'!$I$6:$I$397, 1, FALSE)</f>
        <v>IRQ11</v>
      </c>
    </row>
    <row r="61" spans="1:45" ht="16">
      <c r="A61" s="704"/>
      <c r="B61" s="78"/>
      <c r="C61" s="78"/>
      <c r="D61" s="78"/>
      <c r="E61" s="78"/>
      <c r="F61" s="93"/>
      <c r="H61" s="98" t="s">
        <v>1156</v>
      </c>
      <c r="I61" s="92"/>
      <c r="J61" s="75" t="s">
        <v>808</v>
      </c>
      <c r="K61" s="75" t="s">
        <v>809</v>
      </c>
      <c r="L61" s="75" t="s">
        <v>1159</v>
      </c>
      <c r="M61" s="75" t="s">
        <v>1130</v>
      </c>
      <c r="N61" s="75" t="s">
        <v>1626</v>
      </c>
      <c r="O61" s="78"/>
      <c r="P61" s="702"/>
      <c r="Q61" s="702"/>
      <c r="R61" s="78"/>
      <c r="S61" s="71"/>
      <c r="T61" s="121" t="s">
        <v>47</v>
      </c>
      <c r="U61" s="121" t="s">
        <v>47</v>
      </c>
      <c r="V61" s="121" t="s">
        <v>47</v>
      </c>
      <c r="W61" s="121" t="s">
        <v>47</v>
      </c>
      <c r="X61" s="121" t="s">
        <v>47</v>
      </c>
      <c r="Y61" s="121" t="s">
        <v>47</v>
      </c>
      <c r="Z61" s="121" t="s">
        <v>47</v>
      </c>
      <c r="AA61" s="121" t="s">
        <v>47</v>
      </c>
      <c r="AB61" s="121" t="s">
        <v>1167</v>
      </c>
      <c r="AC61" s="121" t="s">
        <v>47</v>
      </c>
      <c r="AD61" s="121" t="s">
        <v>47</v>
      </c>
      <c r="AE61" s="120" t="s">
        <v>1167</v>
      </c>
      <c r="AF61" s="58"/>
      <c r="AG61" s="230" t="s">
        <v>1166</v>
      </c>
      <c r="AH61" s="250">
        <v>45001</v>
      </c>
      <c r="AI61" s="90" t="s">
        <v>1160</v>
      </c>
      <c r="AJ61" s="251" t="s">
        <v>1102</v>
      </c>
      <c r="AK61" s="250">
        <v>45107</v>
      </c>
      <c r="AL61" s="90" t="s">
        <v>1160</v>
      </c>
      <c r="AM61" s="251" t="s">
        <v>1102</v>
      </c>
      <c r="AN61" s="640">
        <v>45107</v>
      </c>
      <c r="AO61" s="90" t="s">
        <v>1162</v>
      </c>
      <c r="AP61" s="251" t="s">
        <v>1102</v>
      </c>
      <c r="AQ61" s="639"/>
      <c r="AR61" s="58"/>
      <c r="AS61" s="48" t="str">
        <f>VLOOKUP(J61, 'Interrupt Table U5Lx'!$I$6:$I$397, 1, FALSE)</f>
        <v>IRQ12</v>
      </c>
    </row>
    <row r="62" spans="1:45" ht="16">
      <c r="A62" s="704"/>
      <c r="B62" s="78"/>
      <c r="C62" s="78"/>
      <c r="D62" s="78"/>
      <c r="E62" s="78"/>
      <c r="F62" s="93"/>
      <c r="H62" s="98" t="s">
        <v>1156</v>
      </c>
      <c r="I62" s="92"/>
      <c r="J62" s="75" t="s">
        <v>810</v>
      </c>
      <c r="K62" s="75" t="s">
        <v>811</v>
      </c>
      <c r="L62" s="75" t="s">
        <v>1159</v>
      </c>
      <c r="M62" s="75" t="s">
        <v>1130</v>
      </c>
      <c r="N62" s="75" t="s">
        <v>1627</v>
      </c>
      <c r="O62" s="78"/>
      <c r="P62" s="702"/>
      <c r="Q62" s="702"/>
      <c r="R62" s="78"/>
      <c r="S62" s="71"/>
      <c r="T62" s="121" t="s">
        <v>47</v>
      </c>
      <c r="U62" s="121" t="s">
        <v>47</v>
      </c>
      <c r="V62" s="121" t="s">
        <v>47</v>
      </c>
      <c r="W62" s="121" t="s">
        <v>47</v>
      </c>
      <c r="X62" s="121" t="s">
        <v>47</v>
      </c>
      <c r="Y62" s="121" t="s">
        <v>47</v>
      </c>
      <c r="Z62" s="121" t="s">
        <v>47</v>
      </c>
      <c r="AA62" s="121" t="s">
        <v>1167</v>
      </c>
      <c r="AB62" s="121" t="s">
        <v>1167</v>
      </c>
      <c r="AC62" s="121" t="s">
        <v>47</v>
      </c>
      <c r="AD62" s="121" t="s">
        <v>1167</v>
      </c>
      <c r="AE62" s="120" t="s">
        <v>1167</v>
      </c>
      <c r="AF62" s="58"/>
      <c r="AG62" s="230" t="s">
        <v>1166</v>
      </c>
      <c r="AH62" s="250">
        <v>45001</v>
      </c>
      <c r="AI62" s="90" t="s">
        <v>1160</v>
      </c>
      <c r="AJ62" s="251" t="s">
        <v>1102</v>
      </c>
      <c r="AK62" s="250">
        <v>45107</v>
      </c>
      <c r="AL62" s="90" t="s">
        <v>1160</v>
      </c>
      <c r="AM62" s="251" t="s">
        <v>1102</v>
      </c>
      <c r="AN62" s="640">
        <v>45107</v>
      </c>
      <c r="AO62" s="90" t="s">
        <v>1162</v>
      </c>
      <c r="AP62" s="251" t="s">
        <v>1102</v>
      </c>
      <c r="AQ62" s="639"/>
      <c r="AR62" s="58"/>
      <c r="AS62" s="48" t="str">
        <f>VLOOKUP(J62, 'Interrupt Table U5Lx'!$I$6:$I$397, 1, FALSE)</f>
        <v>IRQ13</v>
      </c>
    </row>
    <row r="63" spans="1:45" ht="16">
      <c r="A63" s="704"/>
      <c r="B63" s="78"/>
      <c r="C63" s="78"/>
      <c r="D63" s="78"/>
      <c r="E63" s="78"/>
      <c r="F63" s="93"/>
      <c r="H63" s="98" t="s">
        <v>1156</v>
      </c>
      <c r="I63" s="92"/>
      <c r="J63" s="75" t="s">
        <v>812</v>
      </c>
      <c r="K63" s="75" t="s">
        <v>813</v>
      </c>
      <c r="L63" s="75" t="s">
        <v>1159</v>
      </c>
      <c r="M63" s="75" t="s">
        <v>1130</v>
      </c>
      <c r="N63" s="75" t="s">
        <v>1628</v>
      </c>
      <c r="O63" s="78"/>
      <c r="P63" s="702"/>
      <c r="Q63" s="702"/>
      <c r="R63" s="78"/>
      <c r="S63" s="78"/>
      <c r="T63" s="121" t="s">
        <v>47</v>
      </c>
      <c r="U63" s="121" t="s">
        <v>47</v>
      </c>
      <c r="V63" s="121" t="s">
        <v>47</v>
      </c>
      <c r="W63" s="121" t="s">
        <v>47</v>
      </c>
      <c r="X63" s="121" t="s">
        <v>47</v>
      </c>
      <c r="Y63" s="121" t="s">
        <v>47</v>
      </c>
      <c r="Z63" s="121" t="s">
        <v>47</v>
      </c>
      <c r="AA63" s="121" t="s">
        <v>1167</v>
      </c>
      <c r="AB63" s="121" t="s">
        <v>1167</v>
      </c>
      <c r="AC63" s="121" t="s">
        <v>47</v>
      </c>
      <c r="AD63" s="121" t="s">
        <v>1167</v>
      </c>
      <c r="AE63" s="120" t="s">
        <v>1167</v>
      </c>
      <c r="AF63" s="58"/>
      <c r="AG63" s="230" t="s">
        <v>1166</v>
      </c>
      <c r="AH63" s="250">
        <v>45001</v>
      </c>
      <c r="AI63" s="90" t="s">
        <v>1160</v>
      </c>
      <c r="AJ63" s="251" t="s">
        <v>1102</v>
      </c>
      <c r="AK63" s="250">
        <v>45107</v>
      </c>
      <c r="AL63" s="90" t="s">
        <v>1160</v>
      </c>
      <c r="AM63" s="251" t="s">
        <v>1102</v>
      </c>
      <c r="AN63" s="640">
        <v>45107</v>
      </c>
      <c r="AO63" s="90" t="s">
        <v>1162</v>
      </c>
      <c r="AP63" s="251" t="s">
        <v>1102</v>
      </c>
      <c r="AQ63" s="639"/>
      <c r="AR63" s="58"/>
      <c r="AS63" s="48" t="str">
        <f>VLOOKUP(J63, 'Interrupt Table U5Lx'!$I$6:$I$397, 1, FALSE)</f>
        <v>IRQ14</v>
      </c>
    </row>
    <row r="64" spans="1:45" ht="16">
      <c r="A64" s="704"/>
      <c r="B64" s="78"/>
      <c r="C64" s="78"/>
      <c r="D64" s="78"/>
      <c r="E64" s="78"/>
      <c r="F64" s="93"/>
      <c r="H64" s="98" t="s">
        <v>1156</v>
      </c>
      <c r="I64" s="92"/>
      <c r="J64" s="75" t="s">
        <v>814</v>
      </c>
      <c r="K64" s="75" t="s">
        <v>815</v>
      </c>
      <c r="L64" s="75" t="s">
        <v>1159</v>
      </c>
      <c r="M64" s="75" t="s">
        <v>1130</v>
      </c>
      <c r="N64" s="75" t="s">
        <v>1629</v>
      </c>
      <c r="O64" s="78"/>
      <c r="P64" s="702"/>
      <c r="Q64" s="702"/>
      <c r="R64" s="78"/>
      <c r="S64" s="78"/>
      <c r="T64" s="121" t="s">
        <v>47</v>
      </c>
      <c r="U64" s="121" t="s">
        <v>47</v>
      </c>
      <c r="V64" s="121" t="s">
        <v>47</v>
      </c>
      <c r="W64" s="121" t="s">
        <v>47</v>
      </c>
      <c r="X64" s="121" t="s">
        <v>47</v>
      </c>
      <c r="Y64" s="121" t="s">
        <v>47</v>
      </c>
      <c r="Z64" s="121" t="s">
        <v>47</v>
      </c>
      <c r="AA64" s="121" t="s">
        <v>1167</v>
      </c>
      <c r="AB64" s="121" t="s">
        <v>1167</v>
      </c>
      <c r="AC64" s="121" t="s">
        <v>47</v>
      </c>
      <c r="AD64" s="121" t="s">
        <v>1167</v>
      </c>
      <c r="AE64" s="120" t="s">
        <v>1167</v>
      </c>
      <c r="AF64" s="58"/>
      <c r="AG64" s="230" t="s">
        <v>1166</v>
      </c>
      <c r="AH64" s="250">
        <v>45001</v>
      </c>
      <c r="AI64" s="90" t="s">
        <v>1160</v>
      </c>
      <c r="AJ64" s="251" t="s">
        <v>1102</v>
      </c>
      <c r="AK64" s="250">
        <v>45107</v>
      </c>
      <c r="AL64" s="90" t="s">
        <v>1160</v>
      </c>
      <c r="AM64" s="251" t="s">
        <v>1102</v>
      </c>
      <c r="AN64" s="640">
        <v>45107</v>
      </c>
      <c r="AO64" s="90" t="s">
        <v>1162</v>
      </c>
      <c r="AP64" s="251" t="s">
        <v>1102</v>
      </c>
      <c r="AQ64" s="639"/>
      <c r="AR64" s="58"/>
      <c r="AS64" s="48" t="str">
        <f>VLOOKUP(J64, 'Interrupt Table U5Lx'!$I$6:$I$397, 1, FALSE)</f>
        <v>IRQ15</v>
      </c>
    </row>
    <row r="65" spans="1:47" ht="16">
      <c r="A65" s="704"/>
      <c r="B65" s="78"/>
      <c r="C65" s="78"/>
      <c r="D65" s="78"/>
      <c r="E65" s="78"/>
      <c r="F65" s="93"/>
      <c r="H65" s="98" t="s">
        <v>1156</v>
      </c>
      <c r="I65" s="92"/>
      <c r="J65" s="75" t="s">
        <v>601</v>
      </c>
      <c r="K65" s="75" t="s">
        <v>602</v>
      </c>
      <c r="L65" s="75" t="s">
        <v>1159</v>
      </c>
      <c r="M65" s="75" t="s">
        <v>1130</v>
      </c>
      <c r="N65" s="75" t="s">
        <v>1630</v>
      </c>
      <c r="O65" s="78"/>
      <c r="P65" s="702"/>
      <c r="Q65" s="702"/>
      <c r="R65" s="78"/>
      <c r="S65" s="78"/>
      <c r="T65" s="121" t="s">
        <v>47</v>
      </c>
      <c r="U65" s="121" t="s">
        <v>47</v>
      </c>
      <c r="V65" s="121" t="s">
        <v>47</v>
      </c>
      <c r="W65" s="121" t="s">
        <v>47</v>
      </c>
      <c r="X65" s="121" t="s">
        <v>47</v>
      </c>
      <c r="Y65" s="121" t="s">
        <v>47</v>
      </c>
      <c r="Z65" s="121" t="s">
        <v>47</v>
      </c>
      <c r="AA65" s="121" t="s">
        <v>47</v>
      </c>
      <c r="AB65" s="121" t="s">
        <v>47</v>
      </c>
      <c r="AC65" s="122" t="s">
        <v>47</v>
      </c>
      <c r="AD65" s="122" t="s">
        <v>47</v>
      </c>
      <c r="AE65" s="120" t="s">
        <v>47</v>
      </c>
      <c r="AF65" s="58"/>
      <c r="AG65" s="230" t="s">
        <v>1166</v>
      </c>
      <c r="AH65" s="250">
        <v>45001</v>
      </c>
      <c r="AI65" s="90" t="s">
        <v>1160</v>
      </c>
      <c r="AJ65" s="251" t="s">
        <v>1102</v>
      </c>
      <c r="AK65" s="250">
        <v>45107</v>
      </c>
      <c r="AL65" s="90" t="s">
        <v>1160</v>
      </c>
      <c r="AM65" s="251" t="s">
        <v>1102</v>
      </c>
      <c r="AN65" s="640">
        <v>45107</v>
      </c>
      <c r="AO65" s="90" t="s">
        <v>1162</v>
      </c>
      <c r="AP65" s="251" t="s">
        <v>1102</v>
      </c>
      <c r="AQ65" s="639"/>
      <c r="AR65" s="58"/>
      <c r="AS65" s="48" t="str">
        <f>VLOOKUP(J65, 'Interrupt Table U5Lx'!$I$6:$I$397, 1, FALSE)</f>
        <v>IRQ16</v>
      </c>
    </row>
    <row r="66" spans="1:47" ht="16">
      <c r="A66" s="704"/>
      <c r="B66" s="78"/>
      <c r="C66" s="78"/>
      <c r="D66" s="78"/>
      <c r="E66" s="78"/>
      <c r="F66" s="93"/>
      <c r="H66" s="98" t="s">
        <v>1156</v>
      </c>
      <c r="I66" s="92"/>
      <c r="J66" s="75" t="s">
        <v>784</v>
      </c>
      <c r="K66" s="75" t="s">
        <v>785</v>
      </c>
      <c r="L66" s="75" t="s">
        <v>1159</v>
      </c>
      <c r="M66" s="75" t="s">
        <v>1130</v>
      </c>
      <c r="N66" s="75" t="s">
        <v>1631</v>
      </c>
      <c r="O66" s="78"/>
      <c r="P66" s="702"/>
      <c r="Q66" s="702"/>
      <c r="R66" s="78"/>
      <c r="S66" s="78"/>
      <c r="T66" s="121" t="s">
        <v>47</v>
      </c>
      <c r="U66" s="121" t="s">
        <v>47</v>
      </c>
      <c r="V66" s="121" t="s">
        <v>47</v>
      </c>
      <c r="W66" s="121" t="s">
        <v>47</v>
      </c>
      <c r="X66" s="121" t="s">
        <v>47</v>
      </c>
      <c r="Y66" s="121" t="s">
        <v>47</v>
      </c>
      <c r="Z66" s="121" t="s">
        <v>47</v>
      </c>
      <c r="AA66" s="121" t="s">
        <v>47</v>
      </c>
      <c r="AB66" s="121" t="s">
        <v>1167</v>
      </c>
      <c r="AC66" s="122" t="s">
        <v>47</v>
      </c>
      <c r="AD66" s="122" t="s">
        <v>47</v>
      </c>
      <c r="AE66" s="120" t="s">
        <v>1167</v>
      </c>
      <c r="AF66" s="58"/>
      <c r="AG66" s="230" t="s">
        <v>1166</v>
      </c>
      <c r="AH66" s="250">
        <v>45001</v>
      </c>
      <c r="AI66" s="90" t="s">
        <v>1160</v>
      </c>
      <c r="AJ66" s="251" t="s">
        <v>1102</v>
      </c>
      <c r="AK66" s="250">
        <v>45107</v>
      </c>
      <c r="AL66" s="90" t="s">
        <v>1160</v>
      </c>
      <c r="AM66" s="251" t="s">
        <v>1102</v>
      </c>
      <c r="AN66" s="640">
        <v>45107</v>
      </c>
      <c r="AO66" s="90" t="s">
        <v>1162</v>
      </c>
      <c r="AP66" s="251" t="s">
        <v>1102</v>
      </c>
      <c r="AQ66" s="639"/>
      <c r="AR66" s="58"/>
      <c r="AS66" s="48" t="str">
        <f>VLOOKUP(J66, 'Interrupt Table U5Lx'!$I$6:$I$397, 1, FALSE)</f>
        <v>IRQ17</v>
      </c>
    </row>
    <row r="67" spans="1:47" ht="16">
      <c r="A67" s="704"/>
      <c r="B67" s="78"/>
      <c r="C67" s="78"/>
      <c r="D67" s="78"/>
      <c r="E67" s="78"/>
      <c r="F67" s="93"/>
      <c r="H67" s="98" t="s">
        <v>1156</v>
      </c>
      <c r="I67" s="92"/>
      <c r="J67" s="75" t="s">
        <v>1168</v>
      </c>
      <c r="K67" s="75" t="s">
        <v>1169</v>
      </c>
      <c r="L67" s="75" t="s">
        <v>1159</v>
      </c>
      <c r="M67" s="75" t="s">
        <v>1130</v>
      </c>
      <c r="N67" s="75" t="s">
        <v>1632</v>
      </c>
      <c r="O67" s="78"/>
      <c r="P67" s="702"/>
      <c r="Q67" s="702"/>
      <c r="R67" s="78"/>
      <c r="S67" s="78"/>
      <c r="T67" s="121" t="s">
        <v>47</v>
      </c>
      <c r="U67" s="121" t="s">
        <v>47</v>
      </c>
      <c r="V67" s="121" t="s">
        <v>47</v>
      </c>
      <c r="W67" s="121" t="s">
        <v>47</v>
      </c>
      <c r="X67" s="121" t="s">
        <v>47</v>
      </c>
      <c r="Y67" s="121" t="s">
        <v>47</v>
      </c>
      <c r="Z67" s="121" t="s">
        <v>47</v>
      </c>
      <c r="AA67" s="121" t="s">
        <v>47</v>
      </c>
      <c r="AB67" s="121" t="s">
        <v>47</v>
      </c>
      <c r="AC67" s="122" t="s">
        <v>47</v>
      </c>
      <c r="AD67" s="122" t="s">
        <v>47</v>
      </c>
      <c r="AE67" s="120" t="s">
        <v>47</v>
      </c>
      <c r="AF67" s="58"/>
      <c r="AG67" s="230" t="s">
        <v>1166</v>
      </c>
      <c r="AH67" s="250">
        <v>45001</v>
      </c>
      <c r="AI67" s="90" t="s">
        <v>1160</v>
      </c>
      <c r="AJ67" s="251" t="s">
        <v>1102</v>
      </c>
      <c r="AK67" s="250">
        <v>45107</v>
      </c>
      <c r="AL67" s="90" t="s">
        <v>1160</v>
      </c>
      <c r="AM67" s="251" t="s">
        <v>1102</v>
      </c>
      <c r="AN67" s="640">
        <v>45107</v>
      </c>
      <c r="AO67" s="90" t="s">
        <v>1162</v>
      </c>
      <c r="AP67" s="251" t="s">
        <v>1102</v>
      </c>
      <c r="AQ67" s="639"/>
      <c r="AR67" s="58"/>
      <c r="AS67" s="48" t="str">
        <f>VLOOKUP(J67, 'Interrupt Table U5Lx'!$I$6:$I$397, 1, FALSE)</f>
        <v>IRQ18</v>
      </c>
    </row>
    <row r="68" spans="1:47" ht="16">
      <c r="A68" s="704"/>
      <c r="B68" s="78"/>
      <c r="C68" s="78"/>
      <c r="D68" s="78"/>
      <c r="E68" s="78"/>
      <c r="F68" s="93"/>
      <c r="H68" s="98" t="s">
        <v>1156</v>
      </c>
      <c r="I68" s="92"/>
      <c r="J68" s="75" t="s">
        <v>1170</v>
      </c>
      <c r="K68" s="75" t="s">
        <v>1171</v>
      </c>
      <c r="L68" s="75" t="s">
        <v>1159</v>
      </c>
      <c r="M68" s="75" t="s">
        <v>1130</v>
      </c>
      <c r="N68" s="75" t="s">
        <v>1633</v>
      </c>
      <c r="O68" s="78"/>
      <c r="P68" s="702"/>
      <c r="Q68" s="702"/>
      <c r="R68" s="78"/>
      <c r="S68" s="78"/>
      <c r="T68" s="121" t="s">
        <v>47</v>
      </c>
      <c r="U68" s="121" t="s">
        <v>47</v>
      </c>
      <c r="V68" s="121" t="s">
        <v>47</v>
      </c>
      <c r="W68" s="121" t="s">
        <v>47</v>
      </c>
      <c r="X68" s="121" t="s">
        <v>47</v>
      </c>
      <c r="Y68" s="121" t="s">
        <v>47</v>
      </c>
      <c r="Z68" s="121" t="s">
        <v>47</v>
      </c>
      <c r="AA68" s="121" t="s">
        <v>1167</v>
      </c>
      <c r="AB68" s="121" t="s">
        <v>1167</v>
      </c>
      <c r="AC68" s="122" t="s">
        <v>47</v>
      </c>
      <c r="AD68" s="121" t="s">
        <v>1167</v>
      </c>
      <c r="AE68" s="120" t="s">
        <v>1167</v>
      </c>
      <c r="AF68" s="58"/>
      <c r="AG68" s="230" t="s">
        <v>1166</v>
      </c>
      <c r="AH68" s="250">
        <v>45001</v>
      </c>
      <c r="AI68" s="90" t="s">
        <v>1160</v>
      </c>
      <c r="AJ68" s="251" t="s">
        <v>1102</v>
      </c>
      <c r="AK68" s="250">
        <v>45107</v>
      </c>
      <c r="AL68" s="90" t="s">
        <v>1160</v>
      </c>
      <c r="AM68" s="251" t="s">
        <v>1102</v>
      </c>
      <c r="AN68" s="640">
        <v>45107</v>
      </c>
      <c r="AO68" s="90" t="s">
        <v>1162</v>
      </c>
      <c r="AP68" s="251" t="s">
        <v>1102</v>
      </c>
      <c r="AQ68" s="639"/>
      <c r="AR68" s="58"/>
      <c r="AS68" s="48" t="str">
        <f>VLOOKUP(J68, 'Interrupt Table U5Lx'!$I$6:$I$397, 1, FALSE)</f>
        <v>IRQ19</v>
      </c>
    </row>
    <row r="69" spans="1:47" ht="16">
      <c r="A69" s="704"/>
      <c r="B69" s="78"/>
      <c r="C69" s="78"/>
      <c r="D69" s="78"/>
      <c r="E69" s="78"/>
      <c r="F69" s="93"/>
      <c r="H69" s="98" t="s">
        <v>1156</v>
      </c>
      <c r="I69" s="92"/>
      <c r="J69" s="75" t="s">
        <v>607</v>
      </c>
      <c r="K69" s="75" t="s">
        <v>608</v>
      </c>
      <c r="L69" s="75" t="s">
        <v>1159</v>
      </c>
      <c r="M69" s="75" t="s">
        <v>1130</v>
      </c>
      <c r="N69" s="75" t="s">
        <v>1634</v>
      </c>
      <c r="O69" s="78"/>
      <c r="P69" s="702"/>
      <c r="Q69" s="702"/>
      <c r="R69" s="78"/>
      <c r="S69" s="71"/>
      <c r="T69" s="121" t="s">
        <v>47</v>
      </c>
      <c r="U69" s="121" t="s">
        <v>47</v>
      </c>
      <c r="V69" s="121" t="s">
        <v>47</v>
      </c>
      <c r="W69" s="121" t="s">
        <v>47</v>
      </c>
      <c r="X69" s="121" t="s">
        <v>47</v>
      </c>
      <c r="Y69" s="121" t="s">
        <v>47</v>
      </c>
      <c r="Z69" s="121" t="s">
        <v>47</v>
      </c>
      <c r="AA69" s="121" t="s">
        <v>47</v>
      </c>
      <c r="AB69" s="121" t="s">
        <v>1167</v>
      </c>
      <c r="AC69" s="122" t="s">
        <v>47</v>
      </c>
      <c r="AD69" s="122" t="s">
        <v>47</v>
      </c>
      <c r="AE69" s="120" t="s">
        <v>1167</v>
      </c>
      <c r="AF69" s="58"/>
      <c r="AG69" s="230" t="s">
        <v>1166</v>
      </c>
      <c r="AH69" s="250">
        <v>45001</v>
      </c>
      <c r="AI69" s="90" t="s">
        <v>1160</v>
      </c>
      <c r="AJ69" s="251" t="s">
        <v>1102</v>
      </c>
      <c r="AK69" s="250">
        <v>45107</v>
      </c>
      <c r="AL69" s="90" t="s">
        <v>1160</v>
      </c>
      <c r="AM69" s="251" t="s">
        <v>1102</v>
      </c>
      <c r="AN69" s="640">
        <v>45107</v>
      </c>
      <c r="AO69" s="90" t="s">
        <v>1162</v>
      </c>
      <c r="AP69" s="251" t="s">
        <v>1102</v>
      </c>
      <c r="AQ69" s="639"/>
      <c r="AR69" s="58"/>
      <c r="AS69" s="48" t="str">
        <f>VLOOKUP(J69, 'Interrupt Table U5Lx'!$I$6:$I$397, 1, FALSE)</f>
        <v>IRQ20</v>
      </c>
    </row>
    <row r="70" spans="1:47" ht="16">
      <c r="A70" s="704"/>
      <c r="B70" s="78"/>
      <c r="C70" s="78"/>
      <c r="D70" s="78"/>
      <c r="E70" s="78"/>
      <c r="F70" s="93"/>
      <c r="H70" s="98" t="s">
        <v>1156</v>
      </c>
      <c r="I70" s="92"/>
      <c r="J70" s="75" t="s">
        <v>609</v>
      </c>
      <c r="K70" s="75" t="s">
        <v>610</v>
      </c>
      <c r="L70" s="75" t="s">
        <v>1159</v>
      </c>
      <c r="M70" s="75" t="s">
        <v>1130</v>
      </c>
      <c r="N70" s="75" t="s">
        <v>1635</v>
      </c>
      <c r="O70" s="78"/>
      <c r="P70" s="702"/>
      <c r="Q70" s="702"/>
      <c r="R70" s="78"/>
      <c r="S70" s="71"/>
      <c r="T70" s="121" t="s">
        <v>47</v>
      </c>
      <c r="U70" s="121" t="s">
        <v>47</v>
      </c>
      <c r="V70" s="121" t="s">
        <v>47</v>
      </c>
      <c r="W70" s="121" t="s">
        <v>47</v>
      </c>
      <c r="X70" s="121" t="s">
        <v>47</v>
      </c>
      <c r="Y70" s="121" t="s">
        <v>47</v>
      </c>
      <c r="Z70" s="121" t="s">
        <v>47</v>
      </c>
      <c r="AA70" s="121" t="s">
        <v>47</v>
      </c>
      <c r="AB70" s="121" t="s">
        <v>1167</v>
      </c>
      <c r="AC70" s="122" t="s">
        <v>47</v>
      </c>
      <c r="AD70" s="122" t="s">
        <v>47</v>
      </c>
      <c r="AE70" s="120" t="s">
        <v>1167</v>
      </c>
      <c r="AF70" s="58"/>
      <c r="AG70" s="230" t="s">
        <v>1166</v>
      </c>
      <c r="AH70" s="250">
        <v>45001</v>
      </c>
      <c r="AI70" s="90" t="s">
        <v>1160</v>
      </c>
      <c r="AJ70" s="251" t="s">
        <v>1102</v>
      </c>
      <c r="AK70" s="250">
        <v>45107</v>
      </c>
      <c r="AL70" s="90" t="s">
        <v>1160</v>
      </c>
      <c r="AM70" s="251" t="s">
        <v>1102</v>
      </c>
      <c r="AN70" s="640">
        <v>45107</v>
      </c>
      <c r="AO70" s="90" t="s">
        <v>1162</v>
      </c>
      <c r="AP70" s="251" t="s">
        <v>1102</v>
      </c>
      <c r="AQ70" s="639"/>
      <c r="AR70" s="58"/>
      <c r="AS70" s="48" t="str">
        <f>VLOOKUP(J70, 'Interrupt Table U5Lx'!$I$6:$I$397, 1, FALSE)</f>
        <v>IRQ21</v>
      </c>
    </row>
    <row r="71" spans="1:47" ht="16">
      <c r="A71" s="704"/>
      <c r="B71" s="78"/>
      <c r="C71" s="78"/>
      <c r="D71" s="78"/>
      <c r="E71" s="78"/>
      <c r="F71" s="93"/>
      <c r="H71" s="98" t="s">
        <v>1156</v>
      </c>
      <c r="I71" s="92"/>
      <c r="J71" s="75" t="s">
        <v>611</v>
      </c>
      <c r="K71" s="75" t="s">
        <v>612</v>
      </c>
      <c r="L71" s="75" t="s">
        <v>1159</v>
      </c>
      <c r="M71" s="75" t="s">
        <v>1130</v>
      </c>
      <c r="N71" s="75" t="s">
        <v>1636</v>
      </c>
      <c r="O71" s="78"/>
      <c r="P71" s="702"/>
      <c r="Q71" s="702"/>
      <c r="R71" s="78"/>
      <c r="S71" s="71"/>
      <c r="T71" s="121" t="s">
        <v>47</v>
      </c>
      <c r="U71" s="121" t="s">
        <v>47</v>
      </c>
      <c r="V71" s="121" t="s">
        <v>47</v>
      </c>
      <c r="W71" s="121" t="s">
        <v>47</v>
      </c>
      <c r="X71" s="121" t="s">
        <v>47</v>
      </c>
      <c r="Y71" s="121" t="s">
        <v>47</v>
      </c>
      <c r="Z71" s="121" t="s">
        <v>47</v>
      </c>
      <c r="AA71" s="121" t="s">
        <v>47</v>
      </c>
      <c r="AB71" s="121" t="s">
        <v>1167</v>
      </c>
      <c r="AC71" s="122" t="s">
        <v>47</v>
      </c>
      <c r="AD71" s="122" t="s">
        <v>47</v>
      </c>
      <c r="AE71" s="120" t="s">
        <v>1167</v>
      </c>
      <c r="AF71" s="58"/>
      <c r="AG71" s="230" t="s">
        <v>1166</v>
      </c>
      <c r="AH71" s="250">
        <v>45001</v>
      </c>
      <c r="AI71" s="90" t="s">
        <v>1160</v>
      </c>
      <c r="AJ71" s="251" t="s">
        <v>1102</v>
      </c>
      <c r="AK71" s="250">
        <v>45107</v>
      </c>
      <c r="AL71" s="90" t="s">
        <v>1160</v>
      </c>
      <c r="AM71" s="251" t="s">
        <v>1102</v>
      </c>
      <c r="AN71" s="640">
        <v>45107</v>
      </c>
      <c r="AO71" s="90" t="s">
        <v>1162</v>
      </c>
      <c r="AP71" s="251" t="s">
        <v>1102</v>
      </c>
      <c r="AQ71" s="639"/>
      <c r="AR71" s="58"/>
      <c r="AS71" s="48" t="str">
        <f>VLOOKUP(J71, 'Interrupt Table U5Lx'!$I$6:$I$397, 1, FALSE)</f>
        <v>IRQ22</v>
      </c>
    </row>
    <row r="72" spans="1:47" ht="16">
      <c r="A72" s="704"/>
      <c r="B72" s="78"/>
      <c r="C72" s="78"/>
      <c r="D72" s="78"/>
      <c r="E72" s="78"/>
      <c r="F72" s="93"/>
      <c r="H72" s="98" t="s">
        <v>1156</v>
      </c>
      <c r="I72" s="92"/>
      <c r="J72" s="75" t="s">
        <v>613</v>
      </c>
      <c r="K72" s="75" t="s">
        <v>614</v>
      </c>
      <c r="L72" s="75" t="s">
        <v>1159</v>
      </c>
      <c r="M72" s="75" t="s">
        <v>1130</v>
      </c>
      <c r="N72" s="75" t="s">
        <v>1637</v>
      </c>
      <c r="O72" s="78"/>
      <c r="P72" s="702"/>
      <c r="Q72" s="702"/>
      <c r="R72" s="78"/>
      <c r="S72" s="71"/>
      <c r="T72" s="121" t="s">
        <v>47</v>
      </c>
      <c r="U72" s="121" t="s">
        <v>47</v>
      </c>
      <c r="V72" s="121" t="s">
        <v>47</v>
      </c>
      <c r="W72" s="121" t="s">
        <v>47</v>
      </c>
      <c r="X72" s="121" t="s">
        <v>47</v>
      </c>
      <c r="Y72" s="121" t="s">
        <v>47</v>
      </c>
      <c r="Z72" s="121" t="s">
        <v>47</v>
      </c>
      <c r="AA72" s="121" t="s">
        <v>47</v>
      </c>
      <c r="AB72" s="121" t="s">
        <v>1167</v>
      </c>
      <c r="AC72" s="122" t="s">
        <v>47</v>
      </c>
      <c r="AD72" s="122" t="s">
        <v>47</v>
      </c>
      <c r="AE72" s="120" t="s">
        <v>1167</v>
      </c>
      <c r="AF72" s="58"/>
      <c r="AG72" s="230" t="s">
        <v>1166</v>
      </c>
      <c r="AH72" s="250">
        <v>45001</v>
      </c>
      <c r="AI72" s="90" t="s">
        <v>1160</v>
      </c>
      <c r="AJ72" s="251" t="s">
        <v>1102</v>
      </c>
      <c r="AK72" s="250">
        <v>45107</v>
      </c>
      <c r="AL72" s="90" t="s">
        <v>1160</v>
      </c>
      <c r="AM72" s="251" t="s">
        <v>1102</v>
      </c>
      <c r="AN72" s="640">
        <v>45107</v>
      </c>
      <c r="AO72" s="90" t="s">
        <v>1162</v>
      </c>
      <c r="AP72" s="251" t="s">
        <v>1102</v>
      </c>
      <c r="AQ72" s="639"/>
      <c r="AR72" s="58"/>
      <c r="AS72" s="48" t="str">
        <f>VLOOKUP(J72, 'Interrupt Table U5Lx'!$I$6:$I$397, 1, FALSE)</f>
        <v>IRQ23</v>
      </c>
    </row>
    <row r="73" spans="1:47" s="187" customFormat="1" ht="16">
      <c r="A73" s="704"/>
      <c r="B73" s="185"/>
      <c r="C73" s="185"/>
      <c r="D73" s="185"/>
      <c r="E73" s="185"/>
      <c r="F73" s="186"/>
      <c r="H73" s="98" t="s">
        <v>1156</v>
      </c>
      <c r="I73" s="188"/>
      <c r="J73" s="75" t="s">
        <v>615</v>
      </c>
      <c r="K73" s="75" t="s">
        <v>616</v>
      </c>
      <c r="L73" s="75" t="s">
        <v>1159</v>
      </c>
      <c r="M73" s="75" t="s">
        <v>1130</v>
      </c>
      <c r="N73" s="75" t="s">
        <v>1638</v>
      </c>
      <c r="O73" s="78"/>
      <c r="P73" s="702"/>
      <c r="Q73" s="702"/>
      <c r="R73" s="78"/>
      <c r="S73" s="71"/>
      <c r="T73" s="121" t="s">
        <v>47</v>
      </c>
      <c r="U73" s="121" t="s">
        <v>47</v>
      </c>
      <c r="V73" s="121" t="s">
        <v>47</v>
      </c>
      <c r="W73" s="121" t="s">
        <v>47</v>
      </c>
      <c r="X73" s="121" t="s">
        <v>47</v>
      </c>
      <c r="Y73" s="121" t="s">
        <v>47</v>
      </c>
      <c r="Z73" s="121" t="s">
        <v>47</v>
      </c>
      <c r="AA73" s="121" t="s">
        <v>47</v>
      </c>
      <c r="AB73" s="121" t="s">
        <v>47</v>
      </c>
      <c r="AC73" s="121" t="s">
        <v>47</v>
      </c>
      <c r="AD73" s="121" t="s">
        <v>47</v>
      </c>
      <c r="AE73" s="120" t="s">
        <v>47</v>
      </c>
      <c r="AF73" s="189"/>
      <c r="AG73" s="230" t="s">
        <v>1166</v>
      </c>
      <c r="AH73" s="250">
        <v>45001</v>
      </c>
      <c r="AI73" s="90" t="s">
        <v>1160</v>
      </c>
      <c r="AJ73" s="251" t="s">
        <v>1102</v>
      </c>
      <c r="AK73" s="250">
        <v>45107</v>
      </c>
      <c r="AL73" s="90" t="s">
        <v>1160</v>
      </c>
      <c r="AM73" s="251" t="s">
        <v>1102</v>
      </c>
      <c r="AN73" s="640">
        <v>45107</v>
      </c>
      <c r="AO73" s="90" t="s">
        <v>1162</v>
      </c>
      <c r="AP73" s="251" t="s">
        <v>1102</v>
      </c>
      <c r="AQ73" s="642"/>
      <c r="AR73" s="189"/>
      <c r="AS73" s="48" t="str">
        <f>VLOOKUP(J73, 'Interrupt Table U5Lx'!$I$6:$I$397, 1, FALSE)</f>
        <v>IRQ24</v>
      </c>
    </row>
    <row r="74" spans="1:47" s="187" customFormat="1" ht="16">
      <c r="A74" s="704"/>
      <c r="B74" s="185"/>
      <c r="C74" s="185"/>
      <c r="D74" s="185"/>
      <c r="E74" s="185"/>
      <c r="F74" s="186"/>
      <c r="H74" s="98" t="s">
        <v>1156</v>
      </c>
      <c r="I74" s="188"/>
      <c r="J74" s="75" t="s">
        <v>1020</v>
      </c>
      <c r="K74" s="75" t="s">
        <v>1021</v>
      </c>
      <c r="L74" s="75" t="s">
        <v>1159</v>
      </c>
      <c r="M74" s="75" t="s">
        <v>1130</v>
      </c>
      <c r="N74" s="75" t="s">
        <v>1639</v>
      </c>
      <c r="O74" s="78"/>
      <c r="P74" s="702"/>
      <c r="Q74" s="702"/>
      <c r="R74" s="78"/>
      <c r="S74" s="71"/>
      <c r="T74" s="121" t="s">
        <v>47</v>
      </c>
      <c r="U74" s="121" t="s">
        <v>1167</v>
      </c>
      <c r="V74" s="121" t="s">
        <v>1167</v>
      </c>
      <c r="W74" s="121" t="s">
        <v>1167</v>
      </c>
      <c r="X74" s="121" t="s">
        <v>1167</v>
      </c>
      <c r="Y74" s="121" t="s">
        <v>1167</v>
      </c>
      <c r="Z74" s="121" t="s">
        <v>1167</v>
      </c>
      <c r="AA74" s="121" t="s">
        <v>1167</v>
      </c>
      <c r="AB74" s="121" t="s">
        <v>1167</v>
      </c>
      <c r="AC74" s="121" t="s">
        <v>1167</v>
      </c>
      <c r="AD74" s="121" t="s">
        <v>1167</v>
      </c>
      <c r="AE74" s="120" t="s">
        <v>1167</v>
      </c>
      <c r="AF74" s="189"/>
      <c r="AG74" s="230" t="s">
        <v>1166</v>
      </c>
      <c r="AH74" s="250">
        <v>45001</v>
      </c>
      <c r="AI74" s="90" t="s">
        <v>1160</v>
      </c>
      <c r="AJ74" s="251" t="s">
        <v>1102</v>
      </c>
      <c r="AK74" s="250">
        <v>45107</v>
      </c>
      <c r="AL74" s="90" t="s">
        <v>1160</v>
      </c>
      <c r="AM74" s="251" t="s">
        <v>1102</v>
      </c>
      <c r="AN74" s="640">
        <v>45107</v>
      </c>
      <c r="AO74" s="90" t="s">
        <v>1162</v>
      </c>
      <c r="AP74" s="251" t="s">
        <v>1102</v>
      </c>
      <c r="AQ74" s="642"/>
      <c r="AR74" s="189"/>
      <c r="AS74" s="48" t="str">
        <f>VLOOKUP(J74, 'Interrupt Table U5Lx'!$I$6:$I$397, 1, FALSE)</f>
        <v>IRQ25</v>
      </c>
    </row>
    <row r="75" spans="1:47" ht="16">
      <c r="A75" s="704"/>
      <c r="B75" s="78"/>
      <c r="C75" s="78"/>
      <c r="D75" s="78"/>
      <c r="E75" s="78"/>
      <c r="F75" s="93"/>
      <c r="H75" s="98" t="s">
        <v>1156</v>
      </c>
      <c r="I75" s="92"/>
      <c r="J75" s="75" t="s">
        <v>1172</v>
      </c>
      <c r="K75" s="75" t="s">
        <v>1173</v>
      </c>
      <c r="L75" s="75" t="s">
        <v>1156</v>
      </c>
      <c r="M75" s="75" t="s">
        <v>755</v>
      </c>
      <c r="N75" s="75" t="s">
        <v>1640</v>
      </c>
      <c r="O75" s="78"/>
      <c r="P75" s="702"/>
      <c r="Q75" s="702"/>
      <c r="R75" s="78"/>
      <c r="S75" s="71"/>
      <c r="T75" s="121" t="s">
        <v>1131</v>
      </c>
      <c r="U75" s="121" t="s">
        <v>47</v>
      </c>
      <c r="V75" s="121" t="s">
        <v>47</v>
      </c>
      <c r="W75" s="121" t="s">
        <v>47</v>
      </c>
      <c r="X75" s="121" t="s">
        <v>1131</v>
      </c>
      <c r="Y75" s="121" t="s">
        <v>47</v>
      </c>
      <c r="Z75" s="121" t="s">
        <v>47</v>
      </c>
      <c r="AA75" s="121" t="s">
        <v>47</v>
      </c>
      <c r="AB75" s="121" t="s">
        <v>47</v>
      </c>
      <c r="AC75" s="121" t="s">
        <v>1131</v>
      </c>
      <c r="AD75" s="121" t="s">
        <v>47</v>
      </c>
      <c r="AE75" s="120" t="s">
        <v>47</v>
      </c>
      <c r="AF75" s="58"/>
      <c r="AG75" s="230" t="s">
        <v>1166</v>
      </c>
      <c r="AH75" s="250">
        <v>45001</v>
      </c>
      <c r="AI75" s="90" t="s">
        <v>1160</v>
      </c>
      <c r="AJ75" s="251" t="s">
        <v>1102</v>
      </c>
      <c r="AK75" s="250">
        <v>45107</v>
      </c>
      <c r="AL75" s="90" t="s">
        <v>1160</v>
      </c>
      <c r="AM75" s="251" t="s">
        <v>1102</v>
      </c>
      <c r="AN75" s="640">
        <v>45107</v>
      </c>
      <c r="AO75" s="90" t="s">
        <v>1162</v>
      </c>
      <c r="AP75" s="251" t="s">
        <v>1102</v>
      </c>
      <c r="AQ75" s="639"/>
      <c r="AR75" s="58"/>
      <c r="AS75" s="48" t="str">
        <f>VLOOKUP(J75, 'Interrupt Table U5Lx'!$I$6:$I$397, 1, FALSE)</f>
        <v>INTDCUTDI</v>
      </c>
    </row>
    <row r="76" spans="1:47" s="102" customFormat="1" ht="16">
      <c r="A76" s="704"/>
      <c r="B76" s="106"/>
      <c r="C76" s="106"/>
      <c r="D76" s="78"/>
      <c r="E76" s="104"/>
      <c r="F76" s="105"/>
      <c r="G76" s="48"/>
      <c r="H76" s="94" t="s">
        <v>1174</v>
      </c>
      <c r="I76" s="88" t="s">
        <v>1175</v>
      </c>
      <c r="J76" s="87"/>
      <c r="K76" s="87"/>
      <c r="L76" s="87"/>
      <c r="M76" s="87"/>
      <c r="N76" s="87"/>
      <c r="O76" s="78"/>
      <c r="P76" s="702"/>
      <c r="Q76" s="702"/>
      <c r="R76" s="78"/>
      <c r="S76" s="85"/>
      <c r="T76" s="127"/>
      <c r="U76" s="127"/>
      <c r="V76" s="127"/>
      <c r="W76" s="127"/>
      <c r="X76" s="127"/>
      <c r="Y76" s="127"/>
      <c r="Z76" s="127"/>
      <c r="AA76" s="127"/>
      <c r="AB76" s="127"/>
      <c r="AC76" s="127"/>
      <c r="AD76" s="127"/>
      <c r="AE76" s="129"/>
      <c r="AF76" s="108"/>
      <c r="AG76" s="229" t="s">
        <v>1176</v>
      </c>
      <c r="AH76" s="256"/>
      <c r="AI76" s="81"/>
      <c r="AJ76" s="257"/>
      <c r="AK76" s="256"/>
      <c r="AL76" s="81"/>
      <c r="AM76" s="257"/>
      <c r="AN76" s="256"/>
      <c r="AO76" s="81"/>
      <c r="AP76" s="257"/>
      <c r="AQ76" s="634"/>
      <c r="AR76" s="103"/>
      <c r="AS76" s="48" t="e">
        <f>VLOOKUP(J76, 'Interrupt Table U5Lx'!$I$6:$I$397, 1, FALSE)</f>
        <v>#N/A</v>
      </c>
    </row>
    <row r="77" spans="1:47" s="102" customFormat="1" ht="16">
      <c r="A77" s="704"/>
      <c r="B77" s="106"/>
      <c r="C77" s="106"/>
      <c r="D77" s="78"/>
      <c r="E77" s="104"/>
      <c r="F77" s="105"/>
      <c r="G77" s="48"/>
      <c r="H77" s="98" t="s">
        <v>1174</v>
      </c>
      <c r="I77" s="92"/>
      <c r="J77" s="75" t="s">
        <v>1177</v>
      </c>
      <c r="K77" s="75" t="s">
        <v>100</v>
      </c>
      <c r="L77" s="75" t="s">
        <v>1178</v>
      </c>
      <c r="M77" s="75" t="s">
        <v>1130</v>
      </c>
      <c r="N77" s="75" t="s">
        <v>1641</v>
      </c>
      <c r="O77" s="78"/>
      <c r="P77" s="702"/>
      <c r="Q77" s="702"/>
      <c r="R77" s="78"/>
      <c r="S77" s="71"/>
      <c r="T77" s="121" t="s">
        <v>1131</v>
      </c>
      <c r="U77" s="121" t="s">
        <v>47</v>
      </c>
      <c r="V77" s="121" t="s">
        <v>47</v>
      </c>
      <c r="W77" s="121" t="s">
        <v>47</v>
      </c>
      <c r="X77" s="121" t="s">
        <v>1131</v>
      </c>
      <c r="Y77" s="121" t="s">
        <v>47</v>
      </c>
      <c r="Z77" s="121" t="s">
        <v>47</v>
      </c>
      <c r="AA77" s="121" t="s">
        <v>47</v>
      </c>
      <c r="AB77" s="121" t="s">
        <v>47</v>
      </c>
      <c r="AC77" s="122" t="s">
        <v>1131</v>
      </c>
      <c r="AD77" s="122" t="s">
        <v>47</v>
      </c>
      <c r="AE77" s="120" t="s">
        <v>47</v>
      </c>
      <c r="AF77" s="103"/>
      <c r="AG77" s="230" t="str">
        <f>AG76</f>
        <v>PERI</v>
      </c>
      <c r="AH77" s="250">
        <v>44994</v>
      </c>
      <c r="AI77" s="90" t="s">
        <v>1179</v>
      </c>
      <c r="AJ77" s="251" t="s">
        <v>1180</v>
      </c>
      <c r="AK77" s="271"/>
      <c r="AL77" s="90"/>
      <c r="AM77" s="251"/>
      <c r="AN77" s="635"/>
      <c r="AO77" s="289"/>
      <c r="AP77" s="636"/>
      <c r="AQ77" s="235"/>
      <c r="AR77" s="103"/>
      <c r="AS77" s="48" t="str">
        <f>VLOOKUP(J77, 'Interrupt Table U5Lx'!$I$6:$I$397, 1, FALSE)</f>
        <v>INTWDTB0TIT</v>
      </c>
    </row>
    <row r="78" spans="1:47" s="102" customFormat="1" ht="16">
      <c r="A78" s="704"/>
      <c r="B78" s="106"/>
      <c r="C78" s="106"/>
      <c r="D78" s="78"/>
      <c r="E78" s="104"/>
      <c r="F78" s="105"/>
      <c r="G78" s="48"/>
      <c r="H78" s="111" t="s">
        <v>1174</v>
      </c>
      <c r="I78" s="110"/>
      <c r="J78" s="75" t="s">
        <v>710</v>
      </c>
      <c r="K78" s="75" t="s">
        <v>711</v>
      </c>
      <c r="L78" s="75" t="s">
        <v>1181</v>
      </c>
      <c r="M78" s="75" t="s">
        <v>1130</v>
      </c>
      <c r="N78" s="75" t="s">
        <v>1642</v>
      </c>
      <c r="O78" s="78"/>
      <c r="P78" s="702"/>
      <c r="Q78" s="702"/>
      <c r="R78" s="78"/>
      <c r="S78" s="71"/>
      <c r="T78" s="121" t="s">
        <v>1131</v>
      </c>
      <c r="U78" s="121" t="s">
        <v>47</v>
      </c>
      <c r="V78" s="121" t="s">
        <v>47</v>
      </c>
      <c r="W78" s="121" t="s">
        <v>47</v>
      </c>
      <c r="X78" s="121" t="s">
        <v>1131</v>
      </c>
      <c r="Y78" s="121" t="s">
        <v>47</v>
      </c>
      <c r="Z78" s="121" t="s">
        <v>47</v>
      </c>
      <c r="AA78" s="121" t="s">
        <v>47</v>
      </c>
      <c r="AB78" s="121" t="s">
        <v>47</v>
      </c>
      <c r="AC78" s="122" t="s">
        <v>1131</v>
      </c>
      <c r="AD78" s="122" t="s">
        <v>47</v>
      </c>
      <c r="AE78" s="120" t="s">
        <v>47</v>
      </c>
      <c r="AF78" s="103"/>
      <c r="AG78" s="230" t="str">
        <f>AG77</f>
        <v>PERI</v>
      </c>
      <c r="AH78" s="250">
        <v>44994</v>
      </c>
      <c r="AI78" s="90" t="s">
        <v>1179</v>
      </c>
      <c r="AJ78" s="251" t="s">
        <v>1180</v>
      </c>
      <c r="AK78" s="271"/>
      <c r="AL78" s="90"/>
      <c r="AM78" s="251"/>
      <c r="AN78" s="635"/>
      <c r="AO78" s="289"/>
      <c r="AP78" s="636"/>
      <c r="AQ78" s="235"/>
      <c r="AR78" s="103"/>
      <c r="AS78" s="48" t="str">
        <f>VLOOKUP(J78, 'Interrupt Table U5Lx'!$I$6:$I$397, 1, FALSE)</f>
        <v>INTWDTBATIT</v>
      </c>
    </row>
    <row r="79" spans="1:47" s="95" customFormat="1" ht="16">
      <c r="A79" s="704"/>
      <c r="B79" s="97"/>
      <c r="C79" s="97"/>
      <c r="D79" s="97"/>
      <c r="E79" s="97"/>
      <c r="F79" s="99"/>
      <c r="G79" s="48"/>
      <c r="H79" s="94" t="s">
        <v>1182</v>
      </c>
      <c r="I79" s="88" t="s">
        <v>1175</v>
      </c>
      <c r="J79" s="87"/>
      <c r="K79" s="134"/>
      <c r="L79" s="87"/>
      <c r="M79" s="87"/>
      <c r="N79" s="87"/>
      <c r="O79" s="78"/>
      <c r="P79" s="702"/>
      <c r="Q79" s="702"/>
      <c r="R79" s="78"/>
      <c r="S79" s="85"/>
      <c r="T79" s="127"/>
      <c r="U79" s="127"/>
      <c r="V79" s="127"/>
      <c r="W79" s="127"/>
      <c r="X79" s="127"/>
      <c r="Y79" s="127"/>
      <c r="Z79" s="127"/>
      <c r="AA79" s="127"/>
      <c r="AB79" s="127"/>
      <c r="AC79" s="127"/>
      <c r="AD79" s="127"/>
      <c r="AE79" s="129"/>
      <c r="AF79" s="101"/>
      <c r="AG79" s="229" t="s">
        <v>1176</v>
      </c>
      <c r="AH79" s="256"/>
      <c r="AI79" s="81"/>
      <c r="AJ79" s="257"/>
      <c r="AK79" s="256"/>
      <c r="AL79" s="81"/>
      <c r="AM79" s="257"/>
      <c r="AN79" s="256"/>
      <c r="AO79" s="81"/>
      <c r="AP79" s="257"/>
      <c r="AQ79" s="634"/>
      <c r="AR79" s="96"/>
      <c r="AS79" s="48" t="e">
        <f>VLOOKUP(J79, 'Interrupt Table U5Lx'!$I$6:$I$397, 1, FALSE)</f>
        <v>#N/A</v>
      </c>
    </row>
    <row r="80" spans="1:47" s="95" customFormat="1" ht="16">
      <c r="A80" s="704"/>
      <c r="B80" s="97"/>
      <c r="C80" s="97"/>
      <c r="D80" s="97"/>
      <c r="E80" s="97"/>
      <c r="F80" s="99"/>
      <c r="G80" s="48"/>
      <c r="H80" s="98" t="s">
        <v>1182</v>
      </c>
      <c r="I80" s="92"/>
      <c r="J80" s="75" t="s">
        <v>816</v>
      </c>
      <c r="K80" s="133" t="s">
        <v>817</v>
      </c>
      <c r="L80" s="75" t="s">
        <v>1183</v>
      </c>
      <c r="M80" s="75" t="s">
        <v>755</v>
      </c>
      <c r="N80" s="75" t="s">
        <v>1643</v>
      </c>
      <c r="O80" s="78"/>
      <c r="P80" s="702"/>
      <c r="Q80" s="702"/>
      <c r="R80" s="78"/>
      <c r="S80" s="71"/>
      <c r="T80" s="121" t="s">
        <v>47</v>
      </c>
      <c r="U80" s="121" t="s">
        <v>47</v>
      </c>
      <c r="V80" s="121" t="s">
        <v>47</v>
      </c>
      <c r="W80" s="121" t="s">
        <v>1184</v>
      </c>
      <c r="X80" s="121" t="s">
        <v>47</v>
      </c>
      <c r="Y80" s="121" t="s">
        <v>47</v>
      </c>
      <c r="Z80" s="121" t="s">
        <v>1184</v>
      </c>
      <c r="AA80" s="121" t="s">
        <v>1184</v>
      </c>
      <c r="AB80" s="121" t="s">
        <v>1184</v>
      </c>
      <c r="AC80" s="121" t="s">
        <v>1167</v>
      </c>
      <c r="AD80" s="121" t="s">
        <v>1167</v>
      </c>
      <c r="AE80" s="120" t="s">
        <v>1167</v>
      </c>
      <c r="AF80" s="96"/>
      <c r="AG80" s="230" t="str">
        <f t="shared" ref="AG80:AG95" si="2">AG79</f>
        <v>PERI</v>
      </c>
      <c r="AH80" s="250">
        <v>44994</v>
      </c>
      <c r="AI80" s="90" t="s">
        <v>1179</v>
      </c>
      <c r="AJ80" s="251" t="s">
        <v>1185</v>
      </c>
      <c r="AK80" s="271"/>
      <c r="AL80" s="90"/>
      <c r="AM80" s="251"/>
      <c r="AN80" s="250"/>
      <c r="AO80" s="90"/>
      <c r="AP80" s="251"/>
      <c r="AQ80" s="235" t="s">
        <v>818</v>
      </c>
      <c r="AR80" s="189" t="s">
        <v>1186</v>
      </c>
      <c r="AS80" s="48" t="str">
        <f>VLOOKUP(J80, 'Interrupt Table U5Lx'!$I$6:$I$397, 1, FALSE)</f>
        <v>INTADCK1ERR</v>
      </c>
      <c r="AU80" s="187" t="s">
        <v>1187</v>
      </c>
    </row>
    <row r="81" spans="1:47" s="95" customFormat="1" ht="16">
      <c r="A81" s="704"/>
      <c r="B81" s="97"/>
      <c r="C81" s="97"/>
      <c r="D81" s="97"/>
      <c r="E81" s="97"/>
      <c r="F81" s="99"/>
      <c r="G81" s="48"/>
      <c r="H81" s="98" t="s">
        <v>1182</v>
      </c>
      <c r="I81" s="92"/>
      <c r="J81" s="75" t="s">
        <v>819</v>
      </c>
      <c r="K81" s="133" t="s">
        <v>820</v>
      </c>
      <c r="L81" s="75" t="s">
        <v>1183</v>
      </c>
      <c r="M81" s="75" t="s">
        <v>755</v>
      </c>
      <c r="N81" s="75" t="s">
        <v>1644</v>
      </c>
      <c r="O81" s="78"/>
      <c r="P81" s="702"/>
      <c r="Q81" s="702"/>
      <c r="R81" s="78"/>
      <c r="S81" s="71"/>
      <c r="T81" s="121" t="s">
        <v>47</v>
      </c>
      <c r="U81" s="121" t="s">
        <v>47</v>
      </c>
      <c r="V81" s="121" t="s">
        <v>47</v>
      </c>
      <c r="W81" s="121" t="s">
        <v>1184</v>
      </c>
      <c r="X81" s="121" t="s">
        <v>47</v>
      </c>
      <c r="Y81" s="121" t="s">
        <v>47</v>
      </c>
      <c r="Z81" s="121" t="s">
        <v>1184</v>
      </c>
      <c r="AA81" s="121" t="s">
        <v>1184</v>
      </c>
      <c r="AB81" s="121" t="s">
        <v>1184</v>
      </c>
      <c r="AC81" s="121" t="s">
        <v>1167</v>
      </c>
      <c r="AD81" s="121" t="s">
        <v>1167</v>
      </c>
      <c r="AE81" s="120" t="s">
        <v>1167</v>
      </c>
      <c r="AF81" s="96"/>
      <c r="AG81" s="230" t="str">
        <f t="shared" si="2"/>
        <v>PERI</v>
      </c>
      <c r="AH81" s="250">
        <v>44994</v>
      </c>
      <c r="AI81" s="90" t="s">
        <v>1179</v>
      </c>
      <c r="AJ81" s="251" t="s">
        <v>1185</v>
      </c>
      <c r="AK81" s="271"/>
      <c r="AL81" s="90"/>
      <c r="AM81" s="251"/>
      <c r="AN81" s="250"/>
      <c r="AO81" s="90"/>
      <c r="AP81" s="251"/>
      <c r="AQ81" s="235" t="s">
        <v>818</v>
      </c>
      <c r="AR81" s="189" t="s">
        <v>1186</v>
      </c>
      <c r="AS81" s="48" t="str">
        <f>VLOOKUP(J81, 'Interrupt Table U5Lx'!$I$6:$I$397, 1, FALSE)</f>
        <v>INTADCK1I0</v>
      </c>
      <c r="AU81" s="187" t="s">
        <v>1187</v>
      </c>
    </row>
    <row r="82" spans="1:47" s="95" customFormat="1" ht="16">
      <c r="A82" s="704"/>
      <c r="B82" s="97"/>
      <c r="C82" s="97"/>
      <c r="D82" s="97"/>
      <c r="E82" s="97"/>
      <c r="F82" s="99"/>
      <c r="G82" s="48"/>
      <c r="H82" s="98" t="s">
        <v>1182</v>
      </c>
      <c r="I82" s="92"/>
      <c r="J82" s="75" t="s">
        <v>821</v>
      </c>
      <c r="K82" s="133" t="s">
        <v>822</v>
      </c>
      <c r="L82" s="75" t="s">
        <v>1183</v>
      </c>
      <c r="M82" s="75" t="s">
        <v>755</v>
      </c>
      <c r="N82" s="75" t="s">
        <v>1645</v>
      </c>
      <c r="O82" s="78"/>
      <c r="P82" s="702"/>
      <c r="Q82" s="702"/>
      <c r="R82" s="78"/>
      <c r="S82" s="71"/>
      <c r="T82" s="121" t="s">
        <v>47</v>
      </c>
      <c r="U82" s="121" t="s">
        <v>47</v>
      </c>
      <c r="V82" s="121" t="s">
        <v>47</v>
      </c>
      <c r="W82" s="121" t="s">
        <v>1184</v>
      </c>
      <c r="X82" s="121" t="s">
        <v>47</v>
      </c>
      <c r="Y82" s="121" t="s">
        <v>47</v>
      </c>
      <c r="Z82" s="121" t="s">
        <v>1184</v>
      </c>
      <c r="AA82" s="121" t="s">
        <v>1184</v>
      </c>
      <c r="AB82" s="121" t="s">
        <v>1184</v>
      </c>
      <c r="AC82" s="121" t="s">
        <v>1167</v>
      </c>
      <c r="AD82" s="121" t="s">
        <v>1167</v>
      </c>
      <c r="AE82" s="120" t="s">
        <v>1167</v>
      </c>
      <c r="AF82" s="96"/>
      <c r="AG82" s="230" t="str">
        <f t="shared" si="2"/>
        <v>PERI</v>
      </c>
      <c r="AH82" s="250">
        <v>44994</v>
      </c>
      <c r="AI82" s="90" t="s">
        <v>1179</v>
      </c>
      <c r="AJ82" s="251" t="s">
        <v>1185</v>
      </c>
      <c r="AK82" s="271"/>
      <c r="AL82" s="90"/>
      <c r="AM82" s="251"/>
      <c r="AN82" s="250"/>
      <c r="AO82" s="90"/>
      <c r="AP82" s="251"/>
      <c r="AQ82" s="235" t="s">
        <v>818</v>
      </c>
      <c r="AR82" s="189" t="s">
        <v>1186</v>
      </c>
      <c r="AS82" s="48" t="str">
        <f>VLOOKUP(J82, 'Interrupt Table U5Lx'!$I$6:$I$397, 1, FALSE)</f>
        <v>INTADCK1I1</v>
      </c>
      <c r="AU82" s="187" t="s">
        <v>1187</v>
      </c>
    </row>
    <row r="83" spans="1:47" s="95" customFormat="1" ht="16">
      <c r="A83" s="704"/>
      <c r="B83" s="97"/>
      <c r="C83" s="97"/>
      <c r="D83" s="97"/>
      <c r="E83" s="97"/>
      <c r="F83" s="99"/>
      <c r="G83" s="48"/>
      <c r="H83" s="98" t="s">
        <v>1182</v>
      </c>
      <c r="I83" s="92"/>
      <c r="J83" s="75" t="s">
        <v>823</v>
      </c>
      <c r="K83" s="133" t="s">
        <v>824</v>
      </c>
      <c r="L83" s="75" t="s">
        <v>1183</v>
      </c>
      <c r="M83" s="75" t="s">
        <v>755</v>
      </c>
      <c r="N83" s="75" t="s">
        <v>1646</v>
      </c>
      <c r="O83" s="78"/>
      <c r="P83" s="702"/>
      <c r="Q83" s="702"/>
      <c r="R83" s="78"/>
      <c r="S83" s="71"/>
      <c r="T83" s="121" t="s">
        <v>47</v>
      </c>
      <c r="U83" s="121" t="s">
        <v>47</v>
      </c>
      <c r="V83" s="121" t="s">
        <v>47</v>
      </c>
      <c r="W83" s="121" t="s">
        <v>1184</v>
      </c>
      <c r="X83" s="121" t="s">
        <v>47</v>
      </c>
      <c r="Y83" s="121" t="s">
        <v>47</v>
      </c>
      <c r="Z83" s="121" t="s">
        <v>1184</v>
      </c>
      <c r="AA83" s="121" t="s">
        <v>1184</v>
      </c>
      <c r="AB83" s="121" t="s">
        <v>1184</v>
      </c>
      <c r="AC83" s="121" t="s">
        <v>1167</v>
      </c>
      <c r="AD83" s="121" t="s">
        <v>1167</v>
      </c>
      <c r="AE83" s="120" t="s">
        <v>1167</v>
      </c>
      <c r="AF83" s="96"/>
      <c r="AG83" s="230" t="str">
        <f t="shared" si="2"/>
        <v>PERI</v>
      </c>
      <c r="AH83" s="250">
        <v>44994</v>
      </c>
      <c r="AI83" s="90" t="s">
        <v>1179</v>
      </c>
      <c r="AJ83" s="251" t="s">
        <v>1185</v>
      </c>
      <c r="AK83" s="271"/>
      <c r="AL83" s="90"/>
      <c r="AM83" s="251"/>
      <c r="AN83" s="250"/>
      <c r="AO83" s="90"/>
      <c r="AP83" s="251"/>
      <c r="AQ83" s="235" t="s">
        <v>818</v>
      </c>
      <c r="AR83" s="189" t="s">
        <v>1186</v>
      </c>
      <c r="AS83" s="48" t="str">
        <f>VLOOKUP(J83, 'Interrupt Table U5Lx'!$I$6:$I$397, 1, FALSE)</f>
        <v>INTADCK1I2</v>
      </c>
      <c r="AU83" s="187" t="s">
        <v>1187</v>
      </c>
    </row>
    <row r="84" spans="1:47" s="95" customFormat="1" ht="16">
      <c r="A84" s="704"/>
      <c r="B84" s="97"/>
      <c r="C84" s="97"/>
      <c r="D84" s="97"/>
      <c r="E84" s="97"/>
      <c r="F84" s="99"/>
      <c r="G84" s="48"/>
      <c r="H84" s="98" t="s">
        <v>1182</v>
      </c>
      <c r="I84" s="92"/>
      <c r="J84" s="75" t="s">
        <v>825</v>
      </c>
      <c r="K84" s="133" t="s">
        <v>826</v>
      </c>
      <c r="L84" s="75" t="s">
        <v>1183</v>
      </c>
      <c r="M84" s="75" t="s">
        <v>755</v>
      </c>
      <c r="N84" s="75" t="s">
        <v>1647</v>
      </c>
      <c r="O84" s="78"/>
      <c r="P84" s="702"/>
      <c r="Q84" s="702"/>
      <c r="R84" s="78"/>
      <c r="S84" s="71"/>
      <c r="T84" s="121" t="s">
        <v>47</v>
      </c>
      <c r="U84" s="121" t="s">
        <v>47</v>
      </c>
      <c r="V84" s="121" t="s">
        <v>47</v>
      </c>
      <c r="W84" s="121" t="s">
        <v>1184</v>
      </c>
      <c r="X84" s="121" t="s">
        <v>47</v>
      </c>
      <c r="Y84" s="121" t="s">
        <v>47</v>
      </c>
      <c r="Z84" s="121" t="s">
        <v>1184</v>
      </c>
      <c r="AA84" s="121" t="s">
        <v>1184</v>
      </c>
      <c r="AB84" s="121" t="s">
        <v>1184</v>
      </c>
      <c r="AC84" s="121" t="s">
        <v>1167</v>
      </c>
      <c r="AD84" s="121" t="s">
        <v>1167</v>
      </c>
      <c r="AE84" s="120" t="s">
        <v>1167</v>
      </c>
      <c r="AF84" s="96"/>
      <c r="AG84" s="230" t="str">
        <f t="shared" si="2"/>
        <v>PERI</v>
      </c>
      <c r="AH84" s="250">
        <v>44994</v>
      </c>
      <c r="AI84" s="90" t="s">
        <v>1179</v>
      </c>
      <c r="AJ84" s="251" t="s">
        <v>1185</v>
      </c>
      <c r="AK84" s="271"/>
      <c r="AL84" s="90"/>
      <c r="AM84" s="251"/>
      <c r="AN84" s="250"/>
      <c r="AO84" s="90"/>
      <c r="AP84" s="251"/>
      <c r="AQ84" s="235" t="s">
        <v>818</v>
      </c>
      <c r="AR84" s="189" t="s">
        <v>1186</v>
      </c>
      <c r="AS84" s="48" t="str">
        <f>VLOOKUP(J84, 'Interrupt Table U5Lx'!$I$6:$I$397, 1, FALSE)</f>
        <v>INTADCK1I3</v>
      </c>
      <c r="AU84" s="187" t="s">
        <v>1187</v>
      </c>
    </row>
    <row r="85" spans="1:47" s="95" customFormat="1" ht="16">
      <c r="A85" s="704"/>
      <c r="B85" s="97"/>
      <c r="C85" s="97"/>
      <c r="D85" s="97"/>
      <c r="E85" s="97"/>
      <c r="F85" s="99"/>
      <c r="G85" s="48"/>
      <c r="H85" s="98" t="s">
        <v>1182</v>
      </c>
      <c r="I85" s="92"/>
      <c r="J85" s="75" t="s">
        <v>827</v>
      </c>
      <c r="K85" s="133" t="s">
        <v>828</v>
      </c>
      <c r="L85" s="75" t="s">
        <v>1183</v>
      </c>
      <c r="M85" s="75" t="s">
        <v>755</v>
      </c>
      <c r="N85" s="75" t="s">
        <v>1648</v>
      </c>
      <c r="O85" s="78"/>
      <c r="P85" s="702"/>
      <c r="Q85" s="702"/>
      <c r="R85" s="78"/>
      <c r="S85" s="71"/>
      <c r="T85" s="121" t="s">
        <v>47</v>
      </c>
      <c r="U85" s="121" t="s">
        <v>47</v>
      </c>
      <c r="V85" s="121" t="s">
        <v>47</v>
      </c>
      <c r="W85" s="121" t="s">
        <v>1184</v>
      </c>
      <c r="X85" s="121" t="s">
        <v>47</v>
      </c>
      <c r="Y85" s="121" t="s">
        <v>47</v>
      </c>
      <c r="Z85" s="121" t="s">
        <v>1184</v>
      </c>
      <c r="AA85" s="121" t="s">
        <v>1184</v>
      </c>
      <c r="AB85" s="121" t="s">
        <v>1184</v>
      </c>
      <c r="AC85" s="121" t="s">
        <v>1167</v>
      </c>
      <c r="AD85" s="121" t="s">
        <v>1167</v>
      </c>
      <c r="AE85" s="120" t="s">
        <v>1167</v>
      </c>
      <c r="AF85" s="96"/>
      <c r="AG85" s="230" t="str">
        <f t="shared" si="2"/>
        <v>PERI</v>
      </c>
      <c r="AH85" s="250">
        <v>44994</v>
      </c>
      <c r="AI85" s="90" t="s">
        <v>1179</v>
      </c>
      <c r="AJ85" s="251" t="s">
        <v>1185</v>
      </c>
      <c r="AK85" s="271"/>
      <c r="AL85" s="90"/>
      <c r="AM85" s="251"/>
      <c r="AN85" s="250"/>
      <c r="AO85" s="90"/>
      <c r="AP85" s="251"/>
      <c r="AQ85" s="235" t="s">
        <v>818</v>
      </c>
      <c r="AR85" s="189" t="s">
        <v>1186</v>
      </c>
      <c r="AS85" s="48" t="str">
        <f>VLOOKUP(J85, 'Interrupt Table U5Lx'!$I$6:$I$397, 1, FALSE)</f>
        <v>INTADCK1I4</v>
      </c>
      <c r="AU85" s="187" t="s">
        <v>1187</v>
      </c>
    </row>
    <row r="86" spans="1:47" s="95" customFormat="1" ht="16">
      <c r="A86" s="704"/>
      <c r="B86" s="97"/>
      <c r="C86" s="97"/>
      <c r="D86" s="97"/>
      <c r="E86" s="97"/>
      <c r="F86" s="99"/>
      <c r="G86" s="48"/>
      <c r="H86" s="98" t="s">
        <v>1182</v>
      </c>
      <c r="I86" s="92"/>
      <c r="J86" s="75" t="s">
        <v>829</v>
      </c>
      <c r="K86" s="133" t="s">
        <v>830</v>
      </c>
      <c r="L86" s="75" t="s">
        <v>1183</v>
      </c>
      <c r="M86" s="75" t="s">
        <v>755</v>
      </c>
      <c r="N86" s="75" t="s">
        <v>1649</v>
      </c>
      <c r="O86" s="78"/>
      <c r="P86" s="702"/>
      <c r="Q86" s="702"/>
      <c r="R86" s="78"/>
      <c r="S86" s="71"/>
      <c r="T86" s="121" t="s">
        <v>47</v>
      </c>
      <c r="U86" s="121" t="s">
        <v>47</v>
      </c>
      <c r="V86" s="121" t="s">
        <v>47</v>
      </c>
      <c r="W86" s="121" t="s">
        <v>1184</v>
      </c>
      <c r="X86" s="121" t="s">
        <v>47</v>
      </c>
      <c r="Y86" s="121" t="s">
        <v>47</v>
      </c>
      <c r="Z86" s="121" t="s">
        <v>1184</v>
      </c>
      <c r="AA86" s="121" t="s">
        <v>1184</v>
      </c>
      <c r="AB86" s="121" t="s">
        <v>1184</v>
      </c>
      <c r="AC86" s="121" t="s">
        <v>1167</v>
      </c>
      <c r="AD86" s="121" t="s">
        <v>1167</v>
      </c>
      <c r="AE86" s="120" t="s">
        <v>1167</v>
      </c>
      <c r="AF86" s="96"/>
      <c r="AG86" s="230" t="str">
        <f t="shared" si="2"/>
        <v>PERI</v>
      </c>
      <c r="AH86" s="250">
        <v>44994</v>
      </c>
      <c r="AI86" s="90" t="s">
        <v>1179</v>
      </c>
      <c r="AJ86" s="251" t="s">
        <v>1185</v>
      </c>
      <c r="AK86" s="271"/>
      <c r="AL86" s="90"/>
      <c r="AM86" s="251"/>
      <c r="AN86" s="250"/>
      <c r="AO86" s="90"/>
      <c r="AP86" s="251"/>
      <c r="AQ86" s="235" t="s">
        <v>818</v>
      </c>
      <c r="AR86" s="189" t="s">
        <v>1186</v>
      </c>
      <c r="AS86" s="48" t="str">
        <f>VLOOKUP(J86, 'Interrupt Table U5Lx'!$I$6:$I$397, 1, FALSE)</f>
        <v>INTADCK1MPX</v>
      </c>
      <c r="AU86" s="187" t="s">
        <v>1187</v>
      </c>
    </row>
    <row r="87" spans="1:47" s="95" customFormat="1" ht="16">
      <c r="A87" s="704"/>
      <c r="B87" s="97"/>
      <c r="C87" s="97"/>
      <c r="D87" s="97"/>
      <c r="E87" s="97"/>
      <c r="F87" s="99"/>
      <c r="G87" s="48"/>
      <c r="H87" s="98" t="s">
        <v>1182</v>
      </c>
      <c r="I87" s="92"/>
      <c r="J87" s="75" t="s">
        <v>831</v>
      </c>
      <c r="K87" s="75" t="s">
        <v>832</v>
      </c>
      <c r="L87" s="75" t="s">
        <v>1183</v>
      </c>
      <c r="M87" s="75" t="s">
        <v>755</v>
      </c>
      <c r="N87" s="75" t="s">
        <v>1650</v>
      </c>
      <c r="O87" s="78"/>
      <c r="P87" s="702"/>
      <c r="Q87" s="702"/>
      <c r="R87" s="78"/>
      <c r="S87" s="71"/>
      <c r="T87" s="121" t="s">
        <v>47</v>
      </c>
      <c r="U87" s="121" t="s">
        <v>47</v>
      </c>
      <c r="V87" s="121" t="s">
        <v>47</v>
      </c>
      <c r="W87" s="121" t="s">
        <v>1184</v>
      </c>
      <c r="X87" s="121" t="s">
        <v>47</v>
      </c>
      <c r="Y87" s="121" t="s">
        <v>47</v>
      </c>
      <c r="Z87" s="121" t="s">
        <v>1184</v>
      </c>
      <c r="AA87" s="121" t="s">
        <v>1184</v>
      </c>
      <c r="AB87" s="121" t="s">
        <v>1184</v>
      </c>
      <c r="AC87" s="121" t="s">
        <v>1167</v>
      </c>
      <c r="AD87" s="121" t="s">
        <v>1167</v>
      </c>
      <c r="AE87" s="120" t="s">
        <v>1167</v>
      </c>
      <c r="AF87" s="96"/>
      <c r="AG87" s="230" t="str">
        <f t="shared" si="2"/>
        <v>PERI</v>
      </c>
      <c r="AH87" s="250">
        <v>44994</v>
      </c>
      <c r="AI87" s="90" t="s">
        <v>1179</v>
      </c>
      <c r="AJ87" s="251" t="s">
        <v>1185</v>
      </c>
      <c r="AK87" s="271"/>
      <c r="AL87" s="90"/>
      <c r="AM87" s="251"/>
      <c r="AN87" s="250"/>
      <c r="AO87" s="90"/>
      <c r="AP87" s="251"/>
      <c r="AQ87" s="235" t="s">
        <v>818</v>
      </c>
      <c r="AR87" s="189" t="s">
        <v>1186</v>
      </c>
      <c r="AS87" s="48" t="str">
        <f>VLOOKUP(J87, 'Interrupt Table U5Lx'!$I$6:$I$397, 1, FALSE)</f>
        <v>INTADCK1SD</v>
      </c>
      <c r="AU87" s="187" t="s">
        <v>1187</v>
      </c>
    </row>
    <row r="88" spans="1:47" s="95" customFormat="1" ht="16">
      <c r="A88" s="704"/>
      <c r="B88" s="97"/>
      <c r="C88" s="97"/>
      <c r="D88" s="97"/>
      <c r="E88" s="97"/>
      <c r="F88" s="99"/>
      <c r="G88" s="48"/>
      <c r="H88" s="98" t="s">
        <v>1182</v>
      </c>
      <c r="I88" s="92"/>
      <c r="J88" s="75" t="s">
        <v>2316</v>
      </c>
      <c r="K88" s="133" t="s">
        <v>2317</v>
      </c>
      <c r="L88" s="75" t="s">
        <v>1188</v>
      </c>
      <c r="M88" s="75" t="s">
        <v>755</v>
      </c>
      <c r="N88" s="75" t="s">
        <v>1651</v>
      </c>
      <c r="O88" s="78"/>
      <c r="P88" s="702"/>
      <c r="Q88" s="702"/>
      <c r="R88" s="78"/>
      <c r="S88" s="71"/>
      <c r="T88" s="121" t="s">
        <v>47</v>
      </c>
      <c r="U88" s="121" t="s">
        <v>47</v>
      </c>
      <c r="V88" s="121" t="s">
        <v>47</v>
      </c>
      <c r="W88" s="121" t="s">
        <v>47</v>
      </c>
      <c r="X88" s="121" t="s">
        <v>47</v>
      </c>
      <c r="Y88" s="121" t="s">
        <v>47</v>
      </c>
      <c r="Z88" s="121" t="s">
        <v>47</v>
      </c>
      <c r="AA88" s="121" t="s">
        <v>47</v>
      </c>
      <c r="AB88" s="121" t="s">
        <v>47</v>
      </c>
      <c r="AC88" s="121" t="s">
        <v>47</v>
      </c>
      <c r="AD88" s="121" t="s">
        <v>47</v>
      </c>
      <c r="AE88" s="120" t="s">
        <v>47</v>
      </c>
      <c r="AF88" s="96"/>
      <c r="AG88" s="230" t="str">
        <f t="shared" si="2"/>
        <v>PERI</v>
      </c>
      <c r="AH88" s="250">
        <v>44994</v>
      </c>
      <c r="AI88" s="90" t="s">
        <v>1179</v>
      </c>
      <c r="AJ88" s="251" t="s">
        <v>1180</v>
      </c>
      <c r="AK88" s="271"/>
      <c r="AL88" s="90"/>
      <c r="AM88" s="251"/>
      <c r="AN88" s="250"/>
      <c r="AO88" s="90"/>
      <c r="AP88" s="251"/>
      <c r="AQ88" s="235"/>
      <c r="AR88" s="96"/>
      <c r="AS88" s="48" t="str">
        <f>VLOOKUP(J88, 'Interrupt Table U5Lx'!$I$6:$I$397, 1, FALSE)</f>
        <v>INTADCK0ERR</v>
      </c>
    </row>
    <row r="89" spans="1:47" s="95" customFormat="1" ht="16">
      <c r="A89" s="704"/>
      <c r="B89" s="97"/>
      <c r="C89" s="97"/>
      <c r="D89" s="97"/>
      <c r="E89" s="97"/>
      <c r="F89" s="99"/>
      <c r="G89" s="48"/>
      <c r="H89" s="98" t="s">
        <v>1182</v>
      </c>
      <c r="I89" s="92"/>
      <c r="J89" s="75" t="s">
        <v>206</v>
      </c>
      <c r="K89" s="133" t="s">
        <v>207</v>
      </c>
      <c r="L89" s="75" t="s">
        <v>1188</v>
      </c>
      <c r="M89" s="75" t="s">
        <v>755</v>
      </c>
      <c r="N89" s="75" t="s">
        <v>1652</v>
      </c>
      <c r="O89" s="78"/>
      <c r="P89" s="702"/>
      <c r="Q89" s="702"/>
      <c r="R89" s="78"/>
      <c r="S89" s="71"/>
      <c r="T89" s="132" t="s">
        <v>47</v>
      </c>
      <c r="U89" s="132" t="s">
        <v>47</v>
      </c>
      <c r="V89" s="132" t="s">
        <v>47</v>
      </c>
      <c r="W89" s="132" t="s">
        <v>47</v>
      </c>
      <c r="X89" s="132" t="s">
        <v>47</v>
      </c>
      <c r="Y89" s="132" t="s">
        <v>47</v>
      </c>
      <c r="Z89" s="132" t="s">
        <v>47</v>
      </c>
      <c r="AA89" s="132" t="s">
        <v>47</v>
      </c>
      <c r="AB89" s="132" t="s">
        <v>47</v>
      </c>
      <c r="AC89" s="132" t="s">
        <v>47</v>
      </c>
      <c r="AD89" s="121" t="s">
        <v>47</v>
      </c>
      <c r="AE89" s="131" t="s">
        <v>47</v>
      </c>
      <c r="AF89" s="96"/>
      <c r="AG89" s="230" t="str">
        <f t="shared" si="2"/>
        <v>PERI</v>
      </c>
      <c r="AH89" s="250">
        <v>44994</v>
      </c>
      <c r="AI89" s="90" t="s">
        <v>1179</v>
      </c>
      <c r="AJ89" s="251" t="s">
        <v>1180</v>
      </c>
      <c r="AK89" s="271"/>
      <c r="AL89" s="90"/>
      <c r="AM89" s="251"/>
      <c r="AN89" s="250"/>
      <c r="AO89" s="90"/>
      <c r="AP89" s="251"/>
      <c r="AQ89" s="235"/>
      <c r="AR89" s="96"/>
      <c r="AS89" s="48" t="str">
        <f>VLOOKUP(J89, 'Interrupt Table U5Lx'!$I$6:$I$397, 1, FALSE)</f>
        <v>INTADCK0I0</v>
      </c>
    </row>
    <row r="90" spans="1:47" s="95" customFormat="1" ht="16">
      <c r="A90" s="704"/>
      <c r="B90" s="97"/>
      <c r="C90" s="97"/>
      <c r="D90" s="97"/>
      <c r="E90" s="97"/>
      <c r="F90" s="99"/>
      <c r="G90" s="48"/>
      <c r="H90" s="98" t="s">
        <v>1182</v>
      </c>
      <c r="I90" s="92"/>
      <c r="J90" s="75" t="s">
        <v>211</v>
      </c>
      <c r="K90" s="133" t="s">
        <v>212</v>
      </c>
      <c r="L90" s="75" t="s">
        <v>1188</v>
      </c>
      <c r="M90" s="75" t="s">
        <v>755</v>
      </c>
      <c r="N90" s="75" t="s">
        <v>1653</v>
      </c>
      <c r="O90" s="78"/>
      <c r="P90" s="702"/>
      <c r="Q90" s="702"/>
      <c r="R90" s="78"/>
      <c r="S90" s="71"/>
      <c r="T90" s="132" t="s">
        <v>47</v>
      </c>
      <c r="U90" s="132" t="s">
        <v>47</v>
      </c>
      <c r="V90" s="132" t="s">
        <v>47</v>
      </c>
      <c r="W90" s="132" t="s">
        <v>47</v>
      </c>
      <c r="X90" s="132" t="s">
        <v>47</v>
      </c>
      <c r="Y90" s="132" t="s">
        <v>47</v>
      </c>
      <c r="Z90" s="132" t="s">
        <v>47</v>
      </c>
      <c r="AA90" s="132" t="s">
        <v>47</v>
      </c>
      <c r="AB90" s="132" t="s">
        <v>47</v>
      </c>
      <c r="AC90" s="132" t="s">
        <v>47</v>
      </c>
      <c r="AD90" s="121" t="s">
        <v>47</v>
      </c>
      <c r="AE90" s="131" t="s">
        <v>47</v>
      </c>
      <c r="AF90" s="96"/>
      <c r="AG90" s="230" t="str">
        <f t="shared" si="2"/>
        <v>PERI</v>
      </c>
      <c r="AH90" s="250">
        <v>44994</v>
      </c>
      <c r="AI90" s="90" t="s">
        <v>1179</v>
      </c>
      <c r="AJ90" s="251" t="s">
        <v>1180</v>
      </c>
      <c r="AK90" s="271"/>
      <c r="AL90" s="90"/>
      <c r="AM90" s="251"/>
      <c r="AN90" s="250"/>
      <c r="AO90" s="90"/>
      <c r="AP90" s="251"/>
      <c r="AQ90" s="235"/>
      <c r="AR90" s="96"/>
      <c r="AS90" s="48" t="str">
        <f>VLOOKUP(J90, 'Interrupt Table U5Lx'!$I$6:$I$397, 1, FALSE)</f>
        <v>INTADCK0I1</v>
      </c>
    </row>
    <row r="91" spans="1:47" s="95" customFormat="1" ht="16">
      <c r="A91" s="704"/>
      <c r="B91" s="97"/>
      <c r="C91" s="97"/>
      <c r="D91" s="97"/>
      <c r="E91" s="97"/>
      <c r="F91" s="99"/>
      <c r="G91" s="48"/>
      <c r="H91" s="98" t="s">
        <v>1182</v>
      </c>
      <c r="I91" s="92"/>
      <c r="J91" s="75" t="s">
        <v>215</v>
      </c>
      <c r="K91" s="133" t="s">
        <v>216</v>
      </c>
      <c r="L91" s="75" t="s">
        <v>1188</v>
      </c>
      <c r="M91" s="75" t="s">
        <v>755</v>
      </c>
      <c r="N91" s="75" t="s">
        <v>1654</v>
      </c>
      <c r="O91" s="78"/>
      <c r="P91" s="702"/>
      <c r="Q91" s="702"/>
      <c r="R91" s="78"/>
      <c r="S91" s="71"/>
      <c r="T91" s="132" t="s">
        <v>47</v>
      </c>
      <c r="U91" s="132" t="s">
        <v>47</v>
      </c>
      <c r="V91" s="132" t="s">
        <v>47</v>
      </c>
      <c r="W91" s="132" t="s">
        <v>47</v>
      </c>
      <c r="X91" s="132" t="s">
        <v>47</v>
      </c>
      <c r="Y91" s="132" t="s">
        <v>47</v>
      </c>
      <c r="Z91" s="132" t="s">
        <v>47</v>
      </c>
      <c r="AA91" s="132" t="s">
        <v>47</v>
      </c>
      <c r="AB91" s="132" t="s">
        <v>47</v>
      </c>
      <c r="AC91" s="132" t="s">
        <v>47</v>
      </c>
      <c r="AD91" s="121" t="s">
        <v>47</v>
      </c>
      <c r="AE91" s="131" t="s">
        <v>47</v>
      </c>
      <c r="AF91" s="96"/>
      <c r="AG91" s="230" t="str">
        <f t="shared" si="2"/>
        <v>PERI</v>
      </c>
      <c r="AH91" s="250">
        <v>44994</v>
      </c>
      <c r="AI91" s="90" t="s">
        <v>1179</v>
      </c>
      <c r="AJ91" s="251" t="s">
        <v>1180</v>
      </c>
      <c r="AK91" s="271"/>
      <c r="AL91" s="90"/>
      <c r="AM91" s="251"/>
      <c r="AN91" s="250"/>
      <c r="AO91" s="90"/>
      <c r="AP91" s="251"/>
      <c r="AQ91" s="235"/>
      <c r="AR91" s="96"/>
      <c r="AS91" s="48" t="str">
        <f>VLOOKUP(J91, 'Interrupt Table U5Lx'!$I$6:$I$397, 1, FALSE)</f>
        <v>INTADCK0I2</v>
      </c>
    </row>
    <row r="92" spans="1:47" s="95" customFormat="1" ht="16">
      <c r="A92" s="704"/>
      <c r="B92" s="97"/>
      <c r="C92" s="97"/>
      <c r="D92" s="97"/>
      <c r="E92" s="97"/>
      <c r="F92" s="99"/>
      <c r="G92" s="48"/>
      <c r="H92" s="98" t="s">
        <v>1182</v>
      </c>
      <c r="I92" s="92"/>
      <c r="J92" s="75" t="s">
        <v>220</v>
      </c>
      <c r="K92" s="133" t="s">
        <v>221</v>
      </c>
      <c r="L92" s="75" t="s">
        <v>1188</v>
      </c>
      <c r="M92" s="75" t="s">
        <v>755</v>
      </c>
      <c r="N92" s="75" t="s">
        <v>1655</v>
      </c>
      <c r="O92" s="78"/>
      <c r="P92" s="702"/>
      <c r="Q92" s="702"/>
      <c r="R92" s="78"/>
      <c r="S92" s="71"/>
      <c r="T92" s="132" t="s">
        <v>47</v>
      </c>
      <c r="U92" s="132" t="s">
        <v>47</v>
      </c>
      <c r="V92" s="132" t="s">
        <v>47</v>
      </c>
      <c r="W92" s="132" t="s">
        <v>47</v>
      </c>
      <c r="X92" s="132" t="s">
        <v>47</v>
      </c>
      <c r="Y92" s="132" t="s">
        <v>47</v>
      </c>
      <c r="Z92" s="132" t="s">
        <v>47</v>
      </c>
      <c r="AA92" s="132" t="s">
        <v>47</v>
      </c>
      <c r="AB92" s="132" t="s">
        <v>47</v>
      </c>
      <c r="AC92" s="132" t="s">
        <v>47</v>
      </c>
      <c r="AD92" s="121" t="s">
        <v>47</v>
      </c>
      <c r="AE92" s="131" t="s">
        <v>47</v>
      </c>
      <c r="AF92" s="96"/>
      <c r="AG92" s="230" t="str">
        <f t="shared" si="2"/>
        <v>PERI</v>
      </c>
      <c r="AH92" s="250">
        <v>44994</v>
      </c>
      <c r="AI92" s="90" t="s">
        <v>1179</v>
      </c>
      <c r="AJ92" s="251" t="s">
        <v>1180</v>
      </c>
      <c r="AK92" s="271"/>
      <c r="AL92" s="90"/>
      <c r="AM92" s="251"/>
      <c r="AN92" s="250"/>
      <c r="AO92" s="90"/>
      <c r="AP92" s="251"/>
      <c r="AQ92" s="235"/>
      <c r="AR92" s="96"/>
      <c r="AS92" s="48" t="str">
        <f>VLOOKUP(J92, 'Interrupt Table U5Lx'!$I$6:$I$397, 1, FALSE)</f>
        <v>INTADCK0I3</v>
      </c>
    </row>
    <row r="93" spans="1:47" s="95" customFormat="1" ht="16">
      <c r="A93" s="704"/>
      <c r="B93" s="97"/>
      <c r="C93" s="97"/>
      <c r="D93" s="97"/>
      <c r="E93" s="97"/>
      <c r="F93" s="99"/>
      <c r="G93" s="48"/>
      <c r="H93" s="98" t="s">
        <v>1182</v>
      </c>
      <c r="I93" s="92"/>
      <c r="J93" s="75" t="s">
        <v>224</v>
      </c>
      <c r="K93" s="133" t="s">
        <v>225</v>
      </c>
      <c r="L93" s="75" t="s">
        <v>1188</v>
      </c>
      <c r="M93" s="75" t="s">
        <v>755</v>
      </c>
      <c r="N93" s="75" t="s">
        <v>1656</v>
      </c>
      <c r="O93" s="78"/>
      <c r="P93" s="702"/>
      <c r="Q93" s="702"/>
      <c r="R93" s="78"/>
      <c r="S93" s="71"/>
      <c r="T93" s="132" t="s">
        <v>47</v>
      </c>
      <c r="U93" s="132" t="s">
        <v>47</v>
      </c>
      <c r="V93" s="132" t="s">
        <v>47</v>
      </c>
      <c r="W93" s="132" t="s">
        <v>47</v>
      </c>
      <c r="X93" s="132" t="s">
        <v>47</v>
      </c>
      <c r="Y93" s="132" t="s">
        <v>47</v>
      </c>
      <c r="Z93" s="132" t="s">
        <v>47</v>
      </c>
      <c r="AA93" s="132" t="s">
        <v>47</v>
      </c>
      <c r="AB93" s="132" t="s">
        <v>47</v>
      </c>
      <c r="AC93" s="132" t="s">
        <v>47</v>
      </c>
      <c r="AD93" s="121" t="s">
        <v>47</v>
      </c>
      <c r="AE93" s="131" t="s">
        <v>47</v>
      </c>
      <c r="AF93" s="96"/>
      <c r="AG93" s="230" t="str">
        <f t="shared" si="2"/>
        <v>PERI</v>
      </c>
      <c r="AH93" s="250">
        <v>44994</v>
      </c>
      <c r="AI93" s="90" t="s">
        <v>1179</v>
      </c>
      <c r="AJ93" s="251" t="s">
        <v>1180</v>
      </c>
      <c r="AK93" s="271"/>
      <c r="AL93" s="90"/>
      <c r="AM93" s="251"/>
      <c r="AN93" s="250"/>
      <c r="AO93" s="90"/>
      <c r="AP93" s="251"/>
      <c r="AQ93" s="235"/>
      <c r="AR93" s="96"/>
      <c r="AS93" s="48" t="str">
        <f>VLOOKUP(J93, 'Interrupt Table U5Lx'!$I$6:$I$397, 1, FALSE)</f>
        <v>INTADCK0I4</v>
      </c>
    </row>
    <row r="94" spans="1:47" s="95" customFormat="1" ht="16">
      <c r="A94" s="704"/>
      <c r="B94" s="97"/>
      <c r="C94" s="97"/>
      <c r="D94" s="97"/>
      <c r="E94" s="97"/>
      <c r="F94" s="99"/>
      <c r="G94" s="48"/>
      <c r="H94" s="98" t="s">
        <v>1182</v>
      </c>
      <c r="I94" s="92"/>
      <c r="J94" s="75" t="s">
        <v>229</v>
      </c>
      <c r="K94" s="133" t="s">
        <v>230</v>
      </c>
      <c r="L94" s="75" t="s">
        <v>1188</v>
      </c>
      <c r="M94" s="75" t="s">
        <v>755</v>
      </c>
      <c r="N94" s="75" t="s">
        <v>1657</v>
      </c>
      <c r="O94" s="78"/>
      <c r="P94" s="702"/>
      <c r="Q94" s="702"/>
      <c r="R94" s="78"/>
      <c r="S94" s="71"/>
      <c r="T94" s="132" t="s">
        <v>47</v>
      </c>
      <c r="U94" s="132" t="s">
        <v>47</v>
      </c>
      <c r="V94" s="132" t="s">
        <v>47</v>
      </c>
      <c r="W94" s="132" t="s">
        <v>47</v>
      </c>
      <c r="X94" s="132" t="s">
        <v>47</v>
      </c>
      <c r="Y94" s="132" t="s">
        <v>47</v>
      </c>
      <c r="Z94" s="132" t="s">
        <v>47</v>
      </c>
      <c r="AA94" s="132" t="s">
        <v>47</v>
      </c>
      <c r="AB94" s="132" t="s">
        <v>47</v>
      </c>
      <c r="AC94" s="132" t="s">
        <v>47</v>
      </c>
      <c r="AD94" s="121" t="s">
        <v>47</v>
      </c>
      <c r="AE94" s="131" t="s">
        <v>47</v>
      </c>
      <c r="AF94" s="96"/>
      <c r="AG94" s="230" t="str">
        <f t="shared" si="2"/>
        <v>PERI</v>
      </c>
      <c r="AH94" s="250">
        <v>44994</v>
      </c>
      <c r="AI94" s="90" t="s">
        <v>1179</v>
      </c>
      <c r="AJ94" s="251" t="s">
        <v>1180</v>
      </c>
      <c r="AK94" s="271"/>
      <c r="AL94" s="90"/>
      <c r="AM94" s="251"/>
      <c r="AN94" s="250"/>
      <c r="AO94" s="90"/>
      <c r="AP94" s="251"/>
      <c r="AQ94" s="235"/>
      <c r="AR94" s="96"/>
      <c r="AS94" s="48" t="str">
        <f>VLOOKUP(J94, 'Interrupt Table U5Lx'!$I$6:$I$397, 1, FALSE)</f>
        <v>INTADCK0MPX</v>
      </c>
    </row>
    <row r="95" spans="1:47" s="95" customFormat="1" ht="16">
      <c r="A95" s="704"/>
      <c r="B95" s="97"/>
      <c r="C95" s="97"/>
      <c r="D95" s="97"/>
      <c r="E95" s="97"/>
      <c r="F95" s="99"/>
      <c r="G95" s="48"/>
      <c r="H95" s="98" t="s">
        <v>1182</v>
      </c>
      <c r="I95" s="92"/>
      <c r="J95" s="75" t="s">
        <v>233</v>
      </c>
      <c r="K95" s="75" t="s">
        <v>234</v>
      </c>
      <c r="L95" s="75" t="s">
        <v>1188</v>
      </c>
      <c r="M95" s="75" t="s">
        <v>755</v>
      </c>
      <c r="N95" s="75" t="s">
        <v>1658</v>
      </c>
      <c r="O95" s="78"/>
      <c r="P95" s="702"/>
      <c r="Q95" s="702"/>
      <c r="R95" s="78"/>
      <c r="S95" s="71"/>
      <c r="T95" s="132" t="s">
        <v>47</v>
      </c>
      <c r="U95" s="132" t="s">
        <v>47</v>
      </c>
      <c r="V95" s="132" t="s">
        <v>47</v>
      </c>
      <c r="W95" s="132" t="s">
        <v>47</v>
      </c>
      <c r="X95" s="132" t="s">
        <v>47</v>
      </c>
      <c r="Y95" s="132" t="s">
        <v>47</v>
      </c>
      <c r="Z95" s="132" t="s">
        <v>47</v>
      </c>
      <c r="AA95" s="132" t="s">
        <v>47</v>
      </c>
      <c r="AB95" s="132" t="s">
        <v>47</v>
      </c>
      <c r="AC95" s="132" t="s">
        <v>47</v>
      </c>
      <c r="AD95" s="121" t="s">
        <v>47</v>
      </c>
      <c r="AE95" s="131" t="s">
        <v>47</v>
      </c>
      <c r="AF95" s="96"/>
      <c r="AG95" s="230" t="str">
        <f t="shared" si="2"/>
        <v>PERI</v>
      </c>
      <c r="AH95" s="250">
        <v>44994</v>
      </c>
      <c r="AI95" s="90" t="s">
        <v>1179</v>
      </c>
      <c r="AJ95" s="251" t="s">
        <v>1180</v>
      </c>
      <c r="AK95" s="271"/>
      <c r="AL95" s="90"/>
      <c r="AM95" s="251"/>
      <c r="AN95" s="250"/>
      <c r="AO95" s="90"/>
      <c r="AP95" s="251"/>
      <c r="AQ95" s="235"/>
      <c r="AR95" s="96"/>
      <c r="AS95" s="48" t="str">
        <f>VLOOKUP(J95, 'Interrupt Table U5Lx'!$I$6:$I$397, 1, FALSE)</f>
        <v>INTADCK0SD</v>
      </c>
    </row>
    <row r="96" spans="1:47" ht="16">
      <c r="A96" s="704"/>
      <c r="B96" s="78"/>
      <c r="C96" s="78"/>
      <c r="D96" s="78"/>
      <c r="E96" s="78"/>
      <c r="F96" s="93"/>
      <c r="H96" s="94" t="s">
        <v>1189</v>
      </c>
      <c r="I96" s="88" t="s">
        <v>1175</v>
      </c>
      <c r="J96" s="87"/>
      <c r="K96" s="87"/>
      <c r="L96" s="87"/>
      <c r="M96" s="87"/>
      <c r="N96" s="87"/>
      <c r="O96" s="78"/>
      <c r="P96" s="702"/>
      <c r="Q96" s="702"/>
      <c r="R96" s="78"/>
      <c r="S96" s="85"/>
      <c r="T96" s="127"/>
      <c r="U96" s="127"/>
      <c r="V96" s="127"/>
      <c r="W96" s="127"/>
      <c r="X96" s="127"/>
      <c r="Y96" s="127"/>
      <c r="Z96" s="127"/>
      <c r="AA96" s="127"/>
      <c r="AB96" s="127"/>
      <c r="AC96" s="127"/>
      <c r="AD96" s="127"/>
      <c r="AE96" s="129"/>
      <c r="AF96" s="82"/>
      <c r="AG96" s="229" t="s">
        <v>1176</v>
      </c>
      <c r="AH96" s="256"/>
      <c r="AI96" s="81"/>
      <c r="AJ96" s="257"/>
      <c r="AK96" s="256"/>
      <c r="AL96" s="81"/>
      <c r="AM96" s="257"/>
      <c r="AN96" s="256"/>
      <c r="AO96" s="81"/>
      <c r="AP96" s="257"/>
      <c r="AQ96" s="634"/>
      <c r="AR96" s="58"/>
      <c r="AS96" s="48" t="e">
        <f>VLOOKUP(J96, 'Interrupt Table U5Lx'!$I$6:$I$397, 1, FALSE)</f>
        <v>#N/A</v>
      </c>
    </row>
    <row r="97" spans="1:45" ht="16">
      <c r="A97" s="704"/>
      <c r="B97" s="78"/>
      <c r="C97" s="78"/>
      <c r="D97" s="78"/>
      <c r="E97" s="78"/>
      <c r="F97" s="93"/>
      <c r="H97" s="98" t="s">
        <v>1189</v>
      </c>
      <c r="I97" s="92"/>
      <c r="J97" s="75" t="s">
        <v>123</v>
      </c>
      <c r="K97" s="75" t="s">
        <v>124</v>
      </c>
      <c r="L97" s="75" t="s">
        <v>1190</v>
      </c>
      <c r="M97" s="75" t="s">
        <v>755</v>
      </c>
      <c r="N97" s="75" t="s">
        <v>1659</v>
      </c>
      <c r="O97" s="78"/>
      <c r="P97" s="702"/>
      <c r="Q97" s="702"/>
      <c r="R97" s="78"/>
      <c r="S97" s="71"/>
      <c r="T97" s="121" t="s">
        <v>47</v>
      </c>
      <c r="U97" s="121" t="s">
        <v>47</v>
      </c>
      <c r="V97" s="121" t="s">
        <v>47</v>
      </c>
      <c r="W97" s="121" t="s">
        <v>47</v>
      </c>
      <c r="X97" s="121" t="s">
        <v>47</v>
      </c>
      <c r="Y97" s="121" t="s">
        <v>47</v>
      </c>
      <c r="Z97" s="121" t="s">
        <v>47</v>
      </c>
      <c r="AA97" s="121" t="s">
        <v>47</v>
      </c>
      <c r="AB97" s="121" t="s">
        <v>47</v>
      </c>
      <c r="AC97" s="121" t="s">
        <v>47</v>
      </c>
      <c r="AD97" s="121" t="s">
        <v>47</v>
      </c>
      <c r="AE97" s="120" t="s">
        <v>47</v>
      </c>
      <c r="AF97" s="58"/>
      <c r="AG97" s="230" t="str">
        <f>AG96</f>
        <v>PERI</v>
      </c>
      <c r="AH97" s="250">
        <v>44994</v>
      </c>
      <c r="AI97" s="90" t="s">
        <v>1179</v>
      </c>
      <c r="AJ97" s="251" t="s">
        <v>1180</v>
      </c>
      <c r="AK97" s="271"/>
      <c r="AL97" s="90"/>
      <c r="AM97" s="251"/>
      <c r="AN97" s="250"/>
      <c r="AO97" s="90"/>
      <c r="AP97" s="636"/>
      <c r="AQ97" s="235"/>
      <c r="AR97" s="58"/>
      <c r="AS97" s="48" t="str">
        <f>VLOOKUP(J97, 'Interrupt Table U5Lx'!$I$6:$I$397, 1, FALSE)</f>
        <v>INTTAPA0IPEK0</v>
      </c>
    </row>
    <row r="98" spans="1:45" ht="16">
      <c r="A98" s="704"/>
      <c r="B98" s="78"/>
      <c r="C98" s="78"/>
      <c r="D98" s="78"/>
      <c r="E98" s="78"/>
      <c r="F98" s="93"/>
      <c r="H98" s="98" t="s">
        <v>1189</v>
      </c>
      <c r="I98" s="92"/>
      <c r="J98" s="75" t="s">
        <v>127</v>
      </c>
      <c r="K98" s="75" t="s">
        <v>128</v>
      </c>
      <c r="L98" s="75" t="s">
        <v>1190</v>
      </c>
      <c r="M98" s="75" t="s">
        <v>755</v>
      </c>
      <c r="N98" s="75" t="s">
        <v>1660</v>
      </c>
      <c r="O98" s="78"/>
      <c r="P98" s="702"/>
      <c r="Q98" s="702"/>
      <c r="R98" s="78"/>
      <c r="S98" s="71"/>
      <c r="T98" s="121" t="s">
        <v>47</v>
      </c>
      <c r="U98" s="121" t="s">
        <v>47</v>
      </c>
      <c r="V98" s="121" t="s">
        <v>47</v>
      </c>
      <c r="W98" s="121" t="s">
        <v>47</v>
      </c>
      <c r="X98" s="121" t="s">
        <v>47</v>
      </c>
      <c r="Y98" s="121" t="s">
        <v>47</v>
      </c>
      <c r="Z98" s="121" t="s">
        <v>47</v>
      </c>
      <c r="AA98" s="121" t="s">
        <v>47</v>
      </c>
      <c r="AB98" s="121" t="s">
        <v>47</v>
      </c>
      <c r="AC98" s="121" t="s">
        <v>47</v>
      </c>
      <c r="AD98" s="121" t="s">
        <v>47</v>
      </c>
      <c r="AE98" s="120" t="s">
        <v>47</v>
      </c>
      <c r="AF98" s="58"/>
      <c r="AG98" s="230" t="str">
        <f>AG97</f>
        <v>PERI</v>
      </c>
      <c r="AH98" s="250">
        <v>44994</v>
      </c>
      <c r="AI98" s="90" t="s">
        <v>1179</v>
      </c>
      <c r="AJ98" s="251" t="s">
        <v>1180</v>
      </c>
      <c r="AK98" s="271"/>
      <c r="AL98" s="90"/>
      <c r="AM98" s="251"/>
      <c r="AN98" s="250"/>
      <c r="AO98" s="90"/>
      <c r="AP98" s="636"/>
      <c r="AQ98" s="235"/>
      <c r="AR98" s="58"/>
      <c r="AS98" s="48" t="str">
        <f>VLOOKUP(J98, 'Interrupt Table U5Lx'!$I$6:$I$397, 1, FALSE)</f>
        <v>INTTAPA0IVLY0</v>
      </c>
    </row>
    <row r="99" spans="1:45" ht="16">
      <c r="A99" s="704"/>
      <c r="B99" s="78"/>
      <c r="C99" s="78"/>
      <c r="D99" s="78"/>
      <c r="E99" s="78"/>
      <c r="F99" s="93"/>
      <c r="H99" s="94" t="s">
        <v>1191</v>
      </c>
      <c r="I99" s="88" t="s">
        <v>1175</v>
      </c>
      <c r="J99" s="87"/>
      <c r="K99" s="87"/>
      <c r="L99" s="130"/>
      <c r="M99" s="86"/>
      <c r="N99" s="86"/>
      <c r="O99" s="78"/>
      <c r="P99" s="702"/>
      <c r="Q99" s="702"/>
      <c r="R99" s="78"/>
      <c r="S99" s="85"/>
      <c r="T99" s="127"/>
      <c r="U99" s="127"/>
      <c r="V99" s="127"/>
      <c r="W99" s="127"/>
      <c r="X99" s="127"/>
      <c r="Y99" s="127"/>
      <c r="Z99" s="127"/>
      <c r="AA99" s="127"/>
      <c r="AB99" s="127"/>
      <c r="AC99" s="127"/>
      <c r="AD99" s="127"/>
      <c r="AE99" s="129"/>
      <c r="AF99" s="82"/>
      <c r="AG99" s="229" t="s">
        <v>1176</v>
      </c>
      <c r="AH99" s="256"/>
      <c r="AI99" s="81"/>
      <c r="AJ99" s="257"/>
      <c r="AK99" s="256"/>
      <c r="AL99" s="81"/>
      <c r="AM99" s="257"/>
      <c r="AN99" s="256"/>
      <c r="AO99" s="81"/>
      <c r="AP99" s="257"/>
      <c r="AQ99" s="634"/>
      <c r="AR99" s="58"/>
      <c r="AS99" s="48" t="e">
        <f>VLOOKUP(J99, 'Interrupt Table U5Lx'!$I$6:$I$397, 1, FALSE)</f>
        <v>#N/A</v>
      </c>
    </row>
    <row r="100" spans="1:45" ht="16">
      <c r="A100" s="704"/>
      <c r="B100" s="78"/>
      <c r="C100" s="78"/>
      <c r="D100" s="78"/>
      <c r="E100" s="78"/>
      <c r="F100" s="93"/>
      <c r="H100" s="98" t="s">
        <v>1191</v>
      </c>
      <c r="I100" s="92"/>
      <c r="J100" s="75" t="s">
        <v>1192</v>
      </c>
      <c r="K100" s="75" t="s">
        <v>60</v>
      </c>
      <c r="L100" s="128" t="s">
        <v>1193</v>
      </c>
      <c r="M100" s="74" t="s">
        <v>755</v>
      </c>
      <c r="N100" s="74" t="s">
        <v>1661</v>
      </c>
      <c r="O100" s="78"/>
      <c r="P100" s="703"/>
      <c r="Q100" s="703"/>
      <c r="R100" s="78"/>
      <c r="S100" s="71"/>
      <c r="T100" s="121" t="s">
        <v>47</v>
      </c>
      <c r="U100" s="121" t="s">
        <v>47</v>
      </c>
      <c r="V100" s="121" t="s">
        <v>47</v>
      </c>
      <c r="W100" s="121" t="s">
        <v>47</v>
      </c>
      <c r="X100" s="121" t="s">
        <v>47</v>
      </c>
      <c r="Y100" s="121" t="s">
        <v>47</v>
      </c>
      <c r="Z100" s="121" t="s">
        <v>47</v>
      </c>
      <c r="AA100" s="121" t="s">
        <v>47</v>
      </c>
      <c r="AB100" s="121" t="s">
        <v>47</v>
      </c>
      <c r="AC100" s="121" t="s">
        <v>47</v>
      </c>
      <c r="AD100" s="121" t="s">
        <v>47</v>
      </c>
      <c r="AE100" s="120" t="s">
        <v>47</v>
      </c>
      <c r="AF100" s="58"/>
      <c r="AG100" s="230" t="str">
        <f t="shared" ref="AG100:AG147" si="3">AG99</f>
        <v>PERI</v>
      </c>
      <c r="AH100" s="250">
        <v>44994</v>
      </c>
      <c r="AI100" s="90" t="s">
        <v>1179</v>
      </c>
      <c r="AJ100" s="251" t="s">
        <v>1180</v>
      </c>
      <c r="AK100" s="271"/>
      <c r="AL100" s="90"/>
      <c r="AM100" s="251"/>
      <c r="AN100" s="250"/>
      <c r="AO100" s="90"/>
      <c r="AP100" s="636"/>
      <c r="AQ100" s="235"/>
      <c r="AR100" s="58"/>
      <c r="AS100" s="48" t="str">
        <f>VLOOKUP(J100, 'Interrupt Table U5Lx'!$I$6:$I$397, 1, FALSE)</f>
        <v>INTTAUD0I0</v>
      </c>
    </row>
    <row r="101" spans="1:45" ht="16">
      <c r="A101" s="704"/>
      <c r="B101" s="78"/>
      <c r="C101" s="78"/>
      <c r="D101" s="78"/>
      <c r="E101" s="78"/>
      <c r="F101" s="93"/>
      <c r="H101" s="98" t="s">
        <v>1191</v>
      </c>
      <c r="I101" s="92"/>
      <c r="J101" s="75" t="s">
        <v>63</v>
      </c>
      <c r="K101" s="75" t="s">
        <v>64</v>
      </c>
      <c r="L101" s="128" t="s">
        <v>1193</v>
      </c>
      <c r="M101" s="74" t="s">
        <v>755</v>
      </c>
      <c r="N101" s="74" t="s">
        <v>1662</v>
      </c>
      <c r="O101" s="78"/>
      <c r="P101" s="702"/>
      <c r="Q101" s="702"/>
      <c r="R101" s="78"/>
      <c r="S101" s="71"/>
      <c r="T101" s="121" t="s">
        <v>47</v>
      </c>
      <c r="U101" s="121" t="s">
        <v>47</v>
      </c>
      <c r="V101" s="121" t="s">
        <v>47</v>
      </c>
      <c r="W101" s="121" t="s">
        <v>47</v>
      </c>
      <c r="X101" s="121" t="s">
        <v>47</v>
      </c>
      <c r="Y101" s="121" t="s">
        <v>47</v>
      </c>
      <c r="Z101" s="121" t="s">
        <v>47</v>
      </c>
      <c r="AA101" s="121" t="s">
        <v>47</v>
      </c>
      <c r="AB101" s="121" t="s">
        <v>47</v>
      </c>
      <c r="AC101" s="121" t="s">
        <v>47</v>
      </c>
      <c r="AD101" s="121" t="s">
        <v>47</v>
      </c>
      <c r="AE101" s="120" t="s">
        <v>47</v>
      </c>
      <c r="AF101" s="58"/>
      <c r="AG101" s="230" t="str">
        <f t="shared" si="3"/>
        <v>PERI</v>
      </c>
      <c r="AH101" s="250">
        <v>44994</v>
      </c>
      <c r="AI101" s="90" t="s">
        <v>1179</v>
      </c>
      <c r="AJ101" s="251" t="s">
        <v>1180</v>
      </c>
      <c r="AK101" s="271"/>
      <c r="AL101" s="90"/>
      <c r="AM101" s="251"/>
      <c r="AN101" s="250"/>
      <c r="AO101" s="90"/>
      <c r="AP101" s="636"/>
      <c r="AQ101" s="235"/>
      <c r="AR101" s="58"/>
      <c r="AS101" s="48" t="str">
        <f>VLOOKUP(J101, 'Interrupt Table U5Lx'!$I$6:$I$397, 1, FALSE)</f>
        <v>INTTAUD0I2</v>
      </c>
    </row>
    <row r="102" spans="1:45" ht="16">
      <c r="A102" s="704"/>
      <c r="B102" s="78"/>
      <c r="C102" s="78"/>
      <c r="D102" s="78"/>
      <c r="E102" s="78"/>
      <c r="F102" s="93"/>
      <c r="H102" s="98" t="s">
        <v>1191</v>
      </c>
      <c r="I102" s="92"/>
      <c r="J102" s="75" t="s">
        <v>68</v>
      </c>
      <c r="K102" s="75" t="s">
        <v>69</v>
      </c>
      <c r="L102" s="128" t="s">
        <v>1194</v>
      </c>
      <c r="M102" s="74" t="s">
        <v>755</v>
      </c>
      <c r="N102" s="74" t="s">
        <v>1663</v>
      </c>
      <c r="O102" s="78"/>
      <c r="P102" s="702"/>
      <c r="Q102" s="702"/>
      <c r="R102" s="78"/>
      <c r="S102" s="71"/>
      <c r="T102" s="121" t="s">
        <v>47</v>
      </c>
      <c r="U102" s="121" t="s">
        <v>47</v>
      </c>
      <c r="V102" s="121" t="s">
        <v>47</v>
      </c>
      <c r="W102" s="121" t="s">
        <v>47</v>
      </c>
      <c r="X102" s="121" t="s">
        <v>47</v>
      </c>
      <c r="Y102" s="121" t="s">
        <v>47</v>
      </c>
      <c r="Z102" s="121" t="s">
        <v>47</v>
      </c>
      <c r="AA102" s="121" t="s">
        <v>47</v>
      </c>
      <c r="AB102" s="121" t="s">
        <v>47</v>
      </c>
      <c r="AC102" s="121" t="s">
        <v>47</v>
      </c>
      <c r="AD102" s="121" t="s">
        <v>47</v>
      </c>
      <c r="AE102" s="120" t="s">
        <v>47</v>
      </c>
      <c r="AF102" s="58"/>
      <c r="AG102" s="230" t="str">
        <f t="shared" si="3"/>
        <v>PERI</v>
      </c>
      <c r="AH102" s="250">
        <v>44994</v>
      </c>
      <c r="AI102" s="90" t="s">
        <v>1179</v>
      </c>
      <c r="AJ102" s="251" t="s">
        <v>1180</v>
      </c>
      <c r="AK102" s="271"/>
      <c r="AL102" s="90"/>
      <c r="AM102" s="251"/>
      <c r="AN102" s="250"/>
      <c r="AO102" s="90"/>
      <c r="AP102" s="636"/>
      <c r="AQ102" s="235"/>
      <c r="AR102" s="58"/>
      <c r="AS102" s="48" t="str">
        <f>VLOOKUP(J102, 'Interrupt Table U5Lx'!$I$6:$I$397, 1, FALSE)</f>
        <v>INTTAUD0I4</v>
      </c>
    </row>
    <row r="103" spans="1:45" ht="16">
      <c r="A103" s="704"/>
      <c r="B103" s="78"/>
      <c r="C103" s="78"/>
      <c r="D103" s="78"/>
      <c r="E103" s="78"/>
      <c r="F103" s="93"/>
      <c r="H103" s="98" t="s">
        <v>1191</v>
      </c>
      <c r="I103" s="92"/>
      <c r="J103" s="75" t="s">
        <v>72</v>
      </c>
      <c r="K103" s="75" t="s">
        <v>73</v>
      </c>
      <c r="L103" s="128" t="s">
        <v>1194</v>
      </c>
      <c r="M103" s="74" t="s">
        <v>755</v>
      </c>
      <c r="N103" s="74" t="s">
        <v>1664</v>
      </c>
      <c r="O103" s="78"/>
      <c r="P103" s="702"/>
      <c r="Q103" s="702"/>
      <c r="R103" s="78"/>
      <c r="S103" s="71"/>
      <c r="T103" s="121" t="s">
        <v>47</v>
      </c>
      <c r="U103" s="121" t="s">
        <v>47</v>
      </c>
      <c r="V103" s="121" t="s">
        <v>47</v>
      </c>
      <c r="W103" s="121" t="s">
        <v>47</v>
      </c>
      <c r="X103" s="121" t="s">
        <v>47</v>
      </c>
      <c r="Y103" s="121" t="s">
        <v>47</v>
      </c>
      <c r="Z103" s="121" t="s">
        <v>47</v>
      </c>
      <c r="AA103" s="121" t="s">
        <v>47</v>
      </c>
      <c r="AB103" s="121" t="s">
        <v>47</v>
      </c>
      <c r="AC103" s="121" t="s">
        <v>47</v>
      </c>
      <c r="AD103" s="121" t="s">
        <v>47</v>
      </c>
      <c r="AE103" s="120" t="s">
        <v>47</v>
      </c>
      <c r="AF103" s="58"/>
      <c r="AG103" s="230" t="str">
        <f t="shared" si="3"/>
        <v>PERI</v>
      </c>
      <c r="AH103" s="250">
        <v>44994</v>
      </c>
      <c r="AI103" s="90" t="s">
        <v>1179</v>
      </c>
      <c r="AJ103" s="251" t="s">
        <v>1180</v>
      </c>
      <c r="AK103" s="271"/>
      <c r="AL103" s="90"/>
      <c r="AM103" s="251"/>
      <c r="AN103" s="250"/>
      <c r="AO103" s="90"/>
      <c r="AP103" s="636"/>
      <c r="AQ103" s="235"/>
      <c r="AR103" s="58"/>
      <c r="AS103" s="48" t="str">
        <f>VLOOKUP(J103, 'Interrupt Table U5Lx'!$I$6:$I$397, 1, FALSE)</f>
        <v>INTTAUD0I6</v>
      </c>
    </row>
    <row r="104" spans="1:45" ht="16">
      <c r="A104" s="704"/>
      <c r="B104" s="78"/>
      <c r="C104" s="78"/>
      <c r="D104" s="78"/>
      <c r="E104" s="78"/>
      <c r="F104" s="93"/>
      <c r="H104" s="98" t="s">
        <v>1191</v>
      </c>
      <c r="I104" s="92"/>
      <c r="J104" s="75" t="s">
        <v>105</v>
      </c>
      <c r="K104" s="75" t="s">
        <v>106</v>
      </c>
      <c r="L104" s="128" t="s">
        <v>1194</v>
      </c>
      <c r="M104" s="74" t="s">
        <v>755</v>
      </c>
      <c r="N104" s="74" t="s">
        <v>1665</v>
      </c>
      <c r="O104" s="78"/>
      <c r="P104" s="702"/>
      <c r="Q104" s="702"/>
      <c r="R104" s="78"/>
      <c r="S104" s="71"/>
      <c r="T104" s="121" t="s">
        <v>47</v>
      </c>
      <c r="U104" s="121" t="s">
        <v>47</v>
      </c>
      <c r="V104" s="121" t="s">
        <v>47</v>
      </c>
      <c r="W104" s="121" t="s">
        <v>47</v>
      </c>
      <c r="X104" s="121" t="s">
        <v>47</v>
      </c>
      <c r="Y104" s="121" t="s">
        <v>47</v>
      </c>
      <c r="Z104" s="121" t="s">
        <v>47</v>
      </c>
      <c r="AA104" s="121" t="s">
        <v>47</v>
      </c>
      <c r="AB104" s="121" t="s">
        <v>47</v>
      </c>
      <c r="AC104" s="121" t="s">
        <v>47</v>
      </c>
      <c r="AD104" s="121" t="s">
        <v>47</v>
      </c>
      <c r="AE104" s="120" t="s">
        <v>47</v>
      </c>
      <c r="AF104" s="58"/>
      <c r="AG104" s="230" t="str">
        <f t="shared" si="3"/>
        <v>PERI</v>
      </c>
      <c r="AH104" s="250">
        <v>44994</v>
      </c>
      <c r="AI104" s="90" t="s">
        <v>1179</v>
      </c>
      <c r="AJ104" s="251" t="s">
        <v>1180</v>
      </c>
      <c r="AK104" s="271"/>
      <c r="AL104" s="90"/>
      <c r="AM104" s="251"/>
      <c r="AN104" s="250"/>
      <c r="AO104" s="90"/>
      <c r="AP104" s="636"/>
      <c r="AQ104" s="235"/>
      <c r="AR104" s="58"/>
      <c r="AS104" s="48" t="str">
        <f>VLOOKUP(J104, 'Interrupt Table U5Lx'!$I$6:$I$397, 1, FALSE)</f>
        <v>INTTAUD0I8</v>
      </c>
    </row>
    <row r="105" spans="1:45" ht="16">
      <c r="A105" s="704"/>
      <c r="B105" s="78"/>
      <c r="C105" s="78"/>
      <c r="D105" s="78"/>
      <c r="E105" s="78"/>
      <c r="F105" s="93"/>
      <c r="H105" s="98" t="s">
        <v>1191</v>
      </c>
      <c r="I105" s="92"/>
      <c r="J105" s="75" t="s">
        <v>109</v>
      </c>
      <c r="K105" s="75" t="s">
        <v>110</v>
      </c>
      <c r="L105" s="128" t="s">
        <v>1194</v>
      </c>
      <c r="M105" s="74" t="s">
        <v>755</v>
      </c>
      <c r="N105" s="74" t="s">
        <v>1666</v>
      </c>
      <c r="O105" s="78"/>
      <c r="P105" s="702"/>
      <c r="Q105" s="702"/>
      <c r="R105" s="78"/>
      <c r="S105" s="71"/>
      <c r="T105" s="121" t="s">
        <v>47</v>
      </c>
      <c r="U105" s="121" t="s">
        <v>47</v>
      </c>
      <c r="V105" s="121" t="s">
        <v>47</v>
      </c>
      <c r="W105" s="121" t="s">
        <v>47</v>
      </c>
      <c r="X105" s="121" t="s">
        <v>47</v>
      </c>
      <c r="Y105" s="121" t="s">
        <v>47</v>
      </c>
      <c r="Z105" s="121" t="s">
        <v>47</v>
      </c>
      <c r="AA105" s="121" t="s">
        <v>47</v>
      </c>
      <c r="AB105" s="121" t="s">
        <v>47</v>
      </c>
      <c r="AC105" s="121" t="s">
        <v>47</v>
      </c>
      <c r="AD105" s="121" t="s">
        <v>47</v>
      </c>
      <c r="AE105" s="120" t="s">
        <v>47</v>
      </c>
      <c r="AF105" s="58"/>
      <c r="AG105" s="230" t="str">
        <f t="shared" si="3"/>
        <v>PERI</v>
      </c>
      <c r="AH105" s="250">
        <v>44994</v>
      </c>
      <c r="AI105" s="90" t="s">
        <v>1179</v>
      </c>
      <c r="AJ105" s="251" t="s">
        <v>1180</v>
      </c>
      <c r="AK105" s="271"/>
      <c r="AL105" s="90"/>
      <c r="AM105" s="251"/>
      <c r="AN105" s="250"/>
      <c r="AO105" s="90"/>
      <c r="AP105" s="636"/>
      <c r="AQ105" s="235"/>
      <c r="AR105" s="58"/>
      <c r="AS105" s="48" t="str">
        <f>VLOOKUP(J105, 'Interrupt Table U5Lx'!$I$6:$I$397, 1, FALSE)</f>
        <v>INTTAUD0I10</v>
      </c>
    </row>
    <row r="106" spans="1:45" ht="16">
      <c r="A106" s="704"/>
      <c r="B106" s="78"/>
      <c r="C106" s="78"/>
      <c r="D106" s="78"/>
      <c r="E106" s="78"/>
      <c r="F106" s="93"/>
      <c r="H106" s="98" t="s">
        <v>1191</v>
      </c>
      <c r="I106" s="92"/>
      <c r="J106" s="75" t="s">
        <v>114</v>
      </c>
      <c r="K106" s="75" t="s">
        <v>115</v>
      </c>
      <c r="L106" s="128" t="s">
        <v>1194</v>
      </c>
      <c r="M106" s="74" t="s">
        <v>755</v>
      </c>
      <c r="N106" s="74" t="s">
        <v>1667</v>
      </c>
      <c r="O106" s="78"/>
      <c r="P106" s="702"/>
      <c r="Q106" s="702"/>
      <c r="R106" s="78"/>
      <c r="S106" s="71"/>
      <c r="T106" s="121" t="s">
        <v>47</v>
      </c>
      <c r="U106" s="121" t="s">
        <v>47</v>
      </c>
      <c r="V106" s="121" t="s">
        <v>47</v>
      </c>
      <c r="W106" s="121" t="s">
        <v>47</v>
      </c>
      <c r="X106" s="121" t="s">
        <v>47</v>
      </c>
      <c r="Y106" s="121" t="s">
        <v>47</v>
      </c>
      <c r="Z106" s="121" t="s">
        <v>47</v>
      </c>
      <c r="AA106" s="121" t="s">
        <v>47</v>
      </c>
      <c r="AB106" s="121" t="s">
        <v>47</v>
      </c>
      <c r="AC106" s="121" t="s">
        <v>47</v>
      </c>
      <c r="AD106" s="121" t="s">
        <v>47</v>
      </c>
      <c r="AE106" s="120" t="s">
        <v>47</v>
      </c>
      <c r="AF106" s="58"/>
      <c r="AG106" s="230" t="str">
        <f t="shared" si="3"/>
        <v>PERI</v>
      </c>
      <c r="AH106" s="250">
        <v>44994</v>
      </c>
      <c r="AI106" s="90" t="s">
        <v>1179</v>
      </c>
      <c r="AJ106" s="251" t="s">
        <v>1180</v>
      </c>
      <c r="AK106" s="271"/>
      <c r="AL106" s="90"/>
      <c r="AM106" s="251"/>
      <c r="AN106" s="250"/>
      <c r="AO106" s="90"/>
      <c r="AP106" s="636"/>
      <c r="AQ106" s="235"/>
      <c r="AR106" s="58"/>
      <c r="AS106" s="48" t="str">
        <f>VLOOKUP(J106, 'Interrupt Table U5Lx'!$I$6:$I$397, 1, FALSE)</f>
        <v>INTTAUD0I12</v>
      </c>
    </row>
    <row r="107" spans="1:45" ht="16">
      <c r="A107" s="704"/>
      <c r="B107" s="78"/>
      <c r="C107" s="78"/>
      <c r="D107" s="78"/>
      <c r="E107" s="78"/>
      <c r="F107" s="93"/>
      <c r="H107" s="98" t="s">
        <v>1191</v>
      </c>
      <c r="I107" s="92"/>
      <c r="J107" s="75" t="s">
        <v>118</v>
      </c>
      <c r="K107" s="75" t="s">
        <v>119</v>
      </c>
      <c r="L107" s="128" t="s">
        <v>1194</v>
      </c>
      <c r="M107" s="74" t="s">
        <v>755</v>
      </c>
      <c r="N107" s="74" t="s">
        <v>1668</v>
      </c>
      <c r="O107" s="78"/>
      <c r="P107" s="702"/>
      <c r="Q107" s="702"/>
      <c r="R107" s="78"/>
      <c r="S107" s="71"/>
      <c r="T107" s="121" t="s">
        <v>47</v>
      </c>
      <c r="U107" s="121" t="s">
        <v>47</v>
      </c>
      <c r="V107" s="121" t="s">
        <v>47</v>
      </c>
      <c r="W107" s="121" t="s">
        <v>47</v>
      </c>
      <c r="X107" s="121" t="s">
        <v>47</v>
      </c>
      <c r="Y107" s="121" t="s">
        <v>47</v>
      </c>
      <c r="Z107" s="121" t="s">
        <v>47</v>
      </c>
      <c r="AA107" s="121" t="s">
        <v>47</v>
      </c>
      <c r="AB107" s="121" t="s">
        <v>47</v>
      </c>
      <c r="AC107" s="121" t="s">
        <v>47</v>
      </c>
      <c r="AD107" s="121" t="s">
        <v>47</v>
      </c>
      <c r="AE107" s="120" t="s">
        <v>47</v>
      </c>
      <c r="AF107" s="58"/>
      <c r="AG107" s="230" t="str">
        <f t="shared" si="3"/>
        <v>PERI</v>
      </c>
      <c r="AH107" s="250">
        <v>44994</v>
      </c>
      <c r="AI107" s="90" t="s">
        <v>1179</v>
      </c>
      <c r="AJ107" s="251" t="s">
        <v>1180</v>
      </c>
      <c r="AK107" s="271"/>
      <c r="AL107" s="90"/>
      <c r="AM107" s="251"/>
      <c r="AN107" s="250"/>
      <c r="AO107" s="90"/>
      <c r="AP107" s="636"/>
      <c r="AQ107" s="235"/>
      <c r="AR107" s="58"/>
      <c r="AS107" s="48" t="str">
        <f>VLOOKUP(J107, 'Interrupt Table U5Lx'!$I$6:$I$397, 1, FALSE)</f>
        <v>INTTAUD0I14</v>
      </c>
    </row>
    <row r="108" spans="1:45" ht="16">
      <c r="A108" s="704"/>
      <c r="B108" s="78"/>
      <c r="C108" s="78"/>
      <c r="D108" s="78"/>
      <c r="E108" s="78"/>
      <c r="F108" s="93"/>
      <c r="H108" s="98" t="s">
        <v>1191</v>
      </c>
      <c r="I108" s="92"/>
      <c r="J108" s="1" t="s">
        <v>406</v>
      </c>
      <c r="K108" s="74" t="s">
        <v>407</v>
      </c>
      <c r="L108" s="128" t="s">
        <v>1194</v>
      </c>
      <c r="M108" s="74" t="s">
        <v>755</v>
      </c>
      <c r="N108" s="74" t="s">
        <v>1669</v>
      </c>
      <c r="O108" s="78"/>
      <c r="P108" s="702"/>
      <c r="Q108" s="702"/>
      <c r="R108" s="78"/>
      <c r="S108" s="71"/>
      <c r="T108" s="121" t="s">
        <v>47</v>
      </c>
      <c r="U108" s="121" t="s">
        <v>47</v>
      </c>
      <c r="V108" s="121" t="s">
        <v>47</v>
      </c>
      <c r="W108" s="121" t="s">
        <v>47</v>
      </c>
      <c r="X108" s="121" t="s">
        <v>47</v>
      </c>
      <c r="Y108" s="121" t="s">
        <v>47</v>
      </c>
      <c r="Z108" s="121" t="s">
        <v>47</v>
      </c>
      <c r="AA108" s="121" t="s">
        <v>47</v>
      </c>
      <c r="AB108" s="121" t="s">
        <v>47</v>
      </c>
      <c r="AC108" s="121" t="s">
        <v>47</v>
      </c>
      <c r="AD108" s="121" t="s">
        <v>47</v>
      </c>
      <c r="AE108" s="120" t="s">
        <v>47</v>
      </c>
      <c r="AF108" s="58"/>
      <c r="AG108" s="230" t="str">
        <f t="shared" si="3"/>
        <v>PERI</v>
      </c>
      <c r="AH108" s="250">
        <v>44994</v>
      </c>
      <c r="AI108" s="90" t="s">
        <v>1179</v>
      </c>
      <c r="AJ108" s="251" t="s">
        <v>1180</v>
      </c>
      <c r="AK108" s="271"/>
      <c r="AL108" s="90"/>
      <c r="AM108" s="251"/>
      <c r="AN108" s="250"/>
      <c r="AO108" s="90"/>
      <c r="AP108" s="636"/>
      <c r="AQ108" s="235"/>
      <c r="AR108" s="58"/>
      <c r="AS108" s="48" t="str">
        <f>VLOOKUP(J108, 'Interrupt Table U5Lx'!$I$6:$I$397, 1, FALSE)</f>
        <v>INTTAUD0I1</v>
      </c>
    </row>
    <row r="109" spans="1:45" ht="16">
      <c r="A109" s="704"/>
      <c r="B109" s="78"/>
      <c r="C109" s="78"/>
      <c r="D109" s="78"/>
      <c r="E109" s="78"/>
      <c r="F109" s="93"/>
      <c r="H109" s="98" t="s">
        <v>1191</v>
      </c>
      <c r="I109" s="92"/>
      <c r="J109" s="1" t="s">
        <v>409</v>
      </c>
      <c r="K109" s="74" t="s">
        <v>410</v>
      </c>
      <c r="L109" s="128" t="s">
        <v>1194</v>
      </c>
      <c r="M109" s="74" t="s">
        <v>755</v>
      </c>
      <c r="N109" s="74" t="s">
        <v>1670</v>
      </c>
      <c r="O109" s="78"/>
      <c r="P109" s="702"/>
      <c r="Q109" s="702"/>
      <c r="R109" s="78"/>
      <c r="S109" s="71"/>
      <c r="T109" s="121" t="s">
        <v>47</v>
      </c>
      <c r="U109" s="121" t="s">
        <v>47</v>
      </c>
      <c r="V109" s="121" t="s">
        <v>47</v>
      </c>
      <c r="W109" s="121" t="s">
        <v>47</v>
      </c>
      <c r="X109" s="121" t="s">
        <v>47</v>
      </c>
      <c r="Y109" s="121" t="s">
        <v>47</v>
      </c>
      <c r="Z109" s="121" t="s">
        <v>47</v>
      </c>
      <c r="AA109" s="121" t="s">
        <v>47</v>
      </c>
      <c r="AB109" s="121" t="s">
        <v>47</v>
      </c>
      <c r="AC109" s="121" t="s">
        <v>47</v>
      </c>
      <c r="AD109" s="121" t="s">
        <v>47</v>
      </c>
      <c r="AE109" s="120" t="s">
        <v>47</v>
      </c>
      <c r="AF109" s="58"/>
      <c r="AG109" s="230" t="str">
        <f t="shared" si="3"/>
        <v>PERI</v>
      </c>
      <c r="AH109" s="250">
        <v>44994</v>
      </c>
      <c r="AI109" s="90" t="s">
        <v>1179</v>
      </c>
      <c r="AJ109" s="251" t="s">
        <v>1180</v>
      </c>
      <c r="AK109" s="271"/>
      <c r="AL109" s="90"/>
      <c r="AM109" s="251"/>
      <c r="AN109" s="250"/>
      <c r="AO109" s="90"/>
      <c r="AP109" s="636"/>
      <c r="AQ109" s="235"/>
      <c r="AR109" s="58"/>
      <c r="AS109" s="48" t="str">
        <f>VLOOKUP(J109, 'Interrupt Table U5Lx'!$I$6:$I$397, 1, FALSE)</f>
        <v>INTTAUD0I3</v>
      </c>
    </row>
    <row r="110" spans="1:45" ht="16">
      <c r="A110" s="704"/>
      <c r="B110" s="78"/>
      <c r="C110" s="78"/>
      <c r="D110" s="78"/>
      <c r="E110" s="78"/>
      <c r="F110" s="93"/>
      <c r="H110" s="98" t="s">
        <v>1191</v>
      </c>
      <c r="I110" s="92"/>
      <c r="J110" s="1" t="s">
        <v>412</v>
      </c>
      <c r="K110" s="74" t="s">
        <v>413</v>
      </c>
      <c r="L110" s="128" t="s">
        <v>1194</v>
      </c>
      <c r="M110" s="74" t="s">
        <v>755</v>
      </c>
      <c r="N110" s="74" t="s">
        <v>1671</v>
      </c>
      <c r="O110" s="78"/>
      <c r="P110" s="702"/>
      <c r="Q110" s="702"/>
      <c r="R110" s="78"/>
      <c r="S110" s="71"/>
      <c r="T110" s="121" t="s">
        <v>47</v>
      </c>
      <c r="U110" s="121" t="s">
        <v>47</v>
      </c>
      <c r="V110" s="121" t="s">
        <v>47</v>
      </c>
      <c r="W110" s="121" t="s">
        <v>47</v>
      </c>
      <c r="X110" s="121" t="s">
        <v>47</v>
      </c>
      <c r="Y110" s="121" t="s">
        <v>47</v>
      </c>
      <c r="Z110" s="121" t="s">
        <v>47</v>
      </c>
      <c r="AA110" s="121" t="s">
        <v>47</v>
      </c>
      <c r="AB110" s="121" t="s">
        <v>47</v>
      </c>
      <c r="AC110" s="121" t="s">
        <v>47</v>
      </c>
      <c r="AD110" s="121" t="s">
        <v>47</v>
      </c>
      <c r="AE110" s="120" t="s">
        <v>47</v>
      </c>
      <c r="AF110" s="58"/>
      <c r="AG110" s="230" t="str">
        <f t="shared" si="3"/>
        <v>PERI</v>
      </c>
      <c r="AH110" s="250">
        <v>44994</v>
      </c>
      <c r="AI110" s="90" t="s">
        <v>1179</v>
      </c>
      <c r="AJ110" s="251" t="s">
        <v>1180</v>
      </c>
      <c r="AK110" s="271"/>
      <c r="AL110" s="90"/>
      <c r="AM110" s="251"/>
      <c r="AN110" s="250"/>
      <c r="AO110" s="90"/>
      <c r="AP110" s="636"/>
      <c r="AQ110" s="235"/>
      <c r="AR110" s="58"/>
      <c r="AS110" s="48" t="str">
        <f>VLOOKUP(J110, 'Interrupt Table U5Lx'!$I$6:$I$397, 1, FALSE)</f>
        <v>INTTAUD0I5</v>
      </c>
    </row>
    <row r="111" spans="1:45" ht="16">
      <c r="A111" s="704"/>
      <c r="B111" s="78"/>
      <c r="C111" s="78"/>
      <c r="D111" s="78"/>
      <c r="E111" s="78"/>
      <c r="F111" s="93"/>
      <c r="H111" s="98" t="s">
        <v>1191</v>
      </c>
      <c r="I111" s="92"/>
      <c r="J111" s="1" t="s">
        <v>415</v>
      </c>
      <c r="K111" s="74" t="s">
        <v>416</v>
      </c>
      <c r="L111" s="128" t="s">
        <v>1194</v>
      </c>
      <c r="M111" s="74" t="s">
        <v>755</v>
      </c>
      <c r="N111" s="74" t="s">
        <v>1672</v>
      </c>
      <c r="O111" s="78"/>
      <c r="P111" s="702"/>
      <c r="Q111" s="702"/>
      <c r="R111" s="78"/>
      <c r="S111" s="71"/>
      <c r="T111" s="121" t="s">
        <v>47</v>
      </c>
      <c r="U111" s="121" t="s">
        <v>47</v>
      </c>
      <c r="V111" s="121" t="s">
        <v>47</v>
      </c>
      <c r="W111" s="121" t="s">
        <v>47</v>
      </c>
      <c r="X111" s="121" t="s">
        <v>47</v>
      </c>
      <c r="Y111" s="121" t="s">
        <v>47</v>
      </c>
      <c r="Z111" s="121" t="s">
        <v>47</v>
      </c>
      <c r="AA111" s="121" t="s">
        <v>47</v>
      </c>
      <c r="AB111" s="121" t="s">
        <v>47</v>
      </c>
      <c r="AC111" s="121" t="s">
        <v>47</v>
      </c>
      <c r="AD111" s="121" t="s">
        <v>47</v>
      </c>
      <c r="AE111" s="120" t="s">
        <v>47</v>
      </c>
      <c r="AF111" s="58"/>
      <c r="AG111" s="230" t="str">
        <f t="shared" si="3"/>
        <v>PERI</v>
      </c>
      <c r="AH111" s="250">
        <v>44994</v>
      </c>
      <c r="AI111" s="90" t="s">
        <v>1179</v>
      </c>
      <c r="AJ111" s="251" t="s">
        <v>1180</v>
      </c>
      <c r="AK111" s="271"/>
      <c r="AL111" s="90"/>
      <c r="AM111" s="251"/>
      <c r="AN111" s="250"/>
      <c r="AO111" s="90"/>
      <c r="AP111" s="636"/>
      <c r="AQ111" s="235"/>
      <c r="AR111" s="58"/>
      <c r="AS111" s="48" t="str">
        <f>VLOOKUP(J111, 'Interrupt Table U5Lx'!$I$6:$I$397, 1, FALSE)</f>
        <v>INTTAUD0I7</v>
      </c>
    </row>
    <row r="112" spans="1:45" ht="16">
      <c r="A112" s="704"/>
      <c r="B112" s="78"/>
      <c r="C112" s="78"/>
      <c r="D112" s="78"/>
      <c r="E112" s="78"/>
      <c r="F112" s="93"/>
      <c r="H112" s="98" t="s">
        <v>1191</v>
      </c>
      <c r="I112" s="92"/>
      <c r="J112" s="1" t="s">
        <v>418</v>
      </c>
      <c r="K112" s="74" t="s">
        <v>419</v>
      </c>
      <c r="L112" s="128" t="s">
        <v>1194</v>
      </c>
      <c r="M112" s="74" t="s">
        <v>755</v>
      </c>
      <c r="N112" s="74" t="s">
        <v>1673</v>
      </c>
      <c r="O112" s="78"/>
      <c r="P112" s="702"/>
      <c r="Q112" s="702"/>
      <c r="R112" s="78"/>
      <c r="S112" s="71"/>
      <c r="T112" s="121" t="s">
        <v>47</v>
      </c>
      <c r="U112" s="121" t="s">
        <v>47</v>
      </c>
      <c r="V112" s="121" t="s">
        <v>47</v>
      </c>
      <c r="W112" s="121" t="s">
        <v>47</v>
      </c>
      <c r="X112" s="121" t="s">
        <v>47</v>
      </c>
      <c r="Y112" s="121" t="s">
        <v>47</v>
      </c>
      <c r="Z112" s="121" t="s">
        <v>47</v>
      </c>
      <c r="AA112" s="121" t="s">
        <v>47</v>
      </c>
      <c r="AB112" s="121" t="s">
        <v>47</v>
      </c>
      <c r="AC112" s="121" t="s">
        <v>47</v>
      </c>
      <c r="AD112" s="121" t="s">
        <v>47</v>
      </c>
      <c r="AE112" s="120" t="s">
        <v>47</v>
      </c>
      <c r="AF112" s="58"/>
      <c r="AG112" s="230" t="str">
        <f t="shared" si="3"/>
        <v>PERI</v>
      </c>
      <c r="AH112" s="250">
        <v>44994</v>
      </c>
      <c r="AI112" s="90" t="s">
        <v>1179</v>
      </c>
      <c r="AJ112" s="251" t="s">
        <v>1180</v>
      </c>
      <c r="AK112" s="271"/>
      <c r="AL112" s="90"/>
      <c r="AM112" s="251"/>
      <c r="AN112" s="250"/>
      <c r="AO112" s="90"/>
      <c r="AP112" s="636"/>
      <c r="AQ112" s="235"/>
      <c r="AR112" s="58"/>
      <c r="AS112" s="48" t="str">
        <f>VLOOKUP(J112, 'Interrupt Table U5Lx'!$I$6:$I$397, 1, FALSE)</f>
        <v>INTTAUD0I9</v>
      </c>
    </row>
    <row r="113" spans="1:45" ht="16">
      <c r="A113" s="704"/>
      <c r="B113" s="78"/>
      <c r="C113" s="78"/>
      <c r="D113" s="78"/>
      <c r="E113" s="78"/>
      <c r="F113" s="93"/>
      <c r="H113" s="98" t="s">
        <v>1191</v>
      </c>
      <c r="I113" s="92"/>
      <c r="J113" s="1" t="s">
        <v>421</v>
      </c>
      <c r="K113" s="74" t="s">
        <v>422</v>
      </c>
      <c r="L113" s="128" t="s">
        <v>1194</v>
      </c>
      <c r="M113" s="74" t="s">
        <v>755</v>
      </c>
      <c r="N113" s="74" t="s">
        <v>1674</v>
      </c>
      <c r="O113" s="78"/>
      <c r="P113" s="702"/>
      <c r="Q113" s="702"/>
      <c r="R113" s="78"/>
      <c r="S113" s="71"/>
      <c r="T113" s="121" t="s">
        <v>47</v>
      </c>
      <c r="U113" s="121" t="s">
        <v>47</v>
      </c>
      <c r="V113" s="121" t="s">
        <v>47</v>
      </c>
      <c r="W113" s="121" t="s">
        <v>47</v>
      </c>
      <c r="X113" s="121" t="s">
        <v>47</v>
      </c>
      <c r="Y113" s="121" t="s">
        <v>47</v>
      </c>
      <c r="Z113" s="121" t="s">
        <v>47</v>
      </c>
      <c r="AA113" s="121" t="s">
        <v>47</v>
      </c>
      <c r="AB113" s="121" t="s">
        <v>47</v>
      </c>
      <c r="AC113" s="121" t="s">
        <v>47</v>
      </c>
      <c r="AD113" s="121" t="s">
        <v>47</v>
      </c>
      <c r="AE113" s="120" t="s">
        <v>47</v>
      </c>
      <c r="AF113" s="58"/>
      <c r="AG113" s="230" t="str">
        <f t="shared" si="3"/>
        <v>PERI</v>
      </c>
      <c r="AH113" s="250">
        <v>44994</v>
      </c>
      <c r="AI113" s="90" t="s">
        <v>1179</v>
      </c>
      <c r="AJ113" s="251" t="s">
        <v>1180</v>
      </c>
      <c r="AK113" s="271"/>
      <c r="AL113" s="90"/>
      <c r="AM113" s="251"/>
      <c r="AN113" s="250"/>
      <c r="AO113" s="90"/>
      <c r="AP113" s="636"/>
      <c r="AQ113" s="235"/>
      <c r="AR113" s="58"/>
      <c r="AS113" s="48" t="str">
        <f>VLOOKUP(J113, 'Interrupt Table U5Lx'!$I$6:$I$397, 1, FALSE)</f>
        <v>INTTAUD0I11</v>
      </c>
    </row>
    <row r="114" spans="1:45" ht="16">
      <c r="A114" s="704"/>
      <c r="B114" s="78"/>
      <c r="C114" s="78"/>
      <c r="D114" s="78"/>
      <c r="E114" s="78"/>
      <c r="F114" s="93"/>
      <c r="H114" s="98" t="s">
        <v>1191</v>
      </c>
      <c r="I114" s="92"/>
      <c r="J114" s="1" t="s">
        <v>424</v>
      </c>
      <c r="K114" s="74" t="s">
        <v>425</v>
      </c>
      <c r="L114" s="128" t="s">
        <v>1194</v>
      </c>
      <c r="M114" s="74" t="s">
        <v>755</v>
      </c>
      <c r="N114" s="74" t="s">
        <v>1675</v>
      </c>
      <c r="O114" s="78"/>
      <c r="P114" s="702"/>
      <c r="Q114" s="702"/>
      <c r="R114" s="78"/>
      <c r="S114" s="71"/>
      <c r="T114" s="121" t="s">
        <v>47</v>
      </c>
      <c r="U114" s="121" t="s">
        <v>47</v>
      </c>
      <c r="V114" s="121" t="s">
        <v>47</v>
      </c>
      <c r="W114" s="121" t="s">
        <v>47</v>
      </c>
      <c r="X114" s="121" t="s">
        <v>47</v>
      </c>
      <c r="Y114" s="121" t="s">
        <v>47</v>
      </c>
      <c r="Z114" s="121" t="s">
        <v>47</v>
      </c>
      <c r="AA114" s="121" t="s">
        <v>47</v>
      </c>
      <c r="AB114" s="121" t="s">
        <v>47</v>
      </c>
      <c r="AC114" s="121" t="s">
        <v>47</v>
      </c>
      <c r="AD114" s="121" t="s">
        <v>47</v>
      </c>
      <c r="AE114" s="120" t="s">
        <v>47</v>
      </c>
      <c r="AF114" s="58"/>
      <c r="AG114" s="230" t="str">
        <f t="shared" si="3"/>
        <v>PERI</v>
      </c>
      <c r="AH114" s="250">
        <v>44994</v>
      </c>
      <c r="AI114" s="90" t="s">
        <v>1179</v>
      </c>
      <c r="AJ114" s="251" t="s">
        <v>1180</v>
      </c>
      <c r="AK114" s="271"/>
      <c r="AL114" s="90"/>
      <c r="AM114" s="251"/>
      <c r="AN114" s="250"/>
      <c r="AO114" s="90"/>
      <c r="AP114" s="636"/>
      <c r="AQ114" s="235"/>
      <c r="AR114" s="58"/>
      <c r="AS114" s="48" t="str">
        <f>VLOOKUP(J114, 'Interrupt Table U5Lx'!$I$6:$I$397, 1, FALSE)</f>
        <v>INTTAUD0I13</v>
      </c>
    </row>
    <row r="115" spans="1:45" ht="16">
      <c r="A115" s="704"/>
      <c r="B115" s="78"/>
      <c r="C115" s="78"/>
      <c r="D115" s="78"/>
      <c r="E115" s="78"/>
      <c r="F115" s="93"/>
      <c r="H115" s="98" t="s">
        <v>1191</v>
      </c>
      <c r="I115" s="92"/>
      <c r="J115" s="1" t="s">
        <v>427</v>
      </c>
      <c r="K115" s="74" t="s">
        <v>428</v>
      </c>
      <c r="L115" s="128" t="s">
        <v>1194</v>
      </c>
      <c r="M115" s="74" t="s">
        <v>755</v>
      </c>
      <c r="N115" s="74" t="s">
        <v>1676</v>
      </c>
      <c r="O115" s="78"/>
      <c r="P115" s="702"/>
      <c r="Q115" s="702"/>
      <c r="R115" s="78"/>
      <c r="S115" s="71"/>
      <c r="T115" s="121" t="s">
        <v>47</v>
      </c>
      <c r="U115" s="121" t="s">
        <v>47</v>
      </c>
      <c r="V115" s="121" t="s">
        <v>47</v>
      </c>
      <c r="W115" s="121" t="s">
        <v>47</v>
      </c>
      <c r="X115" s="121" t="s">
        <v>47</v>
      </c>
      <c r="Y115" s="121" t="s">
        <v>47</v>
      </c>
      <c r="Z115" s="121" t="s">
        <v>47</v>
      </c>
      <c r="AA115" s="121" t="s">
        <v>47</v>
      </c>
      <c r="AB115" s="121" t="s">
        <v>47</v>
      </c>
      <c r="AC115" s="121" t="s">
        <v>47</v>
      </c>
      <c r="AD115" s="121" t="s">
        <v>47</v>
      </c>
      <c r="AE115" s="120" t="s">
        <v>47</v>
      </c>
      <c r="AF115" s="58"/>
      <c r="AG115" s="230" t="str">
        <f t="shared" si="3"/>
        <v>PERI</v>
      </c>
      <c r="AH115" s="250">
        <v>44994</v>
      </c>
      <c r="AI115" s="90" t="s">
        <v>1179</v>
      </c>
      <c r="AJ115" s="251" t="s">
        <v>1180</v>
      </c>
      <c r="AK115" s="271"/>
      <c r="AL115" s="90"/>
      <c r="AM115" s="251"/>
      <c r="AN115" s="250"/>
      <c r="AO115" s="90"/>
      <c r="AP115" s="636"/>
      <c r="AQ115" s="235"/>
      <c r="AR115" s="58"/>
      <c r="AS115" s="48" t="str">
        <f>VLOOKUP(J115, 'Interrupt Table U5Lx'!$I$6:$I$397, 1, FALSE)</f>
        <v>INTTAUD0I15</v>
      </c>
    </row>
    <row r="116" spans="1:45" ht="16">
      <c r="A116" s="704"/>
      <c r="B116" s="78"/>
      <c r="C116" s="78"/>
      <c r="D116" s="78"/>
      <c r="E116" s="78"/>
      <c r="F116" s="93"/>
      <c r="H116" s="98" t="s">
        <v>1191</v>
      </c>
      <c r="I116" s="92"/>
      <c r="J116" s="1" t="s">
        <v>430</v>
      </c>
      <c r="K116" s="74" t="s">
        <v>431</v>
      </c>
      <c r="L116" s="128" t="s">
        <v>1195</v>
      </c>
      <c r="M116" s="74" t="s">
        <v>755</v>
      </c>
      <c r="N116" s="74" t="s">
        <v>1677</v>
      </c>
      <c r="O116" s="78"/>
      <c r="P116" s="702"/>
      <c r="Q116" s="702"/>
      <c r="R116" s="78"/>
      <c r="S116" s="71"/>
      <c r="T116" s="121" t="s">
        <v>47</v>
      </c>
      <c r="U116" s="121" t="s">
        <v>47</v>
      </c>
      <c r="V116" s="121" t="s">
        <v>47</v>
      </c>
      <c r="W116" s="121" t="s">
        <v>47</v>
      </c>
      <c r="X116" s="121" t="s">
        <v>47</v>
      </c>
      <c r="Y116" s="121" t="s">
        <v>47</v>
      </c>
      <c r="Z116" s="121" t="s">
        <v>47</v>
      </c>
      <c r="AA116" s="121" t="s">
        <v>47</v>
      </c>
      <c r="AB116" s="121" t="s">
        <v>47</v>
      </c>
      <c r="AC116" s="121" t="s">
        <v>47</v>
      </c>
      <c r="AD116" s="121" t="s">
        <v>47</v>
      </c>
      <c r="AE116" s="120" t="s">
        <v>47</v>
      </c>
      <c r="AF116" s="58"/>
      <c r="AG116" s="230" t="str">
        <f t="shared" si="3"/>
        <v>PERI</v>
      </c>
      <c r="AH116" s="250">
        <v>44994</v>
      </c>
      <c r="AI116" s="90" t="s">
        <v>1179</v>
      </c>
      <c r="AJ116" s="251" t="s">
        <v>1180</v>
      </c>
      <c r="AK116" s="271"/>
      <c r="AL116" s="90"/>
      <c r="AM116" s="251"/>
      <c r="AN116" s="250"/>
      <c r="AO116" s="90"/>
      <c r="AP116" s="636"/>
      <c r="AQ116" s="235"/>
      <c r="AR116" s="58"/>
      <c r="AS116" s="48" t="str">
        <f>VLOOKUP(J116, 'Interrupt Table U5Lx'!$I$6:$I$397, 1, FALSE)</f>
        <v>INTTAUD1I0</v>
      </c>
    </row>
    <row r="117" spans="1:45" ht="16">
      <c r="A117" s="704"/>
      <c r="B117" s="78"/>
      <c r="C117" s="78"/>
      <c r="D117" s="78"/>
      <c r="E117" s="78"/>
      <c r="F117" s="93"/>
      <c r="H117" s="98" t="s">
        <v>1191</v>
      </c>
      <c r="I117" s="92"/>
      <c r="J117" s="1" t="s">
        <v>433</v>
      </c>
      <c r="K117" s="74" t="s">
        <v>434</v>
      </c>
      <c r="L117" s="128" t="s">
        <v>1195</v>
      </c>
      <c r="M117" s="74" t="s">
        <v>755</v>
      </c>
      <c r="N117" s="74" t="s">
        <v>1678</v>
      </c>
      <c r="O117" s="78"/>
      <c r="P117" s="702"/>
      <c r="Q117" s="702"/>
      <c r="R117" s="78"/>
      <c r="S117" s="71"/>
      <c r="T117" s="121" t="s">
        <v>47</v>
      </c>
      <c r="U117" s="121" t="s">
        <v>47</v>
      </c>
      <c r="V117" s="121" t="s">
        <v>47</v>
      </c>
      <c r="W117" s="121" t="s">
        <v>47</v>
      </c>
      <c r="X117" s="121" t="s">
        <v>47</v>
      </c>
      <c r="Y117" s="121" t="s">
        <v>47</v>
      </c>
      <c r="Z117" s="121" t="s">
        <v>47</v>
      </c>
      <c r="AA117" s="121" t="s">
        <v>47</v>
      </c>
      <c r="AB117" s="121" t="s">
        <v>47</v>
      </c>
      <c r="AC117" s="121" t="s">
        <v>47</v>
      </c>
      <c r="AD117" s="121" t="s">
        <v>47</v>
      </c>
      <c r="AE117" s="120" t="s">
        <v>47</v>
      </c>
      <c r="AF117" s="58"/>
      <c r="AG117" s="230" t="str">
        <f t="shared" si="3"/>
        <v>PERI</v>
      </c>
      <c r="AH117" s="250">
        <v>44994</v>
      </c>
      <c r="AI117" s="90" t="s">
        <v>1179</v>
      </c>
      <c r="AJ117" s="251" t="s">
        <v>1180</v>
      </c>
      <c r="AK117" s="271"/>
      <c r="AL117" s="90"/>
      <c r="AM117" s="251"/>
      <c r="AN117" s="250"/>
      <c r="AO117" s="90"/>
      <c r="AP117" s="636"/>
      <c r="AQ117" s="235"/>
      <c r="AR117" s="58"/>
      <c r="AS117" s="48" t="str">
        <f>VLOOKUP(J117, 'Interrupt Table U5Lx'!$I$6:$I$397, 1, FALSE)</f>
        <v>INTTAUD1I1</v>
      </c>
    </row>
    <row r="118" spans="1:45" ht="16">
      <c r="A118" s="704"/>
      <c r="B118" s="78"/>
      <c r="C118" s="78"/>
      <c r="D118" s="78"/>
      <c r="E118" s="78"/>
      <c r="F118" s="93"/>
      <c r="H118" s="98" t="s">
        <v>1191</v>
      </c>
      <c r="I118" s="92"/>
      <c r="J118" s="1" t="s">
        <v>436</v>
      </c>
      <c r="K118" s="74" t="s">
        <v>437</v>
      </c>
      <c r="L118" s="128" t="s">
        <v>1196</v>
      </c>
      <c r="M118" s="74" t="s">
        <v>755</v>
      </c>
      <c r="N118" s="74" t="s">
        <v>1679</v>
      </c>
      <c r="O118" s="78"/>
      <c r="P118" s="702"/>
      <c r="Q118" s="702"/>
      <c r="R118" s="78"/>
      <c r="S118" s="71"/>
      <c r="T118" s="121" t="s">
        <v>47</v>
      </c>
      <c r="U118" s="121" t="s">
        <v>47</v>
      </c>
      <c r="V118" s="121" t="s">
        <v>47</v>
      </c>
      <c r="W118" s="121" t="s">
        <v>47</v>
      </c>
      <c r="X118" s="121" t="s">
        <v>47</v>
      </c>
      <c r="Y118" s="121" t="s">
        <v>47</v>
      </c>
      <c r="Z118" s="121" t="s">
        <v>47</v>
      </c>
      <c r="AA118" s="121" t="s">
        <v>47</v>
      </c>
      <c r="AB118" s="121" t="s">
        <v>47</v>
      </c>
      <c r="AC118" s="121" t="s">
        <v>47</v>
      </c>
      <c r="AD118" s="121" t="s">
        <v>47</v>
      </c>
      <c r="AE118" s="120" t="s">
        <v>47</v>
      </c>
      <c r="AF118" s="58"/>
      <c r="AG118" s="230" t="str">
        <f t="shared" si="3"/>
        <v>PERI</v>
      </c>
      <c r="AH118" s="250">
        <v>44994</v>
      </c>
      <c r="AI118" s="90" t="s">
        <v>1179</v>
      </c>
      <c r="AJ118" s="251" t="s">
        <v>1180</v>
      </c>
      <c r="AK118" s="271"/>
      <c r="AL118" s="90"/>
      <c r="AM118" s="251"/>
      <c r="AN118" s="250"/>
      <c r="AO118" s="90"/>
      <c r="AP118" s="636"/>
      <c r="AQ118" s="235"/>
      <c r="AR118" s="58"/>
      <c r="AS118" s="48" t="str">
        <f>VLOOKUP(J118, 'Interrupt Table U5Lx'!$I$6:$I$397, 1, FALSE)</f>
        <v>INTTAUD1I2</v>
      </c>
    </row>
    <row r="119" spans="1:45" ht="16">
      <c r="A119" s="704"/>
      <c r="B119" s="78"/>
      <c r="C119" s="78"/>
      <c r="D119" s="78"/>
      <c r="E119" s="78"/>
      <c r="F119" s="93"/>
      <c r="H119" s="98" t="s">
        <v>1191</v>
      </c>
      <c r="I119" s="92"/>
      <c r="J119" s="74" t="s">
        <v>439</v>
      </c>
      <c r="K119" s="74" t="s">
        <v>440</v>
      </c>
      <c r="L119" s="128" t="s">
        <v>1196</v>
      </c>
      <c r="M119" s="74" t="s">
        <v>755</v>
      </c>
      <c r="N119" s="74" t="s">
        <v>1680</v>
      </c>
      <c r="O119" s="78"/>
      <c r="P119" s="702"/>
      <c r="Q119" s="702"/>
      <c r="R119" s="78"/>
      <c r="S119" s="71"/>
      <c r="T119" s="121" t="s">
        <v>47</v>
      </c>
      <c r="U119" s="121" t="s">
        <v>47</v>
      </c>
      <c r="V119" s="121" t="s">
        <v>47</v>
      </c>
      <c r="W119" s="121" t="s">
        <v>47</v>
      </c>
      <c r="X119" s="121" t="s">
        <v>47</v>
      </c>
      <c r="Y119" s="121" t="s">
        <v>47</v>
      </c>
      <c r="Z119" s="121" t="s">
        <v>47</v>
      </c>
      <c r="AA119" s="121" t="s">
        <v>47</v>
      </c>
      <c r="AB119" s="121" t="s">
        <v>47</v>
      </c>
      <c r="AC119" s="121" t="s">
        <v>47</v>
      </c>
      <c r="AD119" s="121" t="s">
        <v>47</v>
      </c>
      <c r="AE119" s="120" t="s">
        <v>47</v>
      </c>
      <c r="AF119" s="58"/>
      <c r="AG119" s="230" t="str">
        <f t="shared" si="3"/>
        <v>PERI</v>
      </c>
      <c r="AH119" s="250">
        <v>44994</v>
      </c>
      <c r="AI119" s="90" t="s">
        <v>1179</v>
      </c>
      <c r="AJ119" s="251" t="s">
        <v>1180</v>
      </c>
      <c r="AK119" s="271"/>
      <c r="AL119" s="90"/>
      <c r="AM119" s="251"/>
      <c r="AN119" s="250"/>
      <c r="AO119" s="90"/>
      <c r="AP119" s="636"/>
      <c r="AQ119" s="235"/>
      <c r="AR119" s="58"/>
      <c r="AS119" s="48" t="str">
        <f>VLOOKUP(J119, 'Interrupt Table U5Lx'!$I$6:$I$397, 1, FALSE)</f>
        <v>INTTAUD1I3</v>
      </c>
    </row>
    <row r="120" spans="1:45" ht="16">
      <c r="A120" s="704"/>
      <c r="B120" s="78"/>
      <c r="C120" s="78"/>
      <c r="D120" s="78"/>
      <c r="E120" s="78"/>
      <c r="F120" s="93"/>
      <c r="H120" s="98" t="s">
        <v>1191</v>
      </c>
      <c r="I120" s="92"/>
      <c r="J120" s="74" t="s">
        <v>442</v>
      </c>
      <c r="K120" s="74" t="s">
        <v>443</v>
      </c>
      <c r="L120" s="128" t="s">
        <v>1196</v>
      </c>
      <c r="M120" s="74" t="s">
        <v>755</v>
      </c>
      <c r="N120" s="74" t="s">
        <v>1681</v>
      </c>
      <c r="O120" s="78"/>
      <c r="P120" s="702"/>
      <c r="Q120" s="702"/>
      <c r="R120" s="78"/>
      <c r="S120" s="71"/>
      <c r="T120" s="121" t="s">
        <v>47</v>
      </c>
      <c r="U120" s="121" t="s">
        <v>47</v>
      </c>
      <c r="V120" s="121" t="s">
        <v>47</v>
      </c>
      <c r="W120" s="121" t="s">
        <v>47</v>
      </c>
      <c r="X120" s="121" t="s">
        <v>47</v>
      </c>
      <c r="Y120" s="121" t="s">
        <v>47</v>
      </c>
      <c r="Z120" s="121" t="s">
        <v>47</v>
      </c>
      <c r="AA120" s="121" t="s">
        <v>47</v>
      </c>
      <c r="AB120" s="121" t="s">
        <v>47</v>
      </c>
      <c r="AC120" s="121" t="s">
        <v>47</v>
      </c>
      <c r="AD120" s="121" t="s">
        <v>47</v>
      </c>
      <c r="AE120" s="120" t="s">
        <v>47</v>
      </c>
      <c r="AF120" s="58"/>
      <c r="AG120" s="230" t="str">
        <f t="shared" si="3"/>
        <v>PERI</v>
      </c>
      <c r="AH120" s="250">
        <v>44994</v>
      </c>
      <c r="AI120" s="90" t="s">
        <v>1179</v>
      </c>
      <c r="AJ120" s="251" t="s">
        <v>1180</v>
      </c>
      <c r="AK120" s="271"/>
      <c r="AL120" s="90"/>
      <c r="AM120" s="251"/>
      <c r="AN120" s="250"/>
      <c r="AO120" s="90"/>
      <c r="AP120" s="636"/>
      <c r="AQ120" s="235"/>
      <c r="AR120" s="58"/>
      <c r="AS120" s="48" t="str">
        <f>VLOOKUP(J120, 'Interrupt Table U5Lx'!$I$6:$I$397, 1, FALSE)</f>
        <v>INTTAUD1I4</v>
      </c>
    </row>
    <row r="121" spans="1:45" ht="16">
      <c r="A121" s="704"/>
      <c r="B121" s="78"/>
      <c r="C121" s="78"/>
      <c r="D121" s="78"/>
      <c r="E121" s="78"/>
      <c r="F121" s="93"/>
      <c r="H121" s="98" t="s">
        <v>1191</v>
      </c>
      <c r="I121" s="92"/>
      <c r="J121" s="74" t="s">
        <v>445</v>
      </c>
      <c r="K121" s="74" t="s">
        <v>446</v>
      </c>
      <c r="L121" s="128" t="s">
        <v>1196</v>
      </c>
      <c r="M121" s="74" t="s">
        <v>755</v>
      </c>
      <c r="N121" s="74" t="s">
        <v>1682</v>
      </c>
      <c r="O121" s="78"/>
      <c r="P121" s="702"/>
      <c r="Q121" s="702"/>
      <c r="R121" s="78"/>
      <c r="S121" s="71"/>
      <c r="T121" s="121" t="s">
        <v>47</v>
      </c>
      <c r="U121" s="121" t="s">
        <v>47</v>
      </c>
      <c r="V121" s="121" t="s">
        <v>47</v>
      </c>
      <c r="W121" s="121" t="s">
        <v>47</v>
      </c>
      <c r="X121" s="121" t="s">
        <v>47</v>
      </c>
      <c r="Y121" s="121" t="s">
        <v>47</v>
      </c>
      <c r="Z121" s="121" t="s">
        <v>47</v>
      </c>
      <c r="AA121" s="121" t="s">
        <v>47</v>
      </c>
      <c r="AB121" s="121" t="s">
        <v>47</v>
      </c>
      <c r="AC121" s="121" t="s">
        <v>47</v>
      </c>
      <c r="AD121" s="121" t="s">
        <v>47</v>
      </c>
      <c r="AE121" s="120" t="s">
        <v>47</v>
      </c>
      <c r="AF121" s="58"/>
      <c r="AG121" s="230" t="str">
        <f t="shared" si="3"/>
        <v>PERI</v>
      </c>
      <c r="AH121" s="250">
        <v>44994</v>
      </c>
      <c r="AI121" s="90" t="s">
        <v>1179</v>
      </c>
      <c r="AJ121" s="251" t="s">
        <v>1180</v>
      </c>
      <c r="AK121" s="271"/>
      <c r="AL121" s="90"/>
      <c r="AM121" s="251"/>
      <c r="AN121" s="250"/>
      <c r="AO121" s="90"/>
      <c r="AP121" s="636"/>
      <c r="AQ121" s="235"/>
      <c r="AR121" s="58"/>
      <c r="AS121" s="48" t="str">
        <f>VLOOKUP(J121, 'Interrupt Table U5Lx'!$I$6:$I$397, 1, FALSE)</f>
        <v>INTTAUD1I5</v>
      </c>
    </row>
    <row r="122" spans="1:45" ht="16">
      <c r="A122" s="704"/>
      <c r="B122" s="78"/>
      <c r="C122" s="78"/>
      <c r="D122" s="78"/>
      <c r="E122" s="78"/>
      <c r="F122" s="93"/>
      <c r="H122" s="98" t="s">
        <v>1191</v>
      </c>
      <c r="I122" s="92"/>
      <c r="J122" s="74" t="s">
        <v>448</v>
      </c>
      <c r="K122" s="74" t="s">
        <v>449</v>
      </c>
      <c r="L122" s="128" t="s">
        <v>1196</v>
      </c>
      <c r="M122" s="74" t="s">
        <v>755</v>
      </c>
      <c r="N122" s="74" t="s">
        <v>1683</v>
      </c>
      <c r="O122" s="78"/>
      <c r="P122" s="702"/>
      <c r="Q122" s="702"/>
      <c r="R122" s="78"/>
      <c r="S122" s="71"/>
      <c r="T122" s="121" t="s">
        <v>47</v>
      </c>
      <c r="U122" s="121" t="s">
        <v>47</v>
      </c>
      <c r="V122" s="121" t="s">
        <v>47</v>
      </c>
      <c r="W122" s="121" t="s">
        <v>47</v>
      </c>
      <c r="X122" s="121" t="s">
        <v>47</v>
      </c>
      <c r="Y122" s="121" t="s">
        <v>47</v>
      </c>
      <c r="Z122" s="121" t="s">
        <v>47</v>
      </c>
      <c r="AA122" s="121" t="s">
        <v>47</v>
      </c>
      <c r="AB122" s="121" t="s">
        <v>47</v>
      </c>
      <c r="AC122" s="121" t="s">
        <v>47</v>
      </c>
      <c r="AD122" s="121" t="s">
        <v>47</v>
      </c>
      <c r="AE122" s="120" t="s">
        <v>47</v>
      </c>
      <c r="AF122" s="58"/>
      <c r="AG122" s="230" t="str">
        <f t="shared" si="3"/>
        <v>PERI</v>
      </c>
      <c r="AH122" s="250">
        <v>44994</v>
      </c>
      <c r="AI122" s="90" t="s">
        <v>1179</v>
      </c>
      <c r="AJ122" s="251" t="s">
        <v>1180</v>
      </c>
      <c r="AK122" s="271"/>
      <c r="AL122" s="90"/>
      <c r="AM122" s="251"/>
      <c r="AN122" s="250"/>
      <c r="AO122" s="90"/>
      <c r="AP122" s="636"/>
      <c r="AQ122" s="235"/>
      <c r="AR122" s="58"/>
      <c r="AS122" s="48" t="str">
        <f>VLOOKUP(J122, 'Interrupt Table U5Lx'!$I$6:$I$397, 1, FALSE)</f>
        <v>INTTAUD1I6</v>
      </c>
    </row>
    <row r="123" spans="1:45" ht="16">
      <c r="A123" s="704"/>
      <c r="B123" s="78"/>
      <c r="C123" s="78"/>
      <c r="D123" s="78"/>
      <c r="E123" s="78"/>
      <c r="F123" s="93"/>
      <c r="H123" s="98" t="s">
        <v>1191</v>
      </c>
      <c r="I123" s="92"/>
      <c r="J123" s="74" t="s">
        <v>451</v>
      </c>
      <c r="K123" s="74" t="s">
        <v>452</v>
      </c>
      <c r="L123" s="128" t="s">
        <v>1196</v>
      </c>
      <c r="M123" s="74" t="s">
        <v>755</v>
      </c>
      <c r="N123" s="74" t="s">
        <v>1684</v>
      </c>
      <c r="O123" s="78"/>
      <c r="P123" s="702"/>
      <c r="Q123" s="702"/>
      <c r="R123" s="78"/>
      <c r="S123" s="71"/>
      <c r="T123" s="121" t="s">
        <v>47</v>
      </c>
      <c r="U123" s="121" t="s">
        <v>47</v>
      </c>
      <c r="V123" s="121" t="s">
        <v>47</v>
      </c>
      <c r="W123" s="121" t="s">
        <v>47</v>
      </c>
      <c r="X123" s="121" t="s">
        <v>47</v>
      </c>
      <c r="Y123" s="121" t="s">
        <v>47</v>
      </c>
      <c r="Z123" s="121" t="s">
        <v>47</v>
      </c>
      <c r="AA123" s="121" t="s">
        <v>47</v>
      </c>
      <c r="AB123" s="121" t="s">
        <v>47</v>
      </c>
      <c r="AC123" s="121" t="s">
        <v>47</v>
      </c>
      <c r="AD123" s="121" t="s">
        <v>47</v>
      </c>
      <c r="AE123" s="120" t="s">
        <v>47</v>
      </c>
      <c r="AF123" s="58"/>
      <c r="AG123" s="230" t="str">
        <f t="shared" si="3"/>
        <v>PERI</v>
      </c>
      <c r="AH123" s="250">
        <v>44994</v>
      </c>
      <c r="AI123" s="90" t="s">
        <v>1179</v>
      </c>
      <c r="AJ123" s="251" t="s">
        <v>1180</v>
      </c>
      <c r="AK123" s="271"/>
      <c r="AL123" s="90"/>
      <c r="AM123" s="251"/>
      <c r="AN123" s="250"/>
      <c r="AO123" s="90"/>
      <c r="AP123" s="636"/>
      <c r="AQ123" s="235"/>
      <c r="AR123" s="58"/>
      <c r="AS123" s="48" t="str">
        <f>VLOOKUP(J123, 'Interrupt Table U5Lx'!$I$6:$I$397, 1, FALSE)</f>
        <v>INTTAUD1I7</v>
      </c>
    </row>
    <row r="124" spans="1:45" ht="16">
      <c r="A124" s="704"/>
      <c r="B124" s="78"/>
      <c r="C124" s="78"/>
      <c r="D124" s="78"/>
      <c r="E124" s="78"/>
      <c r="F124" s="93"/>
      <c r="H124" s="98" t="s">
        <v>1191</v>
      </c>
      <c r="I124" s="92"/>
      <c r="J124" s="74" t="s">
        <v>454</v>
      </c>
      <c r="K124" s="74" t="s">
        <v>455</v>
      </c>
      <c r="L124" s="128" t="s">
        <v>1196</v>
      </c>
      <c r="M124" s="74" t="s">
        <v>755</v>
      </c>
      <c r="N124" s="74" t="s">
        <v>1685</v>
      </c>
      <c r="O124" s="78"/>
      <c r="P124" s="702"/>
      <c r="Q124" s="702"/>
      <c r="R124" s="78"/>
      <c r="S124" s="71"/>
      <c r="T124" s="121" t="s">
        <v>47</v>
      </c>
      <c r="U124" s="121" t="s">
        <v>47</v>
      </c>
      <c r="V124" s="121" t="s">
        <v>47</v>
      </c>
      <c r="W124" s="121" t="s">
        <v>47</v>
      </c>
      <c r="X124" s="121" t="s">
        <v>47</v>
      </c>
      <c r="Y124" s="121" t="s">
        <v>47</v>
      </c>
      <c r="Z124" s="121" t="s">
        <v>47</v>
      </c>
      <c r="AA124" s="121" t="s">
        <v>47</v>
      </c>
      <c r="AB124" s="121" t="s">
        <v>47</v>
      </c>
      <c r="AC124" s="121" t="s">
        <v>47</v>
      </c>
      <c r="AD124" s="121" t="s">
        <v>47</v>
      </c>
      <c r="AE124" s="120" t="s">
        <v>47</v>
      </c>
      <c r="AF124" s="58"/>
      <c r="AG124" s="230" t="str">
        <f t="shared" si="3"/>
        <v>PERI</v>
      </c>
      <c r="AH124" s="250">
        <v>44994</v>
      </c>
      <c r="AI124" s="90" t="s">
        <v>1179</v>
      </c>
      <c r="AJ124" s="251" t="s">
        <v>1180</v>
      </c>
      <c r="AK124" s="271"/>
      <c r="AL124" s="90"/>
      <c r="AM124" s="251"/>
      <c r="AN124" s="250"/>
      <c r="AO124" s="90"/>
      <c r="AP124" s="636"/>
      <c r="AQ124" s="235"/>
      <c r="AR124" s="58"/>
      <c r="AS124" s="48" t="str">
        <f>VLOOKUP(J124, 'Interrupt Table U5Lx'!$I$6:$I$397, 1, FALSE)</f>
        <v>INTTAUD1I8</v>
      </c>
    </row>
    <row r="125" spans="1:45" ht="16">
      <c r="A125" s="704"/>
      <c r="B125" s="78"/>
      <c r="C125" s="78"/>
      <c r="D125" s="78"/>
      <c r="E125" s="78"/>
      <c r="F125" s="93"/>
      <c r="H125" s="98" t="s">
        <v>1191</v>
      </c>
      <c r="I125" s="92"/>
      <c r="J125" s="74" t="s">
        <v>457</v>
      </c>
      <c r="K125" s="74" t="s">
        <v>458</v>
      </c>
      <c r="L125" s="128" t="s">
        <v>1196</v>
      </c>
      <c r="M125" s="74" t="s">
        <v>755</v>
      </c>
      <c r="N125" s="74" t="s">
        <v>1686</v>
      </c>
      <c r="O125" s="78"/>
      <c r="P125" s="702"/>
      <c r="Q125" s="702"/>
      <c r="R125" s="78"/>
      <c r="S125" s="71"/>
      <c r="T125" s="121" t="s">
        <v>47</v>
      </c>
      <c r="U125" s="121" t="s">
        <v>47</v>
      </c>
      <c r="V125" s="121" t="s">
        <v>47</v>
      </c>
      <c r="W125" s="121" t="s">
        <v>47</v>
      </c>
      <c r="X125" s="121" t="s">
        <v>47</v>
      </c>
      <c r="Y125" s="121" t="s">
        <v>47</v>
      </c>
      <c r="Z125" s="121" t="s">
        <v>47</v>
      </c>
      <c r="AA125" s="121" t="s">
        <v>47</v>
      </c>
      <c r="AB125" s="121" t="s">
        <v>47</v>
      </c>
      <c r="AC125" s="121" t="s">
        <v>47</v>
      </c>
      <c r="AD125" s="121" t="s">
        <v>47</v>
      </c>
      <c r="AE125" s="120" t="s">
        <v>47</v>
      </c>
      <c r="AF125" s="58"/>
      <c r="AG125" s="230" t="str">
        <f t="shared" si="3"/>
        <v>PERI</v>
      </c>
      <c r="AH125" s="250">
        <v>44994</v>
      </c>
      <c r="AI125" s="90" t="s">
        <v>1179</v>
      </c>
      <c r="AJ125" s="251" t="s">
        <v>1180</v>
      </c>
      <c r="AK125" s="271"/>
      <c r="AL125" s="90"/>
      <c r="AM125" s="251"/>
      <c r="AN125" s="250"/>
      <c r="AO125" s="90"/>
      <c r="AP125" s="636"/>
      <c r="AQ125" s="235"/>
      <c r="AR125" s="58"/>
      <c r="AS125" s="48" t="str">
        <f>VLOOKUP(J125, 'Interrupt Table U5Lx'!$I$6:$I$397, 1, FALSE)</f>
        <v>INTTAUD1I9</v>
      </c>
    </row>
    <row r="126" spans="1:45" ht="16">
      <c r="A126" s="704"/>
      <c r="B126" s="78"/>
      <c r="C126" s="78"/>
      <c r="D126" s="78"/>
      <c r="E126" s="78"/>
      <c r="F126" s="93"/>
      <c r="H126" s="98" t="s">
        <v>1191</v>
      </c>
      <c r="I126" s="92"/>
      <c r="J126" s="74" t="s">
        <v>460</v>
      </c>
      <c r="K126" s="74" t="s">
        <v>461</v>
      </c>
      <c r="L126" s="128" t="s">
        <v>1196</v>
      </c>
      <c r="M126" s="74" t="s">
        <v>755</v>
      </c>
      <c r="N126" s="74" t="s">
        <v>1687</v>
      </c>
      <c r="O126" s="78"/>
      <c r="P126" s="702"/>
      <c r="Q126" s="702"/>
      <c r="R126" s="78"/>
      <c r="S126" s="71"/>
      <c r="T126" s="121" t="s">
        <v>47</v>
      </c>
      <c r="U126" s="121" t="s">
        <v>47</v>
      </c>
      <c r="V126" s="121" t="s">
        <v>47</v>
      </c>
      <c r="W126" s="121" t="s">
        <v>47</v>
      </c>
      <c r="X126" s="121" t="s">
        <v>47</v>
      </c>
      <c r="Y126" s="121" t="s">
        <v>47</v>
      </c>
      <c r="Z126" s="121" t="s">
        <v>47</v>
      </c>
      <c r="AA126" s="121" t="s">
        <v>47</v>
      </c>
      <c r="AB126" s="121" t="s">
        <v>47</v>
      </c>
      <c r="AC126" s="121" t="s">
        <v>47</v>
      </c>
      <c r="AD126" s="121" t="s">
        <v>47</v>
      </c>
      <c r="AE126" s="120" t="s">
        <v>47</v>
      </c>
      <c r="AF126" s="58"/>
      <c r="AG126" s="230" t="str">
        <f t="shared" si="3"/>
        <v>PERI</v>
      </c>
      <c r="AH126" s="250">
        <v>44994</v>
      </c>
      <c r="AI126" s="90" t="s">
        <v>1179</v>
      </c>
      <c r="AJ126" s="251" t="s">
        <v>1180</v>
      </c>
      <c r="AK126" s="271"/>
      <c r="AL126" s="90"/>
      <c r="AM126" s="251"/>
      <c r="AN126" s="250"/>
      <c r="AO126" s="90"/>
      <c r="AP126" s="636"/>
      <c r="AQ126" s="235"/>
      <c r="AR126" s="58"/>
      <c r="AS126" s="48" t="str">
        <f>VLOOKUP(J126, 'Interrupt Table U5Lx'!$I$6:$I$397, 1, FALSE)</f>
        <v>INTTAUD1I10</v>
      </c>
    </row>
    <row r="127" spans="1:45" ht="16">
      <c r="A127" s="704"/>
      <c r="B127" s="78"/>
      <c r="C127" s="78"/>
      <c r="D127" s="78"/>
      <c r="E127" s="78"/>
      <c r="F127" s="93"/>
      <c r="H127" s="98" t="s">
        <v>1191</v>
      </c>
      <c r="I127" s="92"/>
      <c r="J127" s="74" t="s">
        <v>463</v>
      </c>
      <c r="K127" s="74" t="s">
        <v>464</v>
      </c>
      <c r="L127" s="128" t="s">
        <v>1196</v>
      </c>
      <c r="M127" s="74" t="s">
        <v>755</v>
      </c>
      <c r="N127" s="74" t="s">
        <v>1688</v>
      </c>
      <c r="O127" s="78"/>
      <c r="P127" s="702"/>
      <c r="Q127" s="702"/>
      <c r="R127" s="78"/>
      <c r="S127" s="71"/>
      <c r="T127" s="121" t="s">
        <v>47</v>
      </c>
      <c r="U127" s="121" t="s">
        <v>47</v>
      </c>
      <c r="V127" s="121" t="s">
        <v>47</v>
      </c>
      <c r="W127" s="121" t="s">
        <v>47</v>
      </c>
      <c r="X127" s="121" t="s">
        <v>47</v>
      </c>
      <c r="Y127" s="121" t="s">
        <v>47</v>
      </c>
      <c r="Z127" s="121" t="s">
        <v>47</v>
      </c>
      <c r="AA127" s="121" t="s">
        <v>47</v>
      </c>
      <c r="AB127" s="121" t="s">
        <v>47</v>
      </c>
      <c r="AC127" s="121" t="s">
        <v>47</v>
      </c>
      <c r="AD127" s="121" t="s">
        <v>47</v>
      </c>
      <c r="AE127" s="120" t="s">
        <v>47</v>
      </c>
      <c r="AF127" s="58"/>
      <c r="AG127" s="230" t="str">
        <f t="shared" si="3"/>
        <v>PERI</v>
      </c>
      <c r="AH127" s="250">
        <v>44994</v>
      </c>
      <c r="AI127" s="90" t="s">
        <v>1179</v>
      </c>
      <c r="AJ127" s="251" t="s">
        <v>1180</v>
      </c>
      <c r="AK127" s="271"/>
      <c r="AL127" s="90"/>
      <c r="AM127" s="251"/>
      <c r="AN127" s="250"/>
      <c r="AO127" s="90"/>
      <c r="AP127" s="636"/>
      <c r="AQ127" s="235"/>
      <c r="AR127" s="58"/>
      <c r="AS127" s="48" t="str">
        <f>VLOOKUP(J127, 'Interrupt Table U5Lx'!$I$6:$I$397, 1, FALSE)</f>
        <v>INTTAUD1I11</v>
      </c>
    </row>
    <row r="128" spans="1:45" ht="16">
      <c r="A128" s="704"/>
      <c r="B128" s="78"/>
      <c r="C128" s="78"/>
      <c r="D128" s="78"/>
      <c r="E128" s="78"/>
      <c r="F128" s="93"/>
      <c r="H128" s="98" t="s">
        <v>1191</v>
      </c>
      <c r="I128" s="92"/>
      <c r="J128" s="74" t="s">
        <v>466</v>
      </c>
      <c r="K128" s="74" t="s">
        <v>467</v>
      </c>
      <c r="L128" s="128" t="s">
        <v>1196</v>
      </c>
      <c r="M128" s="74" t="s">
        <v>755</v>
      </c>
      <c r="N128" s="74" t="s">
        <v>1689</v>
      </c>
      <c r="O128" s="78"/>
      <c r="P128" s="702"/>
      <c r="Q128" s="702"/>
      <c r="R128" s="78"/>
      <c r="S128" s="71"/>
      <c r="T128" s="121" t="s">
        <v>47</v>
      </c>
      <c r="U128" s="121" t="s">
        <v>47</v>
      </c>
      <c r="V128" s="121" t="s">
        <v>47</v>
      </c>
      <c r="W128" s="121" t="s">
        <v>47</v>
      </c>
      <c r="X128" s="121" t="s">
        <v>47</v>
      </c>
      <c r="Y128" s="121" t="s">
        <v>47</v>
      </c>
      <c r="Z128" s="121" t="s">
        <v>47</v>
      </c>
      <c r="AA128" s="121" t="s">
        <v>47</v>
      </c>
      <c r="AB128" s="121" t="s">
        <v>47</v>
      </c>
      <c r="AC128" s="121" t="s">
        <v>47</v>
      </c>
      <c r="AD128" s="121" t="s">
        <v>47</v>
      </c>
      <c r="AE128" s="120" t="s">
        <v>47</v>
      </c>
      <c r="AF128" s="58"/>
      <c r="AG128" s="230" t="str">
        <f t="shared" si="3"/>
        <v>PERI</v>
      </c>
      <c r="AH128" s="250">
        <v>44994</v>
      </c>
      <c r="AI128" s="90" t="s">
        <v>1179</v>
      </c>
      <c r="AJ128" s="251" t="s">
        <v>1180</v>
      </c>
      <c r="AK128" s="271"/>
      <c r="AL128" s="90"/>
      <c r="AM128" s="251"/>
      <c r="AN128" s="250"/>
      <c r="AO128" s="90"/>
      <c r="AP128" s="636"/>
      <c r="AQ128" s="235"/>
      <c r="AR128" s="58"/>
      <c r="AS128" s="48" t="str">
        <f>VLOOKUP(J128, 'Interrupt Table U5Lx'!$I$6:$I$397, 1, FALSE)</f>
        <v>INTTAUD1I12</v>
      </c>
    </row>
    <row r="129" spans="1:45" ht="16">
      <c r="A129" s="704"/>
      <c r="B129" s="78"/>
      <c r="C129" s="78"/>
      <c r="D129" s="78"/>
      <c r="E129" s="78"/>
      <c r="F129" s="93"/>
      <c r="H129" s="98" t="s">
        <v>1191</v>
      </c>
      <c r="I129" s="92"/>
      <c r="J129" s="74" t="s">
        <v>469</v>
      </c>
      <c r="K129" s="74" t="s">
        <v>470</v>
      </c>
      <c r="L129" s="128" t="s">
        <v>1196</v>
      </c>
      <c r="M129" s="74" t="s">
        <v>755</v>
      </c>
      <c r="N129" s="74" t="s">
        <v>1690</v>
      </c>
      <c r="O129" s="78"/>
      <c r="P129" s="702"/>
      <c r="Q129" s="702"/>
      <c r="R129" s="78"/>
      <c r="S129" s="71"/>
      <c r="T129" s="121" t="s">
        <v>47</v>
      </c>
      <c r="U129" s="121" t="s">
        <v>47</v>
      </c>
      <c r="V129" s="121" t="s">
        <v>47</v>
      </c>
      <c r="W129" s="121" t="s">
        <v>47</v>
      </c>
      <c r="X129" s="121" t="s">
        <v>47</v>
      </c>
      <c r="Y129" s="121" t="s">
        <v>47</v>
      </c>
      <c r="Z129" s="121" t="s">
        <v>47</v>
      </c>
      <c r="AA129" s="121" t="s">
        <v>47</v>
      </c>
      <c r="AB129" s="121" t="s">
        <v>47</v>
      </c>
      <c r="AC129" s="121" t="s">
        <v>47</v>
      </c>
      <c r="AD129" s="121" t="s">
        <v>47</v>
      </c>
      <c r="AE129" s="120" t="s">
        <v>47</v>
      </c>
      <c r="AF129" s="58"/>
      <c r="AG129" s="230" t="str">
        <f t="shared" si="3"/>
        <v>PERI</v>
      </c>
      <c r="AH129" s="250">
        <v>44994</v>
      </c>
      <c r="AI129" s="90" t="s">
        <v>1179</v>
      </c>
      <c r="AJ129" s="251" t="s">
        <v>1180</v>
      </c>
      <c r="AK129" s="271"/>
      <c r="AL129" s="90"/>
      <c r="AM129" s="251"/>
      <c r="AN129" s="250"/>
      <c r="AO129" s="90"/>
      <c r="AP129" s="636"/>
      <c r="AQ129" s="235"/>
      <c r="AR129" s="58"/>
      <c r="AS129" s="48" t="str">
        <f>VLOOKUP(J129, 'Interrupt Table U5Lx'!$I$6:$I$397, 1, FALSE)</f>
        <v>INTTAUD1I13</v>
      </c>
    </row>
    <row r="130" spans="1:45" ht="16">
      <c r="A130" s="704"/>
      <c r="B130" s="78"/>
      <c r="C130" s="78"/>
      <c r="D130" s="78"/>
      <c r="E130" s="78"/>
      <c r="F130" s="93"/>
      <c r="H130" s="98" t="s">
        <v>1191</v>
      </c>
      <c r="I130" s="92"/>
      <c r="J130" s="74" t="s">
        <v>472</v>
      </c>
      <c r="K130" s="74" t="s">
        <v>473</v>
      </c>
      <c r="L130" s="128" t="s">
        <v>1196</v>
      </c>
      <c r="M130" s="74" t="s">
        <v>755</v>
      </c>
      <c r="N130" s="74" t="s">
        <v>1691</v>
      </c>
      <c r="O130" s="78"/>
      <c r="P130" s="702"/>
      <c r="Q130" s="702"/>
      <c r="R130" s="78"/>
      <c r="S130" s="71"/>
      <c r="T130" s="121" t="s">
        <v>47</v>
      </c>
      <c r="U130" s="121" t="s">
        <v>47</v>
      </c>
      <c r="V130" s="121" t="s">
        <v>47</v>
      </c>
      <c r="W130" s="121" t="s">
        <v>47</v>
      </c>
      <c r="X130" s="121" t="s">
        <v>47</v>
      </c>
      <c r="Y130" s="121" t="s">
        <v>47</v>
      </c>
      <c r="Z130" s="121" t="s">
        <v>47</v>
      </c>
      <c r="AA130" s="121" t="s">
        <v>47</v>
      </c>
      <c r="AB130" s="121" t="s">
        <v>47</v>
      </c>
      <c r="AC130" s="121" t="s">
        <v>47</v>
      </c>
      <c r="AD130" s="121" t="s">
        <v>47</v>
      </c>
      <c r="AE130" s="120" t="s">
        <v>47</v>
      </c>
      <c r="AF130" s="58"/>
      <c r="AG130" s="230" t="str">
        <f t="shared" si="3"/>
        <v>PERI</v>
      </c>
      <c r="AH130" s="250">
        <v>44994</v>
      </c>
      <c r="AI130" s="90" t="s">
        <v>1179</v>
      </c>
      <c r="AJ130" s="251" t="s">
        <v>1180</v>
      </c>
      <c r="AK130" s="271"/>
      <c r="AL130" s="90"/>
      <c r="AM130" s="251"/>
      <c r="AN130" s="250"/>
      <c r="AO130" s="90"/>
      <c r="AP130" s="636"/>
      <c r="AQ130" s="235"/>
      <c r="AR130" s="58"/>
      <c r="AS130" s="48" t="str">
        <f>VLOOKUP(J130, 'Interrupt Table U5Lx'!$I$6:$I$397, 1, FALSE)</f>
        <v>INTTAUD1I14</v>
      </c>
    </row>
    <row r="131" spans="1:45" ht="16">
      <c r="A131" s="704"/>
      <c r="B131" s="78"/>
      <c r="C131" s="78"/>
      <c r="D131" s="78"/>
      <c r="E131" s="78"/>
      <c r="F131" s="93"/>
      <c r="H131" s="98" t="s">
        <v>1191</v>
      </c>
      <c r="I131" s="92"/>
      <c r="J131" s="74" t="s">
        <v>475</v>
      </c>
      <c r="K131" s="74" t="s">
        <v>476</v>
      </c>
      <c r="L131" s="128" t="s">
        <v>1196</v>
      </c>
      <c r="M131" s="74" t="s">
        <v>755</v>
      </c>
      <c r="N131" s="74" t="s">
        <v>1692</v>
      </c>
      <c r="O131" s="78"/>
      <c r="P131" s="702"/>
      <c r="Q131" s="702"/>
      <c r="R131" s="78"/>
      <c r="S131" s="71"/>
      <c r="T131" s="121" t="s">
        <v>47</v>
      </c>
      <c r="U131" s="121" t="s">
        <v>47</v>
      </c>
      <c r="V131" s="121" t="s">
        <v>47</v>
      </c>
      <c r="W131" s="121" t="s">
        <v>47</v>
      </c>
      <c r="X131" s="121" t="s">
        <v>47</v>
      </c>
      <c r="Y131" s="121" t="s">
        <v>47</v>
      </c>
      <c r="Z131" s="121" t="s">
        <v>47</v>
      </c>
      <c r="AA131" s="121" t="s">
        <v>47</v>
      </c>
      <c r="AB131" s="121" t="s">
        <v>47</v>
      </c>
      <c r="AC131" s="121" t="s">
        <v>47</v>
      </c>
      <c r="AD131" s="121" t="s">
        <v>47</v>
      </c>
      <c r="AE131" s="120" t="s">
        <v>47</v>
      </c>
      <c r="AF131" s="58"/>
      <c r="AG131" s="230" t="str">
        <f t="shared" si="3"/>
        <v>PERI</v>
      </c>
      <c r="AH131" s="250">
        <v>44994</v>
      </c>
      <c r="AI131" s="90" t="s">
        <v>1179</v>
      </c>
      <c r="AJ131" s="251" t="s">
        <v>1180</v>
      </c>
      <c r="AK131" s="271"/>
      <c r="AL131" s="90"/>
      <c r="AM131" s="251"/>
      <c r="AN131" s="250"/>
      <c r="AO131" s="90"/>
      <c r="AP131" s="636"/>
      <c r="AQ131" s="235"/>
      <c r="AR131" s="58"/>
      <c r="AS131" s="48" t="str">
        <f>VLOOKUP(J131, 'Interrupt Table U5Lx'!$I$6:$I$397, 1, FALSE)</f>
        <v>INTTAUD1I15</v>
      </c>
    </row>
    <row r="132" spans="1:45" ht="16">
      <c r="A132" s="704"/>
      <c r="B132" s="78"/>
      <c r="C132" s="78"/>
      <c r="D132" s="78"/>
      <c r="E132" s="78"/>
      <c r="F132" s="93"/>
      <c r="H132" s="98" t="s">
        <v>1191</v>
      </c>
      <c r="I132" s="92"/>
      <c r="J132" s="74" t="s">
        <v>743</v>
      </c>
      <c r="K132" s="74" t="s">
        <v>744</v>
      </c>
      <c r="L132" s="128" t="s">
        <v>1197</v>
      </c>
      <c r="M132" s="74" t="s">
        <v>755</v>
      </c>
      <c r="N132" s="74" t="s">
        <v>1693</v>
      </c>
      <c r="O132" s="78"/>
      <c r="P132" s="702"/>
      <c r="Q132" s="702"/>
      <c r="R132" s="78"/>
      <c r="S132" s="71"/>
      <c r="T132" s="121" t="s">
        <v>47</v>
      </c>
      <c r="U132" s="121" t="s">
        <v>47</v>
      </c>
      <c r="V132" s="121" t="s">
        <v>47</v>
      </c>
      <c r="W132" s="121" t="s">
        <v>47</v>
      </c>
      <c r="X132" s="121" t="s">
        <v>47</v>
      </c>
      <c r="Y132" s="121" t="s">
        <v>47</v>
      </c>
      <c r="Z132" s="121" t="s">
        <v>47</v>
      </c>
      <c r="AA132" s="121" t="s">
        <v>47</v>
      </c>
      <c r="AB132" s="121" t="s">
        <v>47</v>
      </c>
      <c r="AC132" s="121" t="s">
        <v>47</v>
      </c>
      <c r="AD132" s="121" t="s">
        <v>47</v>
      </c>
      <c r="AE132" s="120" t="s">
        <v>47</v>
      </c>
      <c r="AF132" s="58"/>
      <c r="AG132" s="230" t="str">
        <f t="shared" si="3"/>
        <v>PERI</v>
      </c>
      <c r="AH132" s="250">
        <v>44994</v>
      </c>
      <c r="AI132" s="90" t="s">
        <v>1179</v>
      </c>
      <c r="AJ132" s="251" t="s">
        <v>1180</v>
      </c>
      <c r="AK132" s="271"/>
      <c r="AL132" s="90"/>
      <c r="AM132" s="251"/>
      <c r="AN132" s="250"/>
      <c r="AO132" s="90"/>
      <c r="AP132" s="636"/>
      <c r="AQ132" s="235"/>
      <c r="AR132" s="58"/>
      <c r="AS132" s="48" t="str">
        <f>VLOOKUP(J132, 'Interrupt Table U5Lx'!$I$6:$I$397, 1, FALSE)</f>
        <v>INTTAUD2I0</v>
      </c>
    </row>
    <row r="133" spans="1:45" ht="16">
      <c r="A133" s="704"/>
      <c r="B133" s="78"/>
      <c r="C133" s="78"/>
      <c r="D133" s="78"/>
      <c r="E133" s="78"/>
      <c r="F133" s="93"/>
      <c r="H133" s="98" t="s">
        <v>1191</v>
      </c>
      <c r="I133" s="92"/>
      <c r="J133" s="74" t="s">
        <v>745</v>
      </c>
      <c r="K133" s="74" t="s">
        <v>746</v>
      </c>
      <c r="L133" s="128" t="s">
        <v>1197</v>
      </c>
      <c r="M133" s="74" t="s">
        <v>755</v>
      </c>
      <c r="N133" s="74" t="s">
        <v>1694</v>
      </c>
      <c r="O133" s="78"/>
      <c r="P133" s="702"/>
      <c r="Q133" s="702"/>
      <c r="R133" s="78"/>
      <c r="S133" s="71"/>
      <c r="T133" s="121" t="s">
        <v>47</v>
      </c>
      <c r="U133" s="121" t="s">
        <v>47</v>
      </c>
      <c r="V133" s="121" t="s">
        <v>47</v>
      </c>
      <c r="W133" s="121" t="s">
        <v>47</v>
      </c>
      <c r="X133" s="121" t="s">
        <v>47</v>
      </c>
      <c r="Y133" s="121" t="s">
        <v>47</v>
      </c>
      <c r="Z133" s="121" t="s">
        <v>47</v>
      </c>
      <c r="AA133" s="121" t="s">
        <v>47</v>
      </c>
      <c r="AB133" s="121" t="s">
        <v>47</v>
      </c>
      <c r="AC133" s="121" t="s">
        <v>47</v>
      </c>
      <c r="AD133" s="121" t="s">
        <v>47</v>
      </c>
      <c r="AE133" s="120" t="s">
        <v>47</v>
      </c>
      <c r="AF133" s="58"/>
      <c r="AG133" s="230" t="str">
        <f t="shared" si="3"/>
        <v>PERI</v>
      </c>
      <c r="AH133" s="250">
        <v>44994</v>
      </c>
      <c r="AI133" s="90" t="s">
        <v>1179</v>
      </c>
      <c r="AJ133" s="251" t="s">
        <v>1180</v>
      </c>
      <c r="AK133" s="271"/>
      <c r="AL133" s="90"/>
      <c r="AM133" s="251"/>
      <c r="AN133" s="250"/>
      <c r="AO133" s="90"/>
      <c r="AP133" s="636"/>
      <c r="AQ133" s="235"/>
      <c r="AR133" s="58"/>
      <c r="AS133" s="48" t="str">
        <f>VLOOKUP(J133, 'Interrupt Table U5Lx'!$I$6:$I$397, 1, FALSE)</f>
        <v>INTTAUD2I1</v>
      </c>
    </row>
    <row r="134" spans="1:45" ht="16">
      <c r="A134" s="704"/>
      <c r="B134" s="78"/>
      <c r="C134" s="78"/>
      <c r="D134" s="78"/>
      <c r="E134" s="78"/>
      <c r="F134" s="93"/>
      <c r="H134" s="98" t="s">
        <v>1191</v>
      </c>
      <c r="I134" s="92"/>
      <c r="J134" s="74" t="s">
        <v>747</v>
      </c>
      <c r="K134" s="74" t="s">
        <v>748</v>
      </c>
      <c r="L134" s="128" t="s">
        <v>1198</v>
      </c>
      <c r="M134" s="74" t="s">
        <v>755</v>
      </c>
      <c r="N134" s="74" t="s">
        <v>1695</v>
      </c>
      <c r="O134" s="78"/>
      <c r="P134" s="702"/>
      <c r="Q134" s="702"/>
      <c r="R134" s="78"/>
      <c r="S134" s="71"/>
      <c r="T134" s="121" t="s">
        <v>47</v>
      </c>
      <c r="U134" s="121" t="s">
        <v>47</v>
      </c>
      <c r="V134" s="121" t="s">
        <v>47</v>
      </c>
      <c r="W134" s="121" t="s">
        <v>47</v>
      </c>
      <c r="X134" s="121" t="s">
        <v>47</v>
      </c>
      <c r="Y134" s="121" t="s">
        <v>47</v>
      </c>
      <c r="Z134" s="121" t="s">
        <v>47</v>
      </c>
      <c r="AA134" s="121" t="s">
        <v>47</v>
      </c>
      <c r="AB134" s="121" t="s">
        <v>47</v>
      </c>
      <c r="AC134" s="121" t="s">
        <v>47</v>
      </c>
      <c r="AD134" s="121" t="s">
        <v>47</v>
      </c>
      <c r="AE134" s="120" t="s">
        <v>47</v>
      </c>
      <c r="AF134" s="58"/>
      <c r="AG134" s="230" t="str">
        <f t="shared" si="3"/>
        <v>PERI</v>
      </c>
      <c r="AH134" s="250">
        <v>44994</v>
      </c>
      <c r="AI134" s="90" t="s">
        <v>1179</v>
      </c>
      <c r="AJ134" s="251" t="s">
        <v>1180</v>
      </c>
      <c r="AK134" s="271"/>
      <c r="AL134" s="90"/>
      <c r="AM134" s="251"/>
      <c r="AN134" s="250"/>
      <c r="AO134" s="90"/>
      <c r="AP134" s="636"/>
      <c r="AQ134" s="235"/>
      <c r="AR134" s="58"/>
      <c r="AS134" s="48" t="str">
        <f>VLOOKUP(J134, 'Interrupt Table U5Lx'!$I$6:$I$397, 1, FALSE)</f>
        <v>INTTAUD2I2</v>
      </c>
    </row>
    <row r="135" spans="1:45" ht="16">
      <c r="A135" s="704"/>
      <c r="B135" s="78"/>
      <c r="C135" s="78"/>
      <c r="D135" s="78"/>
      <c r="E135" s="78"/>
      <c r="F135" s="93"/>
      <c r="H135" s="98" t="s">
        <v>1191</v>
      </c>
      <c r="I135" s="92"/>
      <c r="J135" s="74" t="s">
        <v>749</v>
      </c>
      <c r="K135" s="74" t="s">
        <v>750</v>
      </c>
      <c r="L135" s="128" t="s">
        <v>1198</v>
      </c>
      <c r="M135" s="74" t="s">
        <v>755</v>
      </c>
      <c r="N135" s="74" t="s">
        <v>1696</v>
      </c>
      <c r="O135" s="78"/>
      <c r="P135" s="702"/>
      <c r="Q135" s="702"/>
      <c r="R135" s="78"/>
      <c r="S135" s="71"/>
      <c r="T135" s="121" t="s">
        <v>47</v>
      </c>
      <c r="U135" s="121" t="s">
        <v>47</v>
      </c>
      <c r="V135" s="121" t="s">
        <v>47</v>
      </c>
      <c r="W135" s="121" t="s">
        <v>47</v>
      </c>
      <c r="X135" s="121" t="s">
        <v>47</v>
      </c>
      <c r="Y135" s="121" t="s">
        <v>47</v>
      </c>
      <c r="Z135" s="121" t="s">
        <v>47</v>
      </c>
      <c r="AA135" s="121" t="s">
        <v>47</v>
      </c>
      <c r="AB135" s="121" t="s">
        <v>47</v>
      </c>
      <c r="AC135" s="121" t="s">
        <v>47</v>
      </c>
      <c r="AD135" s="121" t="s">
        <v>47</v>
      </c>
      <c r="AE135" s="120" t="s">
        <v>47</v>
      </c>
      <c r="AF135" s="58"/>
      <c r="AG135" s="230" t="str">
        <f t="shared" si="3"/>
        <v>PERI</v>
      </c>
      <c r="AH135" s="250">
        <v>44994</v>
      </c>
      <c r="AI135" s="90" t="s">
        <v>1179</v>
      </c>
      <c r="AJ135" s="251" t="s">
        <v>1180</v>
      </c>
      <c r="AK135" s="271"/>
      <c r="AL135" s="90"/>
      <c r="AM135" s="251"/>
      <c r="AN135" s="250"/>
      <c r="AO135" s="90"/>
      <c r="AP135" s="636"/>
      <c r="AQ135" s="235"/>
      <c r="AR135" s="58"/>
      <c r="AS135" s="48" t="str">
        <f>VLOOKUP(J135, 'Interrupt Table U5Lx'!$I$6:$I$397, 1, FALSE)</f>
        <v>INTTAUD2I3</v>
      </c>
    </row>
    <row r="136" spans="1:45" ht="16">
      <c r="A136" s="704"/>
      <c r="B136" s="78"/>
      <c r="C136" s="78"/>
      <c r="D136" s="78"/>
      <c r="E136" s="78"/>
      <c r="F136" s="93"/>
      <c r="H136" s="98" t="s">
        <v>1191</v>
      </c>
      <c r="I136" s="92"/>
      <c r="J136" s="74" t="s">
        <v>751</v>
      </c>
      <c r="K136" s="74" t="s">
        <v>752</v>
      </c>
      <c r="L136" s="128" t="s">
        <v>1198</v>
      </c>
      <c r="M136" s="74" t="s">
        <v>755</v>
      </c>
      <c r="N136" s="74" t="s">
        <v>1697</v>
      </c>
      <c r="O136" s="78"/>
      <c r="P136" s="702"/>
      <c r="Q136" s="702"/>
      <c r="R136" s="78"/>
      <c r="S136" s="71"/>
      <c r="T136" s="121" t="s">
        <v>47</v>
      </c>
      <c r="U136" s="121" t="s">
        <v>47</v>
      </c>
      <c r="V136" s="121" t="s">
        <v>47</v>
      </c>
      <c r="W136" s="121" t="s">
        <v>47</v>
      </c>
      <c r="X136" s="121" t="s">
        <v>47</v>
      </c>
      <c r="Y136" s="121" t="s">
        <v>47</v>
      </c>
      <c r="Z136" s="121" t="s">
        <v>47</v>
      </c>
      <c r="AA136" s="121" t="s">
        <v>47</v>
      </c>
      <c r="AB136" s="121" t="s">
        <v>47</v>
      </c>
      <c r="AC136" s="121" t="s">
        <v>47</v>
      </c>
      <c r="AD136" s="121" t="s">
        <v>47</v>
      </c>
      <c r="AE136" s="120" t="s">
        <v>47</v>
      </c>
      <c r="AF136" s="58"/>
      <c r="AG136" s="230" t="str">
        <f t="shared" si="3"/>
        <v>PERI</v>
      </c>
      <c r="AH136" s="250">
        <v>44994</v>
      </c>
      <c r="AI136" s="90" t="s">
        <v>1179</v>
      </c>
      <c r="AJ136" s="251" t="s">
        <v>1180</v>
      </c>
      <c r="AK136" s="271"/>
      <c r="AL136" s="90"/>
      <c r="AM136" s="251"/>
      <c r="AN136" s="250"/>
      <c r="AO136" s="90"/>
      <c r="AP136" s="636"/>
      <c r="AQ136" s="235"/>
      <c r="AR136" s="58"/>
      <c r="AS136" s="48" t="str">
        <f>VLOOKUP(J136, 'Interrupt Table U5Lx'!$I$6:$I$397, 1, FALSE)</f>
        <v>INTTAUD2I4</v>
      </c>
    </row>
    <row r="137" spans="1:45" ht="16">
      <c r="A137" s="704"/>
      <c r="B137" s="78"/>
      <c r="C137" s="78"/>
      <c r="D137" s="78"/>
      <c r="E137" s="78"/>
      <c r="F137" s="93"/>
      <c r="H137" s="98" t="s">
        <v>1191</v>
      </c>
      <c r="I137" s="92"/>
      <c r="J137" s="74" t="s">
        <v>753</v>
      </c>
      <c r="K137" s="74" t="s">
        <v>754</v>
      </c>
      <c r="L137" s="128" t="s">
        <v>1198</v>
      </c>
      <c r="M137" s="74" t="s">
        <v>755</v>
      </c>
      <c r="N137" s="74" t="s">
        <v>1698</v>
      </c>
      <c r="O137" s="78"/>
      <c r="P137" s="702"/>
      <c r="Q137" s="702"/>
      <c r="R137" s="78"/>
      <c r="S137" s="71"/>
      <c r="T137" s="121" t="s">
        <v>47</v>
      </c>
      <c r="U137" s="121" t="s">
        <v>47</v>
      </c>
      <c r="V137" s="121" t="s">
        <v>47</v>
      </c>
      <c r="W137" s="121" t="s">
        <v>47</v>
      </c>
      <c r="X137" s="121" t="s">
        <v>47</v>
      </c>
      <c r="Y137" s="121" t="s">
        <v>47</v>
      </c>
      <c r="Z137" s="121" t="s">
        <v>47</v>
      </c>
      <c r="AA137" s="121" t="s">
        <v>47</v>
      </c>
      <c r="AB137" s="121" t="s">
        <v>47</v>
      </c>
      <c r="AC137" s="121" t="s">
        <v>47</v>
      </c>
      <c r="AD137" s="121" t="s">
        <v>47</v>
      </c>
      <c r="AE137" s="120" t="s">
        <v>47</v>
      </c>
      <c r="AF137" s="58"/>
      <c r="AG137" s="230" t="str">
        <f t="shared" si="3"/>
        <v>PERI</v>
      </c>
      <c r="AH137" s="250">
        <v>44994</v>
      </c>
      <c r="AI137" s="90" t="s">
        <v>1179</v>
      </c>
      <c r="AJ137" s="251" t="s">
        <v>1180</v>
      </c>
      <c r="AK137" s="271"/>
      <c r="AL137" s="90"/>
      <c r="AM137" s="251"/>
      <c r="AN137" s="250"/>
      <c r="AO137" s="90"/>
      <c r="AP137" s="636"/>
      <c r="AQ137" s="235"/>
      <c r="AR137" s="58"/>
      <c r="AS137" s="48" t="str">
        <f>VLOOKUP(J137, 'Interrupt Table U5Lx'!$I$6:$I$397, 1, FALSE)</f>
        <v>INTTAUD2I5</v>
      </c>
    </row>
    <row r="138" spans="1:45" ht="16">
      <c r="A138" s="704"/>
      <c r="B138" s="78"/>
      <c r="C138" s="78"/>
      <c r="D138" s="78"/>
      <c r="E138" s="78"/>
      <c r="F138" s="93"/>
      <c r="H138" s="98" t="s">
        <v>1191</v>
      </c>
      <c r="I138" s="92"/>
      <c r="J138" s="74" t="s">
        <v>756</v>
      </c>
      <c r="K138" s="74" t="s">
        <v>757</v>
      </c>
      <c r="L138" s="128" t="s">
        <v>1198</v>
      </c>
      <c r="M138" s="74" t="s">
        <v>755</v>
      </c>
      <c r="N138" s="74" t="s">
        <v>1699</v>
      </c>
      <c r="O138" s="78"/>
      <c r="P138" s="702"/>
      <c r="Q138" s="702"/>
      <c r="R138" s="78"/>
      <c r="S138" s="71"/>
      <c r="T138" s="121" t="s">
        <v>47</v>
      </c>
      <c r="U138" s="121" t="s">
        <v>47</v>
      </c>
      <c r="V138" s="121" t="s">
        <v>47</v>
      </c>
      <c r="W138" s="121" t="s">
        <v>47</v>
      </c>
      <c r="X138" s="121" t="s">
        <v>47</v>
      </c>
      <c r="Y138" s="121" t="s">
        <v>47</v>
      </c>
      <c r="Z138" s="121" t="s">
        <v>47</v>
      </c>
      <c r="AA138" s="121" t="s">
        <v>47</v>
      </c>
      <c r="AB138" s="121" t="s">
        <v>47</v>
      </c>
      <c r="AC138" s="121" t="s">
        <v>47</v>
      </c>
      <c r="AD138" s="121" t="s">
        <v>47</v>
      </c>
      <c r="AE138" s="120" t="s">
        <v>47</v>
      </c>
      <c r="AF138" s="58"/>
      <c r="AG138" s="230" t="str">
        <f t="shared" si="3"/>
        <v>PERI</v>
      </c>
      <c r="AH138" s="250">
        <v>44994</v>
      </c>
      <c r="AI138" s="90" t="s">
        <v>1179</v>
      </c>
      <c r="AJ138" s="251" t="s">
        <v>1180</v>
      </c>
      <c r="AK138" s="271"/>
      <c r="AL138" s="90"/>
      <c r="AM138" s="251"/>
      <c r="AN138" s="250"/>
      <c r="AO138" s="90"/>
      <c r="AP138" s="636"/>
      <c r="AQ138" s="235"/>
      <c r="AR138" s="58"/>
      <c r="AS138" s="48" t="str">
        <f>VLOOKUP(J138, 'Interrupt Table U5Lx'!$I$6:$I$397, 1, FALSE)</f>
        <v>INTTAUD2I6</v>
      </c>
    </row>
    <row r="139" spans="1:45" ht="16">
      <c r="A139" s="704"/>
      <c r="B139" s="78"/>
      <c r="C139" s="78"/>
      <c r="D139" s="78"/>
      <c r="E139" s="78"/>
      <c r="F139" s="93"/>
      <c r="H139" s="98" t="s">
        <v>1191</v>
      </c>
      <c r="I139" s="92"/>
      <c r="J139" s="74" t="s">
        <v>758</v>
      </c>
      <c r="K139" s="74" t="s">
        <v>759</v>
      </c>
      <c r="L139" s="128" t="s">
        <v>1198</v>
      </c>
      <c r="M139" s="74" t="s">
        <v>755</v>
      </c>
      <c r="N139" s="74" t="s">
        <v>1700</v>
      </c>
      <c r="O139" s="78"/>
      <c r="P139" s="702"/>
      <c r="Q139" s="702"/>
      <c r="R139" s="78"/>
      <c r="S139" s="71"/>
      <c r="T139" s="121" t="s">
        <v>47</v>
      </c>
      <c r="U139" s="121" t="s">
        <v>47</v>
      </c>
      <c r="V139" s="121" t="s">
        <v>47</v>
      </c>
      <c r="W139" s="121" t="s">
        <v>47</v>
      </c>
      <c r="X139" s="121" t="s">
        <v>47</v>
      </c>
      <c r="Y139" s="121" t="s">
        <v>47</v>
      </c>
      <c r="Z139" s="121" t="s">
        <v>47</v>
      </c>
      <c r="AA139" s="121" t="s">
        <v>47</v>
      </c>
      <c r="AB139" s="121" t="s">
        <v>47</v>
      </c>
      <c r="AC139" s="121" t="s">
        <v>47</v>
      </c>
      <c r="AD139" s="121" t="s">
        <v>47</v>
      </c>
      <c r="AE139" s="120" t="s">
        <v>47</v>
      </c>
      <c r="AF139" s="58"/>
      <c r="AG139" s="230" t="str">
        <f t="shared" si="3"/>
        <v>PERI</v>
      </c>
      <c r="AH139" s="250">
        <v>44994</v>
      </c>
      <c r="AI139" s="90" t="s">
        <v>1179</v>
      </c>
      <c r="AJ139" s="251" t="s">
        <v>1180</v>
      </c>
      <c r="AK139" s="271"/>
      <c r="AL139" s="90"/>
      <c r="AM139" s="251"/>
      <c r="AN139" s="250"/>
      <c r="AO139" s="90"/>
      <c r="AP139" s="636"/>
      <c r="AQ139" s="235"/>
      <c r="AR139" s="58"/>
      <c r="AS139" s="48" t="str">
        <f>VLOOKUP(J139, 'Interrupt Table U5Lx'!$I$6:$I$397, 1, FALSE)</f>
        <v>INTTAUD2I7</v>
      </c>
    </row>
    <row r="140" spans="1:45" ht="16">
      <c r="A140" s="704"/>
      <c r="B140" s="78"/>
      <c r="C140" s="78"/>
      <c r="D140" s="78"/>
      <c r="E140" s="78"/>
      <c r="F140" s="93"/>
      <c r="H140" s="98" t="s">
        <v>1191</v>
      </c>
      <c r="I140" s="92"/>
      <c r="J140" s="74" t="s">
        <v>760</v>
      </c>
      <c r="K140" s="74" t="s">
        <v>761</v>
      </c>
      <c r="L140" s="128" t="s">
        <v>1198</v>
      </c>
      <c r="M140" s="74" t="s">
        <v>755</v>
      </c>
      <c r="N140" s="74" t="s">
        <v>1701</v>
      </c>
      <c r="O140" s="78"/>
      <c r="P140" s="702"/>
      <c r="Q140" s="702"/>
      <c r="R140" s="78"/>
      <c r="S140" s="71"/>
      <c r="T140" s="121" t="s">
        <v>47</v>
      </c>
      <c r="U140" s="121" t="s">
        <v>47</v>
      </c>
      <c r="V140" s="121" t="s">
        <v>47</v>
      </c>
      <c r="W140" s="121" t="s">
        <v>47</v>
      </c>
      <c r="X140" s="121" t="s">
        <v>47</v>
      </c>
      <c r="Y140" s="121" t="s">
        <v>47</v>
      </c>
      <c r="Z140" s="121" t="s">
        <v>47</v>
      </c>
      <c r="AA140" s="121" t="s">
        <v>47</v>
      </c>
      <c r="AB140" s="121" t="s">
        <v>47</v>
      </c>
      <c r="AC140" s="121" t="s">
        <v>47</v>
      </c>
      <c r="AD140" s="121" t="s">
        <v>47</v>
      </c>
      <c r="AE140" s="120" t="s">
        <v>47</v>
      </c>
      <c r="AF140" s="58"/>
      <c r="AG140" s="230" t="str">
        <f t="shared" si="3"/>
        <v>PERI</v>
      </c>
      <c r="AH140" s="250">
        <v>44994</v>
      </c>
      <c r="AI140" s="90" t="s">
        <v>1179</v>
      </c>
      <c r="AJ140" s="251" t="s">
        <v>1180</v>
      </c>
      <c r="AK140" s="271"/>
      <c r="AL140" s="90"/>
      <c r="AM140" s="251"/>
      <c r="AN140" s="250"/>
      <c r="AO140" s="90"/>
      <c r="AP140" s="636"/>
      <c r="AQ140" s="235"/>
      <c r="AR140" s="58"/>
      <c r="AS140" s="48" t="str">
        <f>VLOOKUP(J140, 'Interrupt Table U5Lx'!$I$6:$I$397, 1, FALSE)</f>
        <v>INTTAUD2I8</v>
      </c>
    </row>
    <row r="141" spans="1:45" ht="16">
      <c r="A141" s="704"/>
      <c r="B141" s="78"/>
      <c r="C141" s="78"/>
      <c r="D141" s="78"/>
      <c r="E141" s="78"/>
      <c r="F141" s="93"/>
      <c r="H141" s="98" t="s">
        <v>1191</v>
      </c>
      <c r="I141" s="92"/>
      <c r="J141" s="74" t="s">
        <v>762</v>
      </c>
      <c r="K141" s="74" t="s">
        <v>763</v>
      </c>
      <c r="L141" s="128" t="s">
        <v>1198</v>
      </c>
      <c r="M141" s="74" t="s">
        <v>755</v>
      </c>
      <c r="N141" s="74" t="s">
        <v>1702</v>
      </c>
      <c r="O141" s="78"/>
      <c r="P141" s="702"/>
      <c r="Q141" s="702"/>
      <c r="R141" s="78"/>
      <c r="S141" s="71"/>
      <c r="T141" s="121" t="s">
        <v>47</v>
      </c>
      <c r="U141" s="121" t="s">
        <v>47</v>
      </c>
      <c r="V141" s="121" t="s">
        <v>47</v>
      </c>
      <c r="W141" s="121" t="s">
        <v>47</v>
      </c>
      <c r="X141" s="121" t="s">
        <v>47</v>
      </c>
      <c r="Y141" s="121" t="s">
        <v>47</v>
      </c>
      <c r="Z141" s="121" t="s">
        <v>47</v>
      </c>
      <c r="AA141" s="121" t="s">
        <v>47</v>
      </c>
      <c r="AB141" s="121" t="s">
        <v>47</v>
      </c>
      <c r="AC141" s="121" t="s">
        <v>47</v>
      </c>
      <c r="AD141" s="121" t="s">
        <v>47</v>
      </c>
      <c r="AE141" s="120" t="s">
        <v>47</v>
      </c>
      <c r="AF141" s="58"/>
      <c r="AG141" s="230" t="str">
        <f t="shared" si="3"/>
        <v>PERI</v>
      </c>
      <c r="AH141" s="250">
        <v>44994</v>
      </c>
      <c r="AI141" s="90" t="s">
        <v>1179</v>
      </c>
      <c r="AJ141" s="251" t="s">
        <v>1180</v>
      </c>
      <c r="AK141" s="271"/>
      <c r="AL141" s="90"/>
      <c r="AM141" s="251"/>
      <c r="AN141" s="250"/>
      <c r="AO141" s="90"/>
      <c r="AP141" s="636"/>
      <c r="AQ141" s="235"/>
      <c r="AR141" s="58"/>
      <c r="AS141" s="48" t="str">
        <f>VLOOKUP(J141, 'Interrupt Table U5Lx'!$I$6:$I$397, 1, FALSE)</f>
        <v>INTTAUD2I9</v>
      </c>
    </row>
    <row r="142" spans="1:45" ht="16">
      <c r="A142" s="704"/>
      <c r="B142" s="78"/>
      <c r="C142" s="78"/>
      <c r="D142" s="78"/>
      <c r="E142" s="78"/>
      <c r="F142" s="93"/>
      <c r="H142" s="98" t="s">
        <v>1191</v>
      </c>
      <c r="I142" s="92"/>
      <c r="J142" s="74" t="s">
        <v>764</v>
      </c>
      <c r="K142" s="74" t="s">
        <v>765</v>
      </c>
      <c r="L142" s="128" t="s">
        <v>1198</v>
      </c>
      <c r="M142" s="74" t="s">
        <v>755</v>
      </c>
      <c r="N142" s="74" t="s">
        <v>1703</v>
      </c>
      <c r="O142" s="78"/>
      <c r="P142" s="702"/>
      <c r="Q142" s="702"/>
      <c r="R142" s="78"/>
      <c r="S142" s="71"/>
      <c r="T142" s="121" t="s">
        <v>47</v>
      </c>
      <c r="U142" s="121" t="s">
        <v>47</v>
      </c>
      <c r="V142" s="121" t="s">
        <v>47</v>
      </c>
      <c r="W142" s="121" t="s">
        <v>47</v>
      </c>
      <c r="X142" s="121" t="s">
        <v>47</v>
      </c>
      <c r="Y142" s="121" t="s">
        <v>47</v>
      </c>
      <c r="Z142" s="121" t="s">
        <v>47</v>
      </c>
      <c r="AA142" s="121" t="s">
        <v>47</v>
      </c>
      <c r="AB142" s="121" t="s">
        <v>47</v>
      </c>
      <c r="AC142" s="121" t="s">
        <v>47</v>
      </c>
      <c r="AD142" s="121" t="s">
        <v>47</v>
      </c>
      <c r="AE142" s="120" t="s">
        <v>47</v>
      </c>
      <c r="AF142" s="58"/>
      <c r="AG142" s="230" t="str">
        <f t="shared" si="3"/>
        <v>PERI</v>
      </c>
      <c r="AH142" s="250">
        <v>44994</v>
      </c>
      <c r="AI142" s="90" t="s">
        <v>1179</v>
      </c>
      <c r="AJ142" s="251" t="s">
        <v>1180</v>
      </c>
      <c r="AK142" s="271"/>
      <c r="AL142" s="90"/>
      <c r="AM142" s="251"/>
      <c r="AN142" s="250"/>
      <c r="AO142" s="90"/>
      <c r="AP142" s="636"/>
      <c r="AQ142" s="235"/>
      <c r="AR142" s="58"/>
      <c r="AS142" s="48" t="str">
        <f>VLOOKUP(J142, 'Interrupt Table U5Lx'!$I$6:$I$397, 1, FALSE)</f>
        <v>INTTAUD2I10</v>
      </c>
    </row>
    <row r="143" spans="1:45" ht="16">
      <c r="A143" s="704"/>
      <c r="B143" s="78"/>
      <c r="C143" s="78"/>
      <c r="D143" s="78"/>
      <c r="E143" s="78"/>
      <c r="F143" s="93"/>
      <c r="H143" s="98" t="s">
        <v>1191</v>
      </c>
      <c r="I143" s="92"/>
      <c r="J143" s="74" t="s">
        <v>766</v>
      </c>
      <c r="K143" s="74" t="s">
        <v>767</v>
      </c>
      <c r="L143" s="128" t="s">
        <v>1198</v>
      </c>
      <c r="M143" s="74" t="s">
        <v>755</v>
      </c>
      <c r="N143" s="74" t="s">
        <v>1704</v>
      </c>
      <c r="O143" s="78"/>
      <c r="P143" s="702"/>
      <c r="Q143" s="702"/>
      <c r="R143" s="78"/>
      <c r="S143" s="71"/>
      <c r="T143" s="121" t="s">
        <v>47</v>
      </c>
      <c r="U143" s="121" t="s">
        <v>47</v>
      </c>
      <c r="V143" s="121" t="s">
        <v>47</v>
      </c>
      <c r="W143" s="121" t="s">
        <v>47</v>
      </c>
      <c r="X143" s="121" t="s">
        <v>47</v>
      </c>
      <c r="Y143" s="121" t="s">
        <v>47</v>
      </c>
      <c r="Z143" s="121" t="s">
        <v>47</v>
      </c>
      <c r="AA143" s="121" t="s">
        <v>47</v>
      </c>
      <c r="AB143" s="121" t="s">
        <v>47</v>
      </c>
      <c r="AC143" s="121" t="s">
        <v>47</v>
      </c>
      <c r="AD143" s="121" t="s">
        <v>47</v>
      </c>
      <c r="AE143" s="120" t="s">
        <v>47</v>
      </c>
      <c r="AF143" s="58"/>
      <c r="AG143" s="230" t="str">
        <f t="shared" si="3"/>
        <v>PERI</v>
      </c>
      <c r="AH143" s="250">
        <v>44994</v>
      </c>
      <c r="AI143" s="90" t="s">
        <v>1179</v>
      </c>
      <c r="AJ143" s="251" t="s">
        <v>1180</v>
      </c>
      <c r="AK143" s="271"/>
      <c r="AL143" s="90"/>
      <c r="AM143" s="251"/>
      <c r="AN143" s="250"/>
      <c r="AO143" s="90"/>
      <c r="AP143" s="636"/>
      <c r="AQ143" s="235"/>
      <c r="AR143" s="58"/>
      <c r="AS143" s="48" t="str">
        <f>VLOOKUP(J143, 'Interrupt Table U5Lx'!$I$6:$I$397, 1, FALSE)</f>
        <v>INTTAUD2I11</v>
      </c>
    </row>
    <row r="144" spans="1:45" ht="16">
      <c r="A144" s="704"/>
      <c r="B144" s="78"/>
      <c r="C144" s="78"/>
      <c r="D144" s="78"/>
      <c r="E144" s="78"/>
      <c r="F144" s="93"/>
      <c r="H144" s="98" t="s">
        <v>1191</v>
      </c>
      <c r="I144" s="92"/>
      <c r="J144" s="74" t="s">
        <v>768</v>
      </c>
      <c r="K144" s="74" t="s">
        <v>769</v>
      </c>
      <c r="L144" s="128" t="s">
        <v>1198</v>
      </c>
      <c r="M144" s="74" t="s">
        <v>755</v>
      </c>
      <c r="N144" s="74" t="s">
        <v>1705</v>
      </c>
      <c r="O144" s="78"/>
      <c r="P144" s="702"/>
      <c r="Q144" s="702"/>
      <c r="R144" s="78"/>
      <c r="S144" s="71"/>
      <c r="T144" s="121" t="s">
        <v>47</v>
      </c>
      <c r="U144" s="121" t="s">
        <v>47</v>
      </c>
      <c r="V144" s="121" t="s">
        <v>47</v>
      </c>
      <c r="W144" s="121" t="s">
        <v>47</v>
      </c>
      <c r="X144" s="121" t="s">
        <v>47</v>
      </c>
      <c r="Y144" s="121" t="s">
        <v>47</v>
      </c>
      <c r="Z144" s="121" t="s">
        <v>47</v>
      </c>
      <c r="AA144" s="121" t="s">
        <v>47</v>
      </c>
      <c r="AB144" s="121" t="s">
        <v>47</v>
      </c>
      <c r="AC144" s="121" t="s">
        <v>47</v>
      </c>
      <c r="AD144" s="121" t="s">
        <v>47</v>
      </c>
      <c r="AE144" s="120" t="s">
        <v>47</v>
      </c>
      <c r="AF144" s="58"/>
      <c r="AG144" s="230" t="str">
        <f t="shared" si="3"/>
        <v>PERI</v>
      </c>
      <c r="AH144" s="250">
        <v>44994</v>
      </c>
      <c r="AI144" s="90" t="s">
        <v>1179</v>
      </c>
      <c r="AJ144" s="251" t="s">
        <v>1180</v>
      </c>
      <c r="AK144" s="271"/>
      <c r="AL144" s="90"/>
      <c r="AM144" s="251"/>
      <c r="AN144" s="250"/>
      <c r="AO144" s="90"/>
      <c r="AP144" s="636"/>
      <c r="AQ144" s="235"/>
      <c r="AR144" s="58"/>
      <c r="AS144" s="48" t="str">
        <f>VLOOKUP(J144, 'Interrupt Table U5Lx'!$I$6:$I$397, 1, FALSE)</f>
        <v>INTTAUD2I12</v>
      </c>
    </row>
    <row r="145" spans="1:45" ht="16">
      <c r="A145" s="704"/>
      <c r="B145" s="78"/>
      <c r="C145" s="78"/>
      <c r="D145" s="78"/>
      <c r="E145" s="78"/>
      <c r="F145" s="93"/>
      <c r="H145" s="98" t="s">
        <v>1191</v>
      </c>
      <c r="I145" s="92"/>
      <c r="J145" s="74" t="s">
        <v>770</v>
      </c>
      <c r="K145" s="74" t="s">
        <v>771</v>
      </c>
      <c r="L145" s="128" t="s">
        <v>1198</v>
      </c>
      <c r="M145" s="74" t="s">
        <v>755</v>
      </c>
      <c r="N145" s="74" t="s">
        <v>1706</v>
      </c>
      <c r="O145" s="78"/>
      <c r="P145" s="702"/>
      <c r="Q145" s="702"/>
      <c r="R145" s="78"/>
      <c r="S145" s="71"/>
      <c r="T145" s="121" t="s">
        <v>47</v>
      </c>
      <c r="U145" s="121" t="s">
        <v>47</v>
      </c>
      <c r="V145" s="121" t="s">
        <v>47</v>
      </c>
      <c r="W145" s="121" t="s">
        <v>47</v>
      </c>
      <c r="X145" s="121" t="s">
        <v>47</v>
      </c>
      <c r="Y145" s="121" t="s">
        <v>47</v>
      </c>
      <c r="Z145" s="121" t="s">
        <v>47</v>
      </c>
      <c r="AA145" s="121" t="s">
        <v>47</v>
      </c>
      <c r="AB145" s="121" t="s">
        <v>47</v>
      </c>
      <c r="AC145" s="121" t="s">
        <v>47</v>
      </c>
      <c r="AD145" s="121" t="s">
        <v>47</v>
      </c>
      <c r="AE145" s="120" t="s">
        <v>47</v>
      </c>
      <c r="AF145" s="58"/>
      <c r="AG145" s="230" t="str">
        <f t="shared" si="3"/>
        <v>PERI</v>
      </c>
      <c r="AH145" s="250">
        <v>44994</v>
      </c>
      <c r="AI145" s="90" t="s">
        <v>1179</v>
      </c>
      <c r="AJ145" s="251" t="s">
        <v>1180</v>
      </c>
      <c r="AK145" s="271"/>
      <c r="AL145" s="90"/>
      <c r="AM145" s="251"/>
      <c r="AN145" s="250"/>
      <c r="AO145" s="90"/>
      <c r="AP145" s="636"/>
      <c r="AQ145" s="235"/>
      <c r="AR145" s="58"/>
      <c r="AS145" s="48" t="str">
        <f>VLOOKUP(J145, 'Interrupt Table U5Lx'!$I$6:$I$397, 1, FALSE)</f>
        <v>INTTAUD2I13</v>
      </c>
    </row>
    <row r="146" spans="1:45" ht="16">
      <c r="A146" s="704"/>
      <c r="B146" s="78"/>
      <c r="C146" s="78"/>
      <c r="D146" s="78"/>
      <c r="E146" s="78"/>
      <c r="F146" s="93"/>
      <c r="H146" s="98" t="s">
        <v>1191</v>
      </c>
      <c r="I146" s="92"/>
      <c r="J146" s="74" t="s">
        <v>772</v>
      </c>
      <c r="K146" s="74" t="s">
        <v>773</v>
      </c>
      <c r="L146" s="128" t="s">
        <v>1198</v>
      </c>
      <c r="M146" s="74" t="s">
        <v>755</v>
      </c>
      <c r="N146" s="74" t="s">
        <v>1707</v>
      </c>
      <c r="O146" s="78"/>
      <c r="P146" s="702"/>
      <c r="Q146" s="702"/>
      <c r="R146" s="78"/>
      <c r="S146" s="71"/>
      <c r="T146" s="121" t="s">
        <v>47</v>
      </c>
      <c r="U146" s="121" t="s">
        <v>47</v>
      </c>
      <c r="V146" s="121" t="s">
        <v>47</v>
      </c>
      <c r="W146" s="121" t="s">
        <v>47</v>
      </c>
      <c r="X146" s="121" t="s">
        <v>47</v>
      </c>
      <c r="Y146" s="121" t="s">
        <v>47</v>
      </c>
      <c r="Z146" s="121" t="s">
        <v>47</v>
      </c>
      <c r="AA146" s="121" t="s">
        <v>47</v>
      </c>
      <c r="AB146" s="121" t="s">
        <v>47</v>
      </c>
      <c r="AC146" s="121" t="s">
        <v>47</v>
      </c>
      <c r="AD146" s="121" t="s">
        <v>47</v>
      </c>
      <c r="AE146" s="120" t="s">
        <v>47</v>
      </c>
      <c r="AF146" s="58"/>
      <c r="AG146" s="230" t="str">
        <f t="shared" si="3"/>
        <v>PERI</v>
      </c>
      <c r="AH146" s="250">
        <v>44994</v>
      </c>
      <c r="AI146" s="90" t="s">
        <v>1179</v>
      </c>
      <c r="AJ146" s="251" t="s">
        <v>1180</v>
      </c>
      <c r="AK146" s="271"/>
      <c r="AL146" s="90"/>
      <c r="AM146" s="251"/>
      <c r="AN146" s="250"/>
      <c r="AO146" s="90"/>
      <c r="AP146" s="636"/>
      <c r="AQ146" s="235"/>
      <c r="AR146" s="58"/>
      <c r="AS146" s="48" t="str">
        <f>VLOOKUP(J146, 'Interrupt Table U5Lx'!$I$6:$I$397, 1, FALSE)</f>
        <v>INTTAUD2I14</v>
      </c>
    </row>
    <row r="147" spans="1:45" ht="16">
      <c r="A147" s="704"/>
      <c r="B147" s="78"/>
      <c r="C147" s="78"/>
      <c r="D147" s="78"/>
      <c r="E147" s="78"/>
      <c r="F147" s="93"/>
      <c r="H147" s="98" t="s">
        <v>1191</v>
      </c>
      <c r="I147" s="92"/>
      <c r="J147" s="74" t="s">
        <v>774</v>
      </c>
      <c r="K147" s="74" t="s">
        <v>775</v>
      </c>
      <c r="L147" s="128" t="s">
        <v>1198</v>
      </c>
      <c r="M147" s="74" t="s">
        <v>755</v>
      </c>
      <c r="N147" s="74" t="s">
        <v>1708</v>
      </c>
      <c r="O147" s="78"/>
      <c r="P147" s="702"/>
      <c r="Q147" s="702"/>
      <c r="R147" s="78"/>
      <c r="S147" s="71"/>
      <c r="T147" s="121" t="s">
        <v>47</v>
      </c>
      <c r="U147" s="121" t="s">
        <v>47</v>
      </c>
      <c r="V147" s="121" t="s">
        <v>47</v>
      </c>
      <c r="W147" s="121" t="s">
        <v>47</v>
      </c>
      <c r="X147" s="121" t="s">
        <v>47</v>
      </c>
      <c r="Y147" s="121" t="s">
        <v>47</v>
      </c>
      <c r="Z147" s="121" t="s">
        <v>47</v>
      </c>
      <c r="AA147" s="121" t="s">
        <v>47</v>
      </c>
      <c r="AB147" s="121" t="s">
        <v>47</v>
      </c>
      <c r="AC147" s="121" t="s">
        <v>47</v>
      </c>
      <c r="AD147" s="121" t="s">
        <v>47</v>
      </c>
      <c r="AE147" s="120" t="s">
        <v>47</v>
      </c>
      <c r="AF147" s="58"/>
      <c r="AG147" s="230" t="str">
        <f t="shared" si="3"/>
        <v>PERI</v>
      </c>
      <c r="AH147" s="250">
        <v>44994</v>
      </c>
      <c r="AI147" s="90" t="s">
        <v>1179</v>
      </c>
      <c r="AJ147" s="251" t="s">
        <v>1180</v>
      </c>
      <c r="AK147" s="271"/>
      <c r="AL147" s="90"/>
      <c r="AM147" s="251"/>
      <c r="AN147" s="250"/>
      <c r="AO147" s="90"/>
      <c r="AP147" s="636"/>
      <c r="AQ147" s="235"/>
      <c r="AR147" s="58"/>
      <c r="AS147" s="48" t="str">
        <f>VLOOKUP(J147, 'Interrupt Table U5Lx'!$I$6:$I$397, 1, FALSE)</f>
        <v>INTTAUD2I15</v>
      </c>
    </row>
    <row r="148" spans="1:45" s="95" customFormat="1" ht="16">
      <c r="A148" s="704"/>
      <c r="B148" s="97"/>
      <c r="C148" s="97"/>
      <c r="D148" s="97"/>
      <c r="E148" s="97"/>
      <c r="F148" s="99"/>
      <c r="G148" s="48"/>
      <c r="H148" s="94" t="s">
        <v>1199</v>
      </c>
      <c r="I148" s="88" t="s">
        <v>1175</v>
      </c>
      <c r="J148" s="87"/>
      <c r="K148" s="87"/>
      <c r="L148" s="87"/>
      <c r="M148" s="87"/>
      <c r="N148" s="87"/>
      <c r="O148" s="78"/>
      <c r="P148" s="702"/>
      <c r="Q148" s="702"/>
      <c r="R148" s="78"/>
      <c r="S148" s="85"/>
      <c r="T148" s="84"/>
      <c r="U148" s="84"/>
      <c r="V148" s="84"/>
      <c r="W148" s="84"/>
      <c r="X148" s="84"/>
      <c r="Y148" s="84"/>
      <c r="Z148" s="84"/>
      <c r="AA148" s="84"/>
      <c r="AB148" s="84"/>
      <c r="AC148" s="84"/>
      <c r="AD148" s="84"/>
      <c r="AE148" s="83"/>
      <c r="AF148" s="101"/>
      <c r="AG148" s="229" t="s">
        <v>1176</v>
      </c>
      <c r="AH148" s="256"/>
      <c r="AI148" s="81"/>
      <c r="AJ148" s="257"/>
      <c r="AK148" s="256"/>
      <c r="AL148" s="81"/>
      <c r="AM148" s="257"/>
      <c r="AN148" s="256"/>
      <c r="AO148" s="81"/>
      <c r="AP148" s="257"/>
      <c r="AQ148" s="634"/>
      <c r="AR148" s="96"/>
      <c r="AS148" s="48" t="e">
        <f>VLOOKUP(J148, 'Interrupt Table U5Lx'!$I$6:$I$397, 1, FALSE)</f>
        <v>#N/A</v>
      </c>
    </row>
    <row r="149" spans="1:45" s="95" customFormat="1" ht="16">
      <c r="A149" s="704"/>
      <c r="B149" s="97"/>
      <c r="C149" s="97"/>
      <c r="D149" s="97"/>
      <c r="E149" s="97"/>
      <c r="F149" s="99"/>
      <c r="G149" s="48"/>
      <c r="H149" s="98" t="s">
        <v>1199</v>
      </c>
      <c r="I149" s="92"/>
      <c r="J149" s="75" t="s">
        <v>354</v>
      </c>
      <c r="K149" s="75" t="s">
        <v>355</v>
      </c>
      <c r="L149" s="75" t="s">
        <v>1200</v>
      </c>
      <c r="M149" s="75" t="s">
        <v>755</v>
      </c>
      <c r="N149" s="75" t="s">
        <v>1709</v>
      </c>
      <c r="O149" s="78"/>
      <c r="P149" s="702"/>
      <c r="Q149" s="702"/>
      <c r="R149" s="78"/>
      <c r="S149" s="71"/>
      <c r="T149" s="70" t="s">
        <v>1131</v>
      </c>
      <c r="U149" s="70" t="s">
        <v>47</v>
      </c>
      <c r="V149" s="70" t="s">
        <v>47</v>
      </c>
      <c r="W149" s="70" t="s">
        <v>47</v>
      </c>
      <c r="X149" s="70" t="s">
        <v>1131</v>
      </c>
      <c r="Y149" s="70" t="s">
        <v>47</v>
      </c>
      <c r="Z149" s="70" t="s">
        <v>47</v>
      </c>
      <c r="AA149" s="70" t="s">
        <v>47</v>
      </c>
      <c r="AB149" s="70" t="s">
        <v>47</v>
      </c>
      <c r="AC149" s="70" t="s">
        <v>1131</v>
      </c>
      <c r="AD149" s="70" t="s">
        <v>47</v>
      </c>
      <c r="AE149" s="69" t="s">
        <v>47</v>
      </c>
      <c r="AF149" s="96"/>
      <c r="AG149" s="230" t="str">
        <f t="shared" ref="AG149:AG164" si="4">AG148</f>
        <v>PERI</v>
      </c>
      <c r="AH149" s="250">
        <v>44994</v>
      </c>
      <c r="AI149" s="289" t="s">
        <v>1179</v>
      </c>
      <c r="AJ149" s="643" t="s">
        <v>1180</v>
      </c>
      <c r="AK149" s="637"/>
      <c r="AL149" s="638"/>
      <c r="AM149" s="636"/>
      <c r="AN149" s="635"/>
      <c r="AO149" s="289"/>
      <c r="AP149" s="636"/>
      <c r="AQ149" s="235"/>
      <c r="AR149" s="96"/>
      <c r="AS149" s="48" t="str">
        <f>VLOOKUP(J149, 'Interrupt Table U5Lx'!$I$6:$I$397, 1, FALSE)</f>
        <v>INTTAUJ0I0</v>
      </c>
    </row>
    <row r="150" spans="1:45" s="95" customFormat="1" ht="16">
      <c r="A150" s="704"/>
      <c r="B150" s="97"/>
      <c r="C150" s="97"/>
      <c r="D150" s="97"/>
      <c r="E150" s="97"/>
      <c r="F150" s="99"/>
      <c r="G150" s="48"/>
      <c r="H150" s="98" t="s">
        <v>1199</v>
      </c>
      <c r="I150" s="92"/>
      <c r="J150" s="75" t="s">
        <v>358</v>
      </c>
      <c r="K150" s="75" t="s">
        <v>359</v>
      </c>
      <c r="L150" s="75" t="s">
        <v>1200</v>
      </c>
      <c r="M150" s="75" t="s">
        <v>755</v>
      </c>
      <c r="N150" s="75" t="s">
        <v>1710</v>
      </c>
      <c r="O150" s="78"/>
      <c r="P150" s="702"/>
      <c r="Q150" s="702"/>
      <c r="R150" s="78"/>
      <c r="S150" s="71"/>
      <c r="T150" s="70" t="s">
        <v>1131</v>
      </c>
      <c r="U150" s="70" t="s">
        <v>47</v>
      </c>
      <c r="V150" s="70" t="s">
        <v>47</v>
      </c>
      <c r="W150" s="70" t="s">
        <v>47</v>
      </c>
      <c r="X150" s="70" t="s">
        <v>1131</v>
      </c>
      <c r="Y150" s="70" t="s">
        <v>47</v>
      </c>
      <c r="Z150" s="70" t="s">
        <v>47</v>
      </c>
      <c r="AA150" s="70" t="s">
        <v>47</v>
      </c>
      <c r="AB150" s="70" t="s">
        <v>47</v>
      </c>
      <c r="AC150" s="70" t="s">
        <v>1131</v>
      </c>
      <c r="AD150" s="70" t="s">
        <v>47</v>
      </c>
      <c r="AE150" s="69" t="s">
        <v>47</v>
      </c>
      <c r="AF150" s="96"/>
      <c r="AG150" s="230" t="str">
        <f t="shared" si="4"/>
        <v>PERI</v>
      </c>
      <c r="AH150" s="250">
        <v>44994</v>
      </c>
      <c r="AI150" s="289" t="s">
        <v>1179</v>
      </c>
      <c r="AJ150" s="643" t="s">
        <v>1180</v>
      </c>
      <c r="AK150" s="637"/>
      <c r="AL150" s="638"/>
      <c r="AM150" s="636"/>
      <c r="AN150" s="635"/>
      <c r="AO150" s="289"/>
      <c r="AP150" s="636"/>
      <c r="AQ150" s="235"/>
      <c r="AR150" s="96"/>
      <c r="AS150" s="48" t="str">
        <f>VLOOKUP(J150, 'Interrupt Table U5Lx'!$I$6:$I$397, 1, FALSE)</f>
        <v>INTTAUJ0I1</v>
      </c>
    </row>
    <row r="151" spans="1:45" s="95" customFormat="1" ht="16">
      <c r="A151" s="704"/>
      <c r="B151" s="97"/>
      <c r="C151" s="97"/>
      <c r="D151" s="97"/>
      <c r="E151" s="97"/>
      <c r="F151" s="99"/>
      <c r="G151" s="48"/>
      <c r="H151" s="98" t="s">
        <v>1199</v>
      </c>
      <c r="I151" s="92"/>
      <c r="J151" s="75" t="s">
        <v>1201</v>
      </c>
      <c r="K151" s="75" t="s">
        <v>364</v>
      </c>
      <c r="L151" s="75" t="s">
        <v>1200</v>
      </c>
      <c r="M151" s="75" t="s">
        <v>755</v>
      </c>
      <c r="N151" s="75" t="s">
        <v>1711</v>
      </c>
      <c r="O151" s="78"/>
      <c r="P151" s="702"/>
      <c r="Q151" s="702"/>
      <c r="R151" s="78"/>
      <c r="S151" s="71"/>
      <c r="T151" s="70" t="s">
        <v>1131</v>
      </c>
      <c r="U151" s="70" t="s">
        <v>47</v>
      </c>
      <c r="V151" s="70" t="s">
        <v>47</v>
      </c>
      <c r="W151" s="70" t="s">
        <v>47</v>
      </c>
      <c r="X151" s="70" t="s">
        <v>1131</v>
      </c>
      <c r="Y151" s="70" t="s">
        <v>47</v>
      </c>
      <c r="Z151" s="70" t="s">
        <v>47</v>
      </c>
      <c r="AA151" s="70" t="s">
        <v>47</v>
      </c>
      <c r="AB151" s="70" t="s">
        <v>47</v>
      </c>
      <c r="AC151" s="70" t="s">
        <v>1131</v>
      </c>
      <c r="AD151" s="70" t="s">
        <v>47</v>
      </c>
      <c r="AE151" s="69" t="s">
        <v>47</v>
      </c>
      <c r="AF151" s="96"/>
      <c r="AG151" s="230" t="str">
        <f t="shared" si="4"/>
        <v>PERI</v>
      </c>
      <c r="AH151" s="250">
        <v>44994</v>
      </c>
      <c r="AI151" s="289" t="s">
        <v>1179</v>
      </c>
      <c r="AJ151" s="643" t="s">
        <v>1180</v>
      </c>
      <c r="AK151" s="637"/>
      <c r="AL151" s="638"/>
      <c r="AM151" s="636"/>
      <c r="AN151" s="635"/>
      <c r="AO151" s="289"/>
      <c r="AP151" s="636"/>
      <c r="AQ151" s="235"/>
      <c r="AR151" s="96"/>
      <c r="AS151" s="48" t="str">
        <f>VLOOKUP(J151, 'Interrupt Table U5Lx'!$I$6:$I$397, 1, FALSE)</f>
        <v>INTTAUJ0I2</v>
      </c>
    </row>
    <row r="152" spans="1:45" s="95" customFormat="1" ht="16">
      <c r="A152" s="704"/>
      <c r="B152" s="97"/>
      <c r="C152" s="97"/>
      <c r="D152" s="97"/>
      <c r="E152" s="97"/>
      <c r="F152" s="99"/>
      <c r="G152" s="48"/>
      <c r="H152" s="98" t="s">
        <v>1199</v>
      </c>
      <c r="I152" s="92"/>
      <c r="J152" s="75" t="s">
        <v>367</v>
      </c>
      <c r="K152" s="75" t="s">
        <v>368</v>
      </c>
      <c r="L152" s="75" t="s">
        <v>1200</v>
      </c>
      <c r="M152" s="75" t="s">
        <v>755</v>
      </c>
      <c r="N152" s="75" t="s">
        <v>1712</v>
      </c>
      <c r="O152" s="78"/>
      <c r="P152" s="702"/>
      <c r="Q152" s="702"/>
      <c r="R152" s="78"/>
      <c r="S152" s="71"/>
      <c r="T152" s="70" t="s">
        <v>1131</v>
      </c>
      <c r="U152" s="70" t="s">
        <v>47</v>
      </c>
      <c r="V152" s="70" t="s">
        <v>47</v>
      </c>
      <c r="W152" s="70" t="s">
        <v>47</v>
      </c>
      <c r="X152" s="70" t="s">
        <v>1131</v>
      </c>
      <c r="Y152" s="70" t="s">
        <v>47</v>
      </c>
      <c r="Z152" s="70" t="s">
        <v>47</v>
      </c>
      <c r="AA152" s="70" t="s">
        <v>47</v>
      </c>
      <c r="AB152" s="70" t="s">
        <v>47</v>
      </c>
      <c r="AC152" s="70" t="s">
        <v>1131</v>
      </c>
      <c r="AD152" s="70" t="s">
        <v>47</v>
      </c>
      <c r="AE152" s="69" t="s">
        <v>47</v>
      </c>
      <c r="AF152" s="96"/>
      <c r="AG152" s="230" t="str">
        <f t="shared" si="4"/>
        <v>PERI</v>
      </c>
      <c r="AH152" s="250">
        <v>44994</v>
      </c>
      <c r="AI152" s="289" t="s">
        <v>1179</v>
      </c>
      <c r="AJ152" s="643" t="s">
        <v>1180</v>
      </c>
      <c r="AK152" s="637"/>
      <c r="AL152" s="638"/>
      <c r="AM152" s="636"/>
      <c r="AN152" s="635"/>
      <c r="AO152" s="289"/>
      <c r="AP152" s="636"/>
      <c r="AQ152" s="235"/>
      <c r="AR152" s="96"/>
      <c r="AS152" s="48" t="str">
        <f>VLOOKUP(J152, 'Interrupt Table U5Lx'!$I$6:$I$397, 1, FALSE)</f>
        <v>INTTAUJ0I3</v>
      </c>
    </row>
    <row r="153" spans="1:45" s="95" customFormat="1" ht="16">
      <c r="A153" s="704"/>
      <c r="B153" s="97"/>
      <c r="C153" s="97"/>
      <c r="D153" s="97"/>
      <c r="E153" s="97"/>
      <c r="F153" s="99"/>
      <c r="G153" s="48"/>
      <c r="H153" s="98" t="s">
        <v>1199</v>
      </c>
      <c r="I153" s="92"/>
      <c r="J153" s="75" t="s">
        <v>372</v>
      </c>
      <c r="K153" s="75" t="s">
        <v>355</v>
      </c>
      <c r="L153" s="75" t="s">
        <v>1202</v>
      </c>
      <c r="M153" s="75" t="s">
        <v>755</v>
      </c>
      <c r="N153" s="75" t="s">
        <v>1713</v>
      </c>
      <c r="O153" s="78"/>
      <c r="P153" s="702"/>
      <c r="Q153" s="702"/>
      <c r="R153" s="78"/>
      <c r="S153" s="71"/>
      <c r="T153" s="70" t="s">
        <v>1131</v>
      </c>
      <c r="U153" s="70" t="s">
        <v>47</v>
      </c>
      <c r="V153" s="70" t="s">
        <v>47</v>
      </c>
      <c r="W153" s="70" t="s">
        <v>47</v>
      </c>
      <c r="X153" s="70" t="s">
        <v>1131</v>
      </c>
      <c r="Y153" s="70" t="s">
        <v>47</v>
      </c>
      <c r="Z153" s="70" t="s">
        <v>47</v>
      </c>
      <c r="AA153" s="70" t="s">
        <v>47</v>
      </c>
      <c r="AB153" s="70" t="s">
        <v>47</v>
      </c>
      <c r="AC153" s="70" t="s">
        <v>1131</v>
      </c>
      <c r="AD153" s="70" t="s">
        <v>47</v>
      </c>
      <c r="AE153" s="69" t="s">
        <v>47</v>
      </c>
      <c r="AF153" s="96"/>
      <c r="AG153" s="230" t="str">
        <f t="shared" si="4"/>
        <v>PERI</v>
      </c>
      <c r="AH153" s="250">
        <v>44994</v>
      </c>
      <c r="AI153" s="289" t="s">
        <v>1179</v>
      </c>
      <c r="AJ153" s="643" t="s">
        <v>1180</v>
      </c>
      <c r="AK153" s="637"/>
      <c r="AL153" s="638"/>
      <c r="AM153" s="636"/>
      <c r="AN153" s="635"/>
      <c r="AO153" s="289"/>
      <c r="AP153" s="636"/>
      <c r="AQ153" s="235"/>
      <c r="AR153" s="96"/>
      <c r="AS153" s="48" t="str">
        <f>VLOOKUP(J153, 'Interrupt Table U5Lx'!$I$6:$I$397, 1, FALSE)</f>
        <v>INTTAUJ1I0</v>
      </c>
    </row>
    <row r="154" spans="1:45" s="95" customFormat="1" ht="16">
      <c r="A154" s="704"/>
      <c r="B154" s="97"/>
      <c r="C154" s="97"/>
      <c r="D154" s="97"/>
      <c r="E154" s="97"/>
      <c r="F154" s="99"/>
      <c r="G154" s="48"/>
      <c r="H154" s="98" t="s">
        <v>1199</v>
      </c>
      <c r="I154" s="92"/>
      <c r="J154" s="75" t="s">
        <v>375</v>
      </c>
      <c r="K154" s="75" t="s">
        <v>359</v>
      </c>
      <c r="L154" s="75" t="s">
        <v>1202</v>
      </c>
      <c r="M154" s="75" t="s">
        <v>755</v>
      </c>
      <c r="N154" s="75" t="s">
        <v>1714</v>
      </c>
      <c r="O154" s="78"/>
      <c r="P154" s="702"/>
      <c r="Q154" s="702"/>
      <c r="R154" s="78"/>
      <c r="S154" s="71"/>
      <c r="T154" s="70" t="s">
        <v>1131</v>
      </c>
      <c r="U154" s="70" t="s">
        <v>47</v>
      </c>
      <c r="V154" s="70" t="s">
        <v>47</v>
      </c>
      <c r="W154" s="70" t="s">
        <v>47</v>
      </c>
      <c r="X154" s="70" t="s">
        <v>1131</v>
      </c>
      <c r="Y154" s="70" t="s">
        <v>47</v>
      </c>
      <c r="Z154" s="70" t="s">
        <v>47</v>
      </c>
      <c r="AA154" s="70" t="s">
        <v>47</v>
      </c>
      <c r="AB154" s="70" t="s">
        <v>47</v>
      </c>
      <c r="AC154" s="70" t="s">
        <v>1131</v>
      </c>
      <c r="AD154" s="70" t="s">
        <v>47</v>
      </c>
      <c r="AE154" s="69" t="s">
        <v>47</v>
      </c>
      <c r="AF154" s="96"/>
      <c r="AG154" s="230" t="str">
        <f t="shared" si="4"/>
        <v>PERI</v>
      </c>
      <c r="AH154" s="250">
        <v>44994</v>
      </c>
      <c r="AI154" s="289" t="s">
        <v>1179</v>
      </c>
      <c r="AJ154" s="643" t="s">
        <v>1180</v>
      </c>
      <c r="AK154" s="637"/>
      <c r="AL154" s="638"/>
      <c r="AM154" s="636"/>
      <c r="AN154" s="635"/>
      <c r="AO154" s="289"/>
      <c r="AP154" s="636"/>
      <c r="AQ154" s="235"/>
      <c r="AR154" s="96"/>
      <c r="AS154" s="48" t="str">
        <f>VLOOKUP(J154, 'Interrupt Table U5Lx'!$I$6:$I$397, 1, FALSE)</f>
        <v>INTTAUJ1I1</v>
      </c>
    </row>
    <row r="155" spans="1:45" s="95" customFormat="1" ht="16">
      <c r="A155" s="704"/>
      <c r="B155" s="97"/>
      <c r="C155" s="97"/>
      <c r="D155" s="97"/>
      <c r="E155" s="97"/>
      <c r="F155" s="99"/>
      <c r="G155" s="48"/>
      <c r="H155" s="98" t="s">
        <v>1199</v>
      </c>
      <c r="I155" s="92"/>
      <c r="J155" s="75" t="s">
        <v>379</v>
      </c>
      <c r="K155" s="75" t="s">
        <v>364</v>
      </c>
      <c r="L155" s="75" t="s">
        <v>1202</v>
      </c>
      <c r="M155" s="75" t="s">
        <v>755</v>
      </c>
      <c r="N155" s="75" t="s">
        <v>1715</v>
      </c>
      <c r="O155" s="78"/>
      <c r="P155" s="702"/>
      <c r="Q155" s="702"/>
      <c r="R155" s="78"/>
      <c r="S155" s="71"/>
      <c r="T155" s="70" t="s">
        <v>1131</v>
      </c>
      <c r="U155" s="70" t="s">
        <v>47</v>
      </c>
      <c r="V155" s="70" t="s">
        <v>47</v>
      </c>
      <c r="W155" s="70" t="s">
        <v>47</v>
      </c>
      <c r="X155" s="70" t="s">
        <v>1131</v>
      </c>
      <c r="Y155" s="70" t="s">
        <v>47</v>
      </c>
      <c r="Z155" s="70" t="s">
        <v>47</v>
      </c>
      <c r="AA155" s="70" t="s">
        <v>47</v>
      </c>
      <c r="AB155" s="70" t="s">
        <v>47</v>
      </c>
      <c r="AC155" s="70" t="s">
        <v>1131</v>
      </c>
      <c r="AD155" s="70" t="s">
        <v>47</v>
      </c>
      <c r="AE155" s="69" t="s">
        <v>47</v>
      </c>
      <c r="AF155" s="96"/>
      <c r="AG155" s="230" t="str">
        <f t="shared" si="4"/>
        <v>PERI</v>
      </c>
      <c r="AH155" s="250">
        <v>44994</v>
      </c>
      <c r="AI155" s="289" t="s">
        <v>1179</v>
      </c>
      <c r="AJ155" s="643" t="s">
        <v>1180</v>
      </c>
      <c r="AK155" s="637"/>
      <c r="AL155" s="638"/>
      <c r="AM155" s="636"/>
      <c r="AN155" s="635"/>
      <c r="AO155" s="289"/>
      <c r="AP155" s="636"/>
      <c r="AQ155" s="235"/>
      <c r="AR155" s="96"/>
      <c r="AS155" s="48" t="str">
        <f>VLOOKUP(J155, 'Interrupt Table U5Lx'!$I$6:$I$397, 1, FALSE)</f>
        <v>INTTAUJ1I2</v>
      </c>
    </row>
    <row r="156" spans="1:45" s="95" customFormat="1" ht="16">
      <c r="A156" s="704"/>
      <c r="B156" s="97"/>
      <c r="C156" s="97"/>
      <c r="D156" s="97"/>
      <c r="E156" s="97"/>
      <c r="F156" s="99"/>
      <c r="G156" s="48"/>
      <c r="H156" s="98" t="s">
        <v>1199</v>
      </c>
      <c r="I156" s="92"/>
      <c r="J156" s="75" t="s">
        <v>382</v>
      </c>
      <c r="K156" s="75" t="s">
        <v>368</v>
      </c>
      <c r="L156" s="75" t="s">
        <v>1202</v>
      </c>
      <c r="M156" s="75" t="s">
        <v>755</v>
      </c>
      <c r="N156" s="75" t="s">
        <v>1716</v>
      </c>
      <c r="O156" s="78"/>
      <c r="P156" s="702"/>
      <c r="Q156" s="702"/>
      <c r="R156" s="78"/>
      <c r="S156" s="71"/>
      <c r="T156" s="70" t="s">
        <v>1131</v>
      </c>
      <c r="U156" s="70" t="s">
        <v>47</v>
      </c>
      <c r="V156" s="70" t="s">
        <v>47</v>
      </c>
      <c r="W156" s="70" t="s">
        <v>47</v>
      </c>
      <c r="X156" s="70" t="s">
        <v>1131</v>
      </c>
      <c r="Y156" s="70" t="s">
        <v>47</v>
      </c>
      <c r="Z156" s="70" t="s">
        <v>47</v>
      </c>
      <c r="AA156" s="70" t="s">
        <v>47</v>
      </c>
      <c r="AB156" s="70" t="s">
        <v>47</v>
      </c>
      <c r="AC156" s="70" t="s">
        <v>1131</v>
      </c>
      <c r="AD156" s="70" t="s">
        <v>47</v>
      </c>
      <c r="AE156" s="69" t="s">
        <v>47</v>
      </c>
      <c r="AF156" s="96"/>
      <c r="AG156" s="230" t="str">
        <f t="shared" si="4"/>
        <v>PERI</v>
      </c>
      <c r="AH156" s="250">
        <v>44994</v>
      </c>
      <c r="AI156" s="289" t="s">
        <v>1179</v>
      </c>
      <c r="AJ156" s="643" t="s">
        <v>1180</v>
      </c>
      <c r="AK156" s="637"/>
      <c r="AL156" s="638"/>
      <c r="AM156" s="636"/>
      <c r="AN156" s="635"/>
      <c r="AO156" s="289"/>
      <c r="AP156" s="636"/>
      <c r="AQ156" s="235"/>
      <c r="AR156" s="96"/>
      <c r="AS156" s="48" t="str">
        <f>VLOOKUP(J156, 'Interrupt Table U5Lx'!$I$6:$I$397, 1, FALSE)</f>
        <v>INTTAUJ1I3</v>
      </c>
    </row>
    <row r="157" spans="1:45" s="95" customFormat="1" ht="16">
      <c r="A157" s="704"/>
      <c r="B157" s="97"/>
      <c r="C157" s="97"/>
      <c r="D157" s="97"/>
      <c r="E157" s="97"/>
      <c r="F157" s="99"/>
      <c r="G157" s="48"/>
      <c r="H157" s="98" t="s">
        <v>1199</v>
      </c>
      <c r="I157" s="92"/>
      <c r="J157" s="75" t="s">
        <v>386</v>
      </c>
      <c r="K157" s="75" t="s">
        <v>355</v>
      </c>
      <c r="L157" s="75" t="s">
        <v>1203</v>
      </c>
      <c r="M157" s="75" t="s">
        <v>755</v>
      </c>
      <c r="N157" s="75" t="s">
        <v>1717</v>
      </c>
      <c r="O157" s="78"/>
      <c r="P157" s="702"/>
      <c r="Q157" s="702"/>
      <c r="R157" s="78"/>
      <c r="S157" s="71"/>
      <c r="T157" s="70" t="s">
        <v>1131</v>
      </c>
      <c r="U157" s="70" t="s">
        <v>47</v>
      </c>
      <c r="V157" s="70" t="s">
        <v>47</v>
      </c>
      <c r="W157" s="70" t="s">
        <v>47</v>
      </c>
      <c r="X157" s="70" t="s">
        <v>1131</v>
      </c>
      <c r="Y157" s="70" t="s">
        <v>47</v>
      </c>
      <c r="Z157" s="70" t="s">
        <v>47</v>
      </c>
      <c r="AA157" s="70" t="s">
        <v>47</v>
      </c>
      <c r="AB157" s="70" t="s">
        <v>47</v>
      </c>
      <c r="AC157" s="70" t="s">
        <v>1131</v>
      </c>
      <c r="AD157" s="70" t="s">
        <v>47</v>
      </c>
      <c r="AE157" s="69" t="s">
        <v>47</v>
      </c>
      <c r="AF157" s="96"/>
      <c r="AG157" s="230" t="str">
        <f t="shared" si="4"/>
        <v>PERI</v>
      </c>
      <c r="AH157" s="250">
        <v>44994</v>
      </c>
      <c r="AI157" s="289" t="s">
        <v>1179</v>
      </c>
      <c r="AJ157" s="643" t="s">
        <v>1180</v>
      </c>
      <c r="AK157" s="637"/>
      <c r="AL157" s="638"/>
      <c r="AM157" s="636"/>
      <c r="AN157" s="635"/>
      <c r="AO157" s="289"/>
      <c r="AP157" s="636"/>
      <c r="AQ157" s="235"/>
      <c r="AR157" s="96"/>
      <c r="AS157" s="48" t="str">
        <f>VLOOKUP(J157, 'Interrupt Table U5Lx'!$I$6:$I$397, 1, FALSE)</f>
        <v>INTTAUJ2I0</v>
      </c>
    </row>
    <row r="158" spans="1:45" s="95" customFormat="1" ht="16">
      <c r="A158" s="704"/>
      <c r="B158" s="97"/>
      <c r="C158" s="97"/>
      <c r="D158" s="97"/>
      <c r="E158" s="97"/>
      <c r="F158" s="99"/>
      <c r="G158" s="48"/>
      <c r="H158" s="98" t="s">
        <v>1199</v>
      </c>
      <c r="I158" s="92"/>
      <c r="J158" s="75" t="s">
        <v>388</v>
      </c>
      <c r="K158" s="75" t="s">
        <v>359</v>
      </c>
      <c r="L158" s="75" t="s">
        <v>1203</v>
      </c>
      <c r="M158" s="75" t="s">
        <v>755</v>
      </c>
      <c r="N158" s="75" t="s">
        <v>1718</v>
      </c>
      <c r="O158" s="78"/>
      <c r="P158" s="702"/>
      <c r="Q158" s="702"/>
      <c r="R158" s="78"/>
      <c r="S158" s="71"/>
      <c r="T158" s="70" t="s">
        <v>1131</v>
      </c>
      <c r="U158" s="70" t="s">
        <v>47</v>
      </c>
      <c r="V158" s="70" t="s">
        <v>47</v>
      </c>
      <c r="W158" s="70" t="s">
        <v>47</v>
      </c>
      <c r="X158" s="70" t="s">
        <v>1131</v>
      </c>
      <c r="Y158" s="70" t="s">
        <v>47</v>
      </c>
      <c r="Z158" s="70" t="s">
        <v>47</v>
      </c>
      <c r="AA158" s="70" t="s">
        <v>47</v>
      </c>
      <c r="AB158" s="70" t="s">
        <v>47</v>
      </c>
      <c r="AC158" s="70" t="s">
        <v>1131</v>
      </c>
      <c r="AD158" s="70" t="s">
        <v>47</v>
      </c>
      <c r="AE158" s="69" t="s">
        <v>47</v>
      </c>
      <c r="AF158" s="96"/>
      <c r="AG158" s="230" t="str">
        <f t="shared" si="4"/>
        <v>PERI</v>
      </c>
      <c r="AH158" s="250">
        <v>44994</v>
      </c>
      <c r="AI158" s="289" t="s">
        <v>1179</v>
      </c>
      <c r="AJ158" s="643" t="s">
        <v>1180</v>
      </c>
      <c r="AK158" s="637"/>
      <c r="AL158" s="638"/>
      <c r="AM158" s="636"/>
      <c r="AN158" s="635"/>
      <c r="AO158" s="289"/>
      <c r="AP158" s="636"/>
      <c r="AQ158" s="235"/>
      <c r="AR158" s="96"/>
      <c r="AS158" s="48" t="str">
        <f>VLOOKUP(J158, 'Interrupt Table U5Lx'!$I$6:$I$397, 1, FALSE)</f>
        <v>INTTAUJ2I1</v>
      </c>
    </row>
    <row r="159" spans="1:45" s="95" customFormat="1" ht="16">
      <c r="A159" s="704"/>
      <c r="B159" s="97"/>
      <c r="C159" s="97"/>
      <c r="D159" s="97"/>
      <c r="E159" s="97"/>
      <c r="F159" s="99"/>
      <c r="G159" s="48"/>
      <c r="H159" s="98" t="s">
        <v>1199</v>
      </c>
      <c r="I159" s="92"/>
      <c r="J159" s="75" t="s">
        <v>391</v>
      </c>
      <c r="K159" s="75" t="s">
        <v>364</v>
      </c>
      <c r="L159" s="75" t="s">
        <v>1203</v>
      </c>
      <c r="M159" s="75" t="s">
        <v>755</v>
      </c>
      <c r="N159" s="75" t="s">
        <v>1719</v>
      </c>
      <c r="O159" s="78"/>
      <c r="P159" s="702"/>
      <c r="Q159" s="702"/>
      <c r="R159" s="78"/>
      <c r="S159" s="71"/>
      <c r="T159" s="70" t="s">
        <v>1131</v>
      </c>
      <c r="U159" s="70" t="s">
        <v>47</v>
      </c>
      <c r="V159" s="70" t="s">
        <v>47</v>
      </c>
      <c r="W159" s="70" t="s">
        <v>47</v>
      </c>
      <c r="X159" s="70" t="s">
        <v>1131</v>
      </c>
      <c r="Y159" s="70" t="s">
        <v>47</v>
      </c>
      <c r="Z159" s="70" t="s">
        <v>47</v>
      </c>
      <c r="AA159" s="70" t="s">
        <v>47</v>
      </c>
      <c r="AB159" s="70" t="s">
        <v>47</v>
      </c>
      <c r="AC159" s="70" t="s">
        <v>1131</v>
      </c>
      <c r="AD159" s="70" t="s">
        <v>47</v>
      </c>
      <c r="AE159" s="69" t="s">
        <v>47</v>
      </c>
      <c r="AF159" s="96"/>
      <c r="AG159" s="230" t="str">
        <f t="shared" si="4"/>
        <v>PERI</v>
      </c>
      <c r="AH159" s="250">
        <v>44994</v>
      </c>
      <c r="AI159" s="289" t="s">
        <v>1179</v>
      </c>
      <c r="AJ159" s="643" t="s">
        <v>1180</v>
      </c>
      <c r="AK159" s="637"/>
      <c r="AL159" s="638"/>
      <c r="AM159" s="636"/>
      <c r="AN159" s="635"/>
      <c r="AO159" s="289"/>
      <c r="AP159" s="636"/>
      <c r="AQ159" s="235"/>
      <c r="AR159" s="96"/>
      <c r="AS159" s="48" t="str">
        <f>VLOOKUP(J159, 'Interrupt Table U5Lx'!$I$6:$I$397, 1, FALSE)</f>
        <v>INTTAUJ2I2</v>
      </c>
    </row>
    <row r="160" spans="1:45" s="95" customFormat="1" ht="16">
      <c r="A160" s="704"/>
      <c r="B160" s="97"/>
      <c r="C160" s="97"/>
      <c r="D160" s="97"/>
      <c r="E160" s="97"/>
      <c r="F160" s="99"/>
      <c r="G160" s="48"/>
      <c r="H160" s="98" t="s">
        <v>1199</v>
      </c>
      <c r="I160" s="92"/>
      <c r="J160" s="75" t="s">
        <v>393</v>
      </c>
      <c r="K160" s="75" t="s">
        <v>368</v>
      </c>
      <c r="L160" s="75" t="s">
        <v>1203</v>
      </c>
      <c r="M160" s="75" t="s">
        <v>755</v>
      </c>
      <c r="N160" s="75" t="s">
        <v>1720</v>
      </c>
      <c r="O160" s="78"/>
      <c r="P160" s="702"/>
      <c r="Q160" s="702"/>
      <c r="R160" s="78"/>
      <c r="S160" s="71"/>
      <c r="T160" s="70" t="s">
        <v>1131</v>
      </c>
      <c r="U160" s="70" t="s">
        <v>47</v>
      </c>
      <c r="V160" s="70" t="s">
        <v>47</v>
      </c>
      <c r="W160" s="70" t="s">
        <v>47</v>
      </c>
      <c r="X160" s="70" t="s">
        <v>1131</v>
      </c>
      <c r="Y160" s="70" t="s">
        <v>47</v>
      </c>
      <c r="Z160" s="70" t="s">
        <v>47</v>
      </c>
      <c r="AA160" s="70" t="s">
        <v>47</v>
      </c>
      <c r="AB160" s="70" t="s">
        <v>47</v>
      </c>
      <c r="AC160" s="70" t="s">
        <v>1131</v>
      </c>
      <c r="AD160" s="70" t="s">
        <v>47</v>
      </c>
      <c r="AE160" s="69" t="s">
        <v>47</v>
      </c>
      <c r="AF160" s="96"/>
      <c r="AG160" s="230" t="str">
        <f t="shared" si="4"/>
        <v>PERI</v>
      </c>
      <c r="AH160" s="250">
        <v>44994</v>
      </c>
      <c r="AI160" s="289" t="s">
        <v>1179</v>
      </c>
      <c r="AJ160" s="643" t="s">
        <v>1180</v>
      </c>
      <c r="AK160" s="637"/>
      <c r="AL160" s="638"/>
      <c r="AM160" s="636"/>
      <c r="AN160" s="635"/>
      <c r="AO160" s="289"/>
      <c r="AP160" s="636"/>
      <c r="AQ160" s="235"/>
      <c r="AR160" s="96"/>
      <c r="AS160" s="48" t="str">
        <f>VLOOKUP(J160, 'Interrupt Table U5Lx'!$I$6:$I$397, 1, FALSE)</f>
        <v>INTTAUJ2I3</v>
      </c>
    </row>
    <row r="161" spans="1:45" s="95" customFormat="1" ht="16">
      <c r="A161" s="704"/>
      <c r="B161" s="97"/>
      <c r="C161" s="97"/>
      <c r="D161" s="97"/>
      <c r="E161" s="97"/>
      <c r="F161" s="99"/>
      <c r="G161" s="48"/>
      <c r="H161" s="98" t="s">
        <v>1199</v>
      </c>
      <c r="I161" s="92"/>
      <c r="J161" s="75" t="s">
        <v>396</v>
      </c>
      <c r="K161" s="75" t="s">
        <v>355</v>
      </c>
      <c r="L161" s="75" t="s">
        <v>1204</v>
      </c>
      <c r="M161" s="75" t="s">
        <v>755</v>
      </c>
      <c r="N161" s="75" t="s">
        <v>1721</v>
      </c>
      <c r="O161" s="78"/>
      <c r="P161" s="702"/>
      <c r="Q161" s="702"/>
      <c r="R161" s="78"/>
      <c r="S161" s="71"/>
      <c r="T161" s="70" t="s">
        <v>1131</v>
      </c>
      <c r="U161" s="70" t="s">
        <v>47</v>
      </c>
      <c r="V161" s="70" t="s">
        <v>47</v>
      </c>
      <c r="W161" s="70" t="s">
        <v>47</v>
      </c>
      <c r="X161" s="70" t="s">
        <v>1131</v>
      </c>
      <c r="Y161" s="70" t="s">
        <v>47</v>
      </c>
      <c r="Z161" s="70" t="s">
        <v>47</v>
      </c>
      <c r="AA161" s="70" t="s">
        <v>47</v>
      </c>
      <c r="AB161" s="70" t="s">
        <v>47</v>
      </c>
      <c r="AC161" s="70" t="s">
        <v>1131</v>
      </c>
      <c r="AD161" s="70" t="s">
        <v>47</v>
      </c>
      <c r="AE161" s="69" t="s">
        <v>47</v>
      </c>
      <c r="AF161" s="96"/>
      <c r="AG161" s="230" t="str">
        <f t="shared" si="4"/>
        <v>PERI</v>
      </c>
      <c r="AH161" s="250">
        <v>44994</v>
      </c>
      <c r="AI161" s="289" t="s">
        <v>1179</v>
      </c>
      <c r="AJ161" s="643" t="s">
        <v>1180</v>
      </c>
      <c r="AK161" s="637"/>
      <c r="AL161" s="638"/>
      <c r="AM161" s="636"/>
      <c r="AN161" s="635"/>
      <c r="AO161" s="289"/>
      <c r="AP161" s="636"/>
      <c r="AQ161" s="235"/>
      <c r="AR161" s="96"/>
      <c r="AS161" s="48" t="str">
        <f>VLOOKUP(J161, 'Interrupt Table U5Lx'!$I$6:$I$397, 1, FALSE)</f>
        <v>INTTAUJ3I0</v>
      </c>
    </row>
    <row r="162" spans="1:45" s="95" customFormat="1" ht="16">
      <c r="A162" s="704"/>
      <c r="B162" s="97"/>
      <c r="C162" s="97"/>
      <c r="D162" s="97"/>
      <c r="E162" s="97"/>
      <c r="F162" s="99"/>
      <c r="G162" s="48"/>
      <c r="H162" s="98" t="s">
        <v>1199</v>
      </c>
      <c r="I162" s="92"/>
      <c r="J162" s="75" t="s">
        <v>398</v>
      </c>
      <c r="K162" s="75" t="s">
        <v>359</v>
      </c>
      <c r="L162" s="75" t="s">
        <v>1204</v>
      </c>
      <c r="M162" s="75" t="s">
        <v>755</v>
      </c>
      <c r="N162" s="75" t="s">
        <v>1722</v>
      </c>
      <c r="O162" s="78"/>
      <c r="P162" s="702"/>
      <c r="Q162" s="702"/>
      <c r="R162" s="78"/>
      <c r="S162" s="71"/>
      <c r="T162" s="70" t="s">
        <v>1131</v>
      </c>
      <c r="U162" s="70" t="s">
        <v>47</v>
      </c>
      <c r="V162" s="70" t="s">
        <v>47</v>
      </c>
      <c r="W162" s="70" t="s">
        <v>47</v>
      </c>
      <c r="X162" s="70" t="s">
        <v>1131</v>
      </c>
      <c r="Y162" s="70" t="s">
        <v>47</v>
      </c>
      <c r="Z162" s="70" t="s">
        <v>47</v>
      </c>
      <c r="AA162" s="70" t="s">
        <v>47</v>
      </c>
      <c r="AB162" s="70" t="s">
        <v>47</v>
      </c>
      <c r="AC162" s="70" t="s">
        <v>1131</v>
      </c>
      <c r="AD162" s="70" t="s">
        <v>47</v>
      </c>
      <c r="AE162" s="69" t="s">
        <v>47</v>
      </c>
      <c r="AF162" s="96"/>
      <c r="AG162" s="230" t="str">
        <f t="shared" si="4"/>
        <v>PERI</v>
      </c>
      <c r="AH162" s="250">
        <v>44994</v>
      </c>
      <c r="AI162" s="289" t="s">
        <v>1179</v>
      </c>
      <c r="AJ162" s="643" t="s">
        <v>1180</v>
      </c>
      <c r="AK162" s="637"/>
      <c r="AL162" s="638"/>
      <c r="AM162" s="636"/>
      <c r="AN162" s="635"/>
      <c r="AO162" s="289"/>
      <c r="AP162" s="636"/>
      <c r="AQ162" s="235"/>
      <c r="AR162" s="96"/>
      <c r="AS162" s="48" t="str">
        <f>VLOOKUP(J162, 'Interrupt Table U5Lx'!$I$6:$I$397, 1, FALSE)</f>
        <v>INTTAUJ3I1</v>
      </c>
    </row>
    <row r="163" spans="1:45" s="95" customFormat="1" ht="16">
      <c r="A163" s="704"/>
      <c r="B163" s="97"/>
      <c r="C163" s="97"/>
      <c r="D163" s="97"/>
      <c r="E163" s="97"/>
      <c r="F163" s="99"/>
      <c r="G163" s="48"/>
      <c r="H163" s="98" t="s">
        <v>1199</v>
      </c>
      <c r="I163" s="92"/>
      <c r="J163" s="75" t="s">
        <v>401</v>
      </c>
      <c r="K163" s="75" t="s">
        <v>364</v>
      </c>
      <c r="L163" s="75" t="s">
        <v>1204</v>
      </c>
      <c r="M163" s="75" t="s">
        <v>755</v>
      </c>
      <c r="N163" s="75" t="s">
        <v>1723</v>
      </c>
      <c r="O163" s="78"/>
      <c r="P163" s="702"/>
      <c r="Q163" s="702"/>
      <c r="R163" s="78"/>
      <c r="S163" s="71"/>
      <c r="T163" s="70" t="s">
        <v>1131</v>
      </c>
      <c r="U163" s="70" t="s">
        <v>47</v>
      </c>
      <c r="V163" s="70" t="s">
        <v>47</v>
      </c>
      <c r="W163" s="70" t="s">
        <v>47</v>
      </c>
      <c r="X163" s="70" t="s">
        <v>1131</v>
      </c>
      <c r="Y163" s="70" t="s">
        <v>47</v>
      </c>
      <c r="Z163" s="70" t="s">
        <v>47</v>
      </c>
      <c r="AA163" s="70" t="s">
        <v>47</v>
      </c>
      <c r="AB163" s="70" t="s">
        <v>47</v>
      </c>
      <c r="AC163" s="70" t="s">
        <v>1131</v>
      </c>
      <c r="AD163" s="70" t="s">
        <v>47</v>
      </c>
      <c r="AE163" s="69" t="s">
        <v>47</v>
      </c>
      <c r="AF163" s="96"/>
      <c r="AG163" s="230" t="str">
        <f t="shared" si="4"/>
        <v>PERI</v>
      </c>
      <c r="AH163" s="250">
        <v>44994</v>
      </c>
      <c r="AI163" s="289" t="s">
        <v>1179</v>
      </c>
      <c r="AJ163" s="643" t="s">
        <v>1180</v>
      </c>
      <c r="AK163" s="637"/>
      <c r="AL163" s="638"/>
      <c r="AM163" s="636"/>
      <c r="AN163" s="635"/>
      <c r="AO163" s="289"/>
      <c r="AP163" s="636"/>
      <c r="AQ163" s="235"/>
      <c r="AR163" s="96"/>
      <c r="AS163" s="48" t="str">
        <f>VLOOKUP(J163, 'Interrupt Table U5Lx'!$I$6:$I$397, 1, FALSE)</f>
        <v>INTTAUJ3I2</v>
      </c>
    </row>
    <row r="164" spans="1:45" s="95" customFormat="1" ht="16">
      <c r="A164" s="704"/>
      <c r="B164" s="97"/>
      <c r="C164" s="97"/>
      <c r="D164" s="97"/>
      <c r="E164" s="97"/>
      <c r="F164" s="99"/>
      <c r="G164" s="48"/>
      <c r="H164" s="111" t="s">
        <v>1199</v>
      </c>
      <c r="I164" s="110"/>
      <c r="J164" s="75" t="s">
        <v>403</v>
      </c>
      <c r="K164" s="75" t="s">
        <v>368</v>
      </c>
      <c r="L164" s="75" t="s">
        <v>1204</v>
      </c>
      <c r="M164" s="75" t="s">
        <v>755</v>
      </c>
      <c r="N164" s="75" t="s">
        <v>1724</v>
      </c>
      <c r="O164" s="78"/>
      <c r="P164" s="702"/>
      <c r="Q164" s="702"/>
      <c r="R164" s="78"/>
      <c r="S164" s="71"/>
      <c r="T164" s="70" t="s">
        <v>1131</v>
      </c>
      <c r="U164" s="70" t="s">
        <v>47</v>
      </c>
      <c r="V164" s="70" t="s">
        <v>47</v>
      </c>
      <c r="W164" s="70" t="s">
        <v>47</v>
      </c>
      <c r="X164" s="70" t="s">
        <v>1131</v>
      </c>
      <c r="Y164" s="70" t="s">
        <v>47</v>
      </c>
      <c r="Z164" s="70" t="s">
        <v>47</v>
      </c>
      <c r="AA164" s="70" t="s">
        <v>47</v>
      </c>
      <c r="AB164" s="70" t="s">
        <v>47</v>
      </c>
      <c r="AC164" s="70" t="s">
        <v>1131</v>
      </c>
      <c r="AD164" s="70" t="s">
        <v>47</v>
      </c>
      <c r="AE164" s="69" t="s">
        <v>47</v>
      </c>
      <c r="AF164" s="96"/>
      <c r="AG164" s="230" t="str">
        <f t="shared" si="4"/>
        <v>PERI</v>
      </c>
      <c r="AH164" s="250">
        <v>44994</v>
      </c>
      <c r="AI164" s="289" t="s">
        <v>1179</v>
      </c>
      <c r="AJ164" s="643" t="s">
        <v>1180</v>
      </c>
      <c r="AK164" s="637"/>
      <c r="AL164" s="638"/>
      <c r="AM164" s="636"/>
      <c r="AN164" s="635"/>
      <c r="AO164" s="289"/>
      <c r="AP164" s="636"/>
      <c r="AQ164" s="235"/>
      <c r="AR164" s="96"/>
      <c r="AS164" s="48" t="str">
        <f>VLOOKUP(J164, 'Interrupt Table U5Lx'!$I$6:$I$397, 1, FALSE)</f>
        <v>INTTAUJ3I3</v>
      </c>
    </row>
    <row r="165" spans="1:45" ht="16">
      <c r="A165" s="705"/>
      <c r="B165" s="78"/>
      <c r="C165" s="78"/>
      <c r="D165" s="78"/>
      <c r="E165" s="78"/>
      <c r="F165" s="93"/>
      <c r="H165" s="94" t="s">
        <v>1205</v>
      </c>
      <c r="I165" s="88" t="s">
        <v>1175</v>
      </c>
      <c r="J165" s="87"/>
      <c r="K165" s="87"/>
      <c r="L165" s="87"/>
      <c r="M165" s="87"/>
      <c r="N165" s="87"/>
      <c r="O165" s="78"/>
      <c r="P165" s="702"/>
      <c r="Q165" s="702"/>
      <c r="R165" s="78"/>
      <c r="S165" s="85"/>
      <c r="T165" s="84"/>
      <c r="U165" s="84"/>
      <c r="V165" s="84"/>
      <c r="W165" s="84"/>
      <c r="X165" s="84"/>
      <c r="Y165" s="84"/>
      <c r="Z165" s="84"/>
      <c r="AA165" s="84"/>
      <c r="AB165" s="84"/>
      <c r="AC165" s="84"/>
      <c r="AD165" s="84"/>
      <c r="AE165" s="83"/>
      <c r="AF165" s="82"/>
      <c r="AG165" s="229" t="s">
        <v>1176</v>
      </c>
      <c r="AH165" s="256"/>
      <c r="AI165" s="81"/>
      <c r="AJ165" s="257"/>
      <c r="AK165" s="256"/>
      <c r="AL165" s="81"/>
      <c r="AM165" s="257"/>
      <c r="AN165" s="256"/>
      <c r="AO165" s="81"/>
      <c r="AP165" s="257"/>
      <c r="AQ165" s="634"/>
      <c r="AR165" s="58"/>
      <c r="AS165" s="48" t="e">
        <f>VLOOKUP(J165, 'Interrupt Table U5Lx'!$I$6:$I$397, 1, FALSE)</f>
        <v>#N/A</v>
      </c>
    </row>
    <row r="166" spans="1:45" ht="65">
      <c r="A166" s="704"/>
      <c r="B166" s="78"/>
      <c r="C166" s="78"/>
      <c r="D166" s="78"/>
      <c r="E166" s="78"/>
      <c r="F166" s="93"/>
      <c r="H166" s="98" t="s">
        <v>1205</v>
      </c>
      <c r="I166" s="92"/>
      <c r="J166" s="75" t="s">
        <v>1206</v>
      </c>
      <c r="K166" s="75" t="s">
        <v>570</v>
      </c>
      <c r="L166" s="75" t="s">
        <v>1207</v>
      </c>
      <c r="M166" s="75" t="s">
        <v>755</v>
      </c>
      <c r="N166" s="75" t="s">
        <v>1725</v>
      </c>
      <c r="O166" s="78"/>
      <c r="P166" s="702"/>
      <c r="Q166" s="702"/>
      <c r="R166" s="78"/>
      <c r="S166" s="71"/>
      <c r="T166" s="70" t="s">
        <v>1131</v>
      </c>
      <c r="U166" s="70" t="s">
        <v>47</v>
      </c>
      <c r="V166" s="70" t="s">
        <v>47</v>
      </c>
      <c r="W166" s="70" t="s">
        <v>47</v>
      </c>
      <c r="X166" s="70" t="s">
        <v>1131</v>
      </c>
      <c r="Y166" s="70" t="s">
        <v>47</v>
      </c>
      <c r="Z166" s="70" t="s">
        <v>47</v>
      </c>
      <c r="AA166" s="70" t="s">
        <v>47</v>
      </c>
      <c r="AB166" s="70" t="s">
        <v>47</v>
      </c>
      <c r="AC166" s="70" t="s">
        <v>1131</v>
      </c>
      <c r="AD166" s="70" t="s">
        <v>47</v>
      </c>
      <c r="AE166" s="69" t="s">
        <v>47</v>
      </c>
      <c r="AF166" s="58"/>
      <c r="AG166" s="230" t="str">
        <f>AG165</f>
        <v>PERI</v>
      </c>
      <c r="AH166" s="255">
        <v>45040</v>
      </c>
      <c r="AI166" s="90" t="s">
        <v>1208</v>
      </c>
      <c r="AJ166" s="251" t="s">
        <v>1180</v>
      </c>
      <c r="AK166" s="271"/>
      <c r="AL166" s="90"/>
      <c r="AM166" s="251"/>
      <c r="AN166" s="250"/>
      <c r="AO166" s="90"/>
      <c r="AP166" s="636"/>
      <c r="AQ166" s="644" t="s">
        <v>1209</v>
      </c>
      <c r="AR166" s="58"/>
      <c r="AS166" s="48" t="str">
        <f>VLOOKUP(J166, 'Interrupt Table U5Lx'!$I$6:$I$397, 1, FALSE)</f>
        <v>INTENCA0IOV</v>
      </c>
    </row>
    <row r="167" spans="1:45" ht="16">
      <c r="A167" s="704"/>
      <c r="B167" s="78"/>
      <c r="C167" s="78"/>
      <c r="D167" s="78"/>
      <c r="E167" s="78"/>
      <c r="F167" s="93"/>
      <c r="H167" s="98" t="s">
        <v>1205</v>
      </c>
      <c r="I167" s="92"/>
      <c r="J167" s="75" t="s">
        <v>1210</v>
      </c>
      <c r="K167" s="75" t="s">
        <v>573</v>
      </c>
      <c r="L167" s="75" t="s">
        <v>1207</v>
      </c>
      <c r="M167" s="75" t="s">
        <v>755</v>
      </c>
      <c r="N167" s="75" t="s">
        <v>1726</v>
      </c>
      <c r="O167" s="78"/>
      <c r="P167" s="702"/>
      <c r="Q167" s="702"/>
      <c r="R167" s="78"/>
      <c r="S167" s="71"/>
      <c r="T167" s="70" t="s">
        <v>1131</v>
      </c>
      <c r="U167" s="70" t="s">
        <v>47</v>
      </c>
      <c r="V167" s="70" t="s">
        <v>47</v>
      </c>
      <c r="W167" s="70" t="s">
        <v>47</v>
      </c>
      <c r="X167" s="70" t="s">
        <v>1131</v>
      </c>
      <c r="Y167" s="70" t="s">
        <v>47</v>
      </c>
      <c r="Z167" s="70" t="s">
        <v>47</v>
      </c>
      <c r="AA167" s="70" t="s">
        <v>47</v>
      </c>
      <c r="AB167" s="70" t="s">
        <v>47</v>
      </c>
      <c r="AC167" s="70" t="s">
        <v>1131</v>
      </c>
      <c r="AD167" s="70" t="s">
        <v>47</v>
      </c>
      <c r="AE167" s="69" t="s">
        <v>47</v>
      </c>
      <c r="AF167" s="58"/>
      <c r="AG167" s="230" t="str">
        <f>AG166</f>
        <v>PERI</v>
      </c>
      <c r="AH167" s="255">
        <v>45040</v>
      </c>
      <c r="AI167" s="90" t="s">
        <v>1208</v>
      </c>
      <c r="AJ167" s="251" t="s">
        <v>1180</v>
      </c>
      <c r="AK167" s="271"/>
      <c r="AL167" s="90"/>
      <c r="AM167" s="251"/>
      <c r="AN167" s="250"/>
      <c r="AO167" s="90"/>
      <c r="AP167" s="636"/>
      <c r="AQ167" s="645" t="s">
        <v>1211</v>
      </c>
      <c r="AR167" s="58"/>
      <c r="AS167" s="48" t="str">
        <f>VLOOKUP(J167, 'Interrupt Table U5Lx'!$I$6:$I$397, 1, FALSE)</f>
        <v>INTENCA0I0</v>
      </c>
    </row>
    <row r="168" spans="1:45" ht="16">
      <c r="A168" s="704"/>
      <c r="B168" s="78"/>
      <c r="C168" s="78"/>
      <c r="D168" s="78"/>
      <c r="E168" s="78"/>
      <c r="F168" s="93"/>
      <c r="H168" s="98" t="s">
        <v>1205</v>
      </c>
      <c r="I168" s="92"/>
      <c r="J168" s="75" t="s">
        <v>1212</v>
      </c>
      <c r="K168" s="75" t="s">
        <v>576</v>
      </c>
      <c r="L168" s="75" t="s">
        <v>1207</v>
      </c>
      <c r="M168" s="75" t="s">
        <v>755</v>
      </c>
      <c r="N168" s="75" t="s">
        <v>1727</v>
      </c>
      <c r="O168" s="78"/>
      <c r="P168" s="702"/>
      <c r="Q168" s="702"/>
      <c r="R168" s="78"/>
      <c r="S168" s="71"/>
      <c r="T168" s="70" t="s">
        <v>1131</v>
      </c>
      <c r="U168" s="70" t="s">
        <v>47</v>
      </c>
      <c r="V168" s="70" t="s">
        <v>47</v>
      </c>
      <c r="W168" s="70" t="s">
        <v>47</v>
      </c>
      <c r="X168" s="70" t="s">
        <v>1131</v>
      </c>
      <c r="Y168" s="70" t="s">
        <v>47</v>
      </c>
      <c r="Z168" s="70" t="s">
        <v>47</v>
      </c>
      <c r="AA168" s="70" t="s">
        <v>47</v>
      </c>
      <c r="AB168" s="70" t="s">
        <v>47</v>
      </c>
      <c r="AC168" s="70" t="s">
        <v>1131</v>
      </c>
      <c r="AD168" s="70" t="s">
        <v>47</v>
      </c>
      <c r="AE168" s="69" t="s">
        <v>47</v>
      </c>
      <c r="AF168" s="58"/>
      <c r="AG168" s="230" t="str">
        <f>AG167</f>
        <v>PERI</v>
      </c>
      <c r="AH168" s="255">
        <v>45040</v>
      </c>
      <c r="AI168" s="90" t="s">
        <v>1208</v>
      </c>
      <c r="AJ168" s="251" t="s">
        <v>1180</v>
      </c>
      <c r="AK168" s="271"/>
      <c r="AL168" s="90"/>
      <c r="AM168" s="251"/>
      <c r="AN168" s="250"/>
      <c r="AO168" s="90"/>
      <c r="AP168" s="636"/>
      <c r="AQ168" s="645" t="s">
        <v>1211</v>
      </c>
      <c r="AR168" s="58"/>
      <c r="AS168" s="48" t="str">
        <f>VLOOKUP(J168, 'Interrupt Table U5Lx'!$I$6:$I$397, 1, FALSE)</f>
        <v>INTENCA0I1</v>
      </c>
    </row>
    <row r="169" spans="1:45" ht="16">
      <c r="A169" s="704"/>
      <c r="B169" s="78"/>
      <c r="C169" s="78"/>
      <c r="D169" s="78"/>
      <c r="E169" s="78"/>
      <c r="F169" s="93"/>
      <c r="H169" s="98" t="s">
        <v>1205</v>
      </c>
      <c r="I169" s="92"/>
      <c r="J169" s="75" t="s">
        <v>1213</v>
      </c>
      <c r="K169" s="75" t="s">
        <v>579</v>
      </c>
      <c r="L169" s="75" t="s">
        <v>1207</v>
      </c>
      <c r="M169" s="75" t="s">
        <v>755</v>
      </c>
      <c r="N169" s="75" t="s">
        <v>1728</v>
      </c>
      <c r="O169" s="78"/>
      <c r="P169" s="702"/>
      <c r="Q169" s="702"/>
      <c r="R169" s="78"/>
      <c r="S169" s="71"/>
      <c r="T169" s="70" t="s">
        <v>1131</v>
      </c>
      <c r="U169" s="70" t="s">
        <v>47</v>
      </c>
      <c r="V169" s="70" t="s">
        <v>47</v>
      </c>
      <c r="W169" s="70" t="s">
        <v>47</v>
      </c>
      <c r="X169" s="70" t="s">
        <v>1131</v>
      </c>
      <c r="Y169" s="70" t="s">
        <v>47</v>
      </c>
      <c r="Z169" s="70" t="s">
        <v>47</v>
      </c>
      <c r="AA169" s="70" t="s">
        <v>47</v>
      </c>
      <c r="AB169" s="70" t="s">
        <v>47</v>
      </c>
      <c r="AC169" s="70" t="s">
        <v>1131</v>
      </c>
      <c r="AD169" s="70" t="s">
        <v>47</v>
      </c>
      <c r="AE169" s="69" t="s">
        <v>47</v>
      </c>
      <c r="AF169" s="58"/>
      <c r="AG169" s="230" t="str">
        <f>AG168</f>
        <v>PERI</v>
      </c>
      <c r="AH169" s="255">
        <v>45040</v>
      </c>
      <c r="AI169" s="90" t="s">
        <v>1208</v>
      </c>
      <c r="AJ169" s="251" t="s">
        <v>1180</v>
      </c>
      <c r="AK169" s="271"/>
      <c r="AL169" s="90"/>
      <c r="AM169" s="251"/>
      <c r="AN169" s="250"/>
      <c r="AO169" s="90"/>
      <c r="AP169" s="636"/>
      <c r="AQ169" s="645" t="s">
        <v>1211</v>
      </c>
      <c r="AR169" s="58"/>
      <c r="AS169" s="48" t="str">
        <f>VLOOKUP(J169, 'Interrupt Table U5Lx'!$I$6:$I$397, 1, FALSE)</f>
        <v>INTENCA0IUD</v>
      </c>
    </row>
    <row r="170" spans="1:45" ht="16">
      <c r="A170" s="704"/>
      <c r="B170" s="78"/>
      <c r="C170" s="78"/>
      <c r="D170" s="78"/>
      <c r="E170" s="78"/>
      <c r="F170" s="93"/>
      <c r="H170" s="111" t="s">
        <v>1205</v>
      </c>
      <c r="I170" s="110"/>
      <c r="J170" s="75" t="s">
        <v>1214</v>
      </c>
      <c r="K170" s="75" t="s">
        <v>582</v>
      </c>
      <c r="L170" s="75" t="s">
        <v>1207</v>
      </c>
      <c r="M170" s="75" t="s">
        <v>755</v>
      </c>
      <c r="N170" s="75" t="s">
        <v>1729</v>
      </c>
      <c r="O170" s="78"/>
      <c r="P170" s="702"/>
      <c r="Q170" s="702"/>
      <c r="R170" s="78"/>
      <c r="S170" s="71"/>
      <c r="T170" s="70" t="s">
        <v>1131</v>
      </c>
      <c r="U170" s="70" t="s">
        <v>47</v>
      </c>
      <c r="V170" s="70" t="s">
        <v>47</v>
      </c>
      <c r="W170" s="70" t="s">
        <v>47</v>
      </c>
      <c r="X170" s="70" t="s">
        <v>1131</v>
      </c>
      <c r="Y170" s="70" t="s">
        <v>47</v>
      </c>
      <c r="Z170" s="70" t="s">
        <v>47</v>
      </c>
      <c r="AA170" s="70" t="s">
        <v>47</v>
      </c>
      <c r="AB170" s="70" t="s">
        <v>47</v>
      </c>
      <c r="AC170" s="70" t="s">
        <v>1131</v>
      </c>
      <c r="AD170" s="70" t="s">
        <v>47</v>
      </c>
      <c r="AE170" s="69" t="s">
        <v>47</v>
      </c>
      <c r="AF170" s="58"/>
      <c r="AG170" s="230" t="str">
        <f>AG169</f>
        <v>PERI</v>
      </c>
      <c r="AH170" s="255">
        <v>45040</v>
      </c>
      <c r="AI170" s="90" t="s">
        <v>1208</v>
      </c>
      <c r="AJ170" s="251" t="s">
        <v>1180</v>
      </c>
      <c r="AK170" s="271"/>
      <c r="AL170" s="90"/>
      <c r="AM170" s="251"/>
      <c r="AN170" s="250"/>
      <c r="AO170" s="90"/>
      <c r="AP170" s="636"/>
      <c r="AQ170" s="645" t="s">
        <v>1211</v>
      </c>
      <c r="AR170" s="58"/>
      <c r="AS170" s="48" t="str">
        <f>VLOOKUP(J170, 'Interrupt Table U5Lx'!$I$6:$I$397, 1, FALSE)</f>
        <v>INTENCA0IEC</v>
      </c>
    </row>
    <row r="171" spans="1:45" ht="16">
      <c r="A171" s="704"/>
      <c r="B171" s="78"/>
      <c r="C171" s="78"/>
      <c r="D171" s="78"/>
      <c r="E171" s="78"/>
      <c r="F171" s="93"/>
      <c r="H171" s="94" t="s">
        <v>1215</v>
      </c>
      <c r="I171" s="88" t="s">
        <v>1175</v>
      </c>
      <c r="J171" s="86"/>
      <c r="K171" s="86"/>
      <c r="L171" s="86"/>
      <c r="M171" s="86"/>
      <c r="N171" s="86"/>
      <c r="O171" s="78"/>
      <c r="P171" s="702"/>
      <c r="Q171" s="702"/>
      <c r="R171" s="78"/>
      <c r="S171" s="85"/>
      <c r="T171" s="84"/>
      <c r="U171" s="84"/>
      <c r="V171" s="84"/>
      <c r="W171" s="84"/>
      <c r="X171" s="84"/>
      <c r="Y171" s="84"/>
      <c r="Z171" s="84"/>
      <c r="AA171" s="84"/>
      <c r="AB171" s="84"/>
      <c r="AC171" s="84"/>
      <c r="AD171" s="84"/>
      <c r="AE171" s="83"/>
      <c r="AF171" s="82"/>
      <c r="AG171" s="229" t="s">
        <v>1176</v>
      </c>
      <c r="AH171" s="256"/>
      <c r="AI171" s="81"/>
      <c r="AJ171" s="257"/>
      <c r="AK171" s="256"/>
      <c r="AL171" s="81"/>
      <c r="AM171" s="257"/>
      <c r="AN171" s="256"/>
      <c r="AO171" s="81"/>
      <c r="AP171" s="257"/>
      <c r="AQ171" s="634"/>
      <c r="AR171" s="58"/>
      <c r="AS171" s="48" t="e">
        <f>VLOOKUP(J171, 'Interrupt Table U5Lx'!$I$6:$I$397, 1, FALSE)</f>
        <v>#N/A</v>
      </c>
    </row>
    <row r="172" spans="1:45" ht="16">
      <c r="A172" s="704"/>
      <c r="B172" s="78"/>
      <c r="C172" s="78"/>
      <c r="D172" s="78"/>
      <c r="E172" s="78"/>
      <c r="F172" s="93"/>
      <c r="H172" s="98" t="s">
        <v>1215</v>
      </c>
      <c r="I172" s="92"/>
      <c r="J172" s="74" t="s">
        <v>629</v>
      </c>
      <c r="K172" s="74" t="s">
        <v>630</v>
      </c>
      <c r="L172" s="74" t="s">
        <v>1215</v>
      </c>
      <c r="M172" s="74" t="s">
        <v>45</v>
      </c>
      <c r="N172" s="74" t="s">
        <v>1730</v>
      </c>
      <c r="O172" s="78"/>
      <c r="P172" s="703"/>
      <c r="Q172" s="703"/>
      <c r="R172" s="78"/>
      <c r="S172" s="78"/>
      <c r="T172" s="70" t="s">
        <v>47</v>
      </c>
      <c r="U172" s="70" t="s">
        <v>47</v>
      </c>
      <c r="V172" s="70" t="s">
        <v>47</v>
      </c>
      <c r="W172" s="70" t="s">
        <v>47</v>
      </c>
      <c r="X172" s="70" t="s">
        <v>47</v>
      </c>
      <c r="Y172" s="70" t="s">
        <v>47</v>
      </c>
      <c r="Z172" s="70" t="s">
        <v>47</v>
      </c>
      <c r="AA172" s="70" t="s">
        <v>47</v>
      </c>
      <c r="AB172" s="70" t="s">
        <v>47</v>
      </c>
      <c r="AC172" s="70" t="s">
        <v>47</v>
      </c>
      <c r="AD172" s="70" t="s">
        <v>47</v>
      </c>
      <c r="AE172" s="69" t="s">
        <v>47</v>
      </c>
      <c r="AF172" s="58"/>
      <c r="AG172" s="230" t="str">
        <f t="shared" ref="AG172:AG174" si="5">AG171</f>
        <v>PERI</v>
      </c>
      <c r="AH172" s="250">
        <v>44995</v>
      </c>
      <c r="AI172" s="90" t="s">
        <v>1216</v>
      </c>
      <c r="AJ172" s="251" t="s">
        <v>1180</v>
      </c>
      <c r="AK172" s="271"/>
      <c r="AL172" s="90"/>
      <c r="AM172" s="251"/>
      <c r="AN172" s="250"/>
      <c r="AO172" s="90"/>
      <c r="AP172" s="636"/>
      <c r="AQ172" s="235"/>
      <c r="AR172" s="58"/>
      <c r="AS172" s="48" t="str">
        <f>VLOOKUP(J172, 'Interrupt Table U5Lx'!$I$6:$I$397, 1, FALSE)</f>
        <v>INTPWGCG00</v>
      </c>
    </row>
    <row r="173" spans="1:45" ht="16">
      <c r="A173" s="704"/>
      <c r="B173" s="78"/>
      <c r="C173" s="78"/>
      <c r="D173" s="78"/>
      <c r="E173" s="78"/>
      <c r="F173" s="93"/>
      <c r="H173" s="98" t="s">
        <v>1215</v>
      </c>
      <c r="I173" s="92"/>
      <c r="J173" s="74" t="s">
        <v>631</v>
      </c>
      <c r="K173" s="74" t="s">
        <v>632</v>
      </c>
      <c r="L173" s="74" t="s">
        <v>1215</v>
      </c>
      <c r="M173" s="74" t="s">
        <v>45</v>
      </c>
      <c r="N173" s="74" t="s">
        <v>1731</v>
      </c>
      <c r="O173" s="78"/>
      <c r="P173" s="702"/>
      <c r="Q173" s="702"/>
      <c r="R173" s="78"/>
      <c r="S173" s="78"/>
      <c r="T173" s="70" t="s">
        <v>47</v>
      </c>
      <c r="U173" s="70" t="s">
        <v>47</v>
      </c>
      <c r="V173" s="70" t="s">
        <v>47</v>
      </c>
      <c r="W173" s="70" t="s">
        <v>47</v>
      </c>
      <c r="X173" s="70" t="s">
        <v>47</v>
      </c>
      <c r="Y173" s="70" t="s">
        <v>47</v>
      </c>
      <c r="Z173" s="70" t="s">
        <v>47</v>
      </c>
      <c r="AA173" s="70" t="s">
        <v>47</v>
      </c>
      <c r="AB173" s="70" t="s">
        <v>47</v>
      </c>
      <c r="AC173" s="70" t="s">
        <v>47</v>
      </c>
      <c r="AD173" s="70" t="s">
        <v>47</v>
      </c>
      <c r="AE173" s="69" t="s">
        <v>47</v>
      </c>
      <c r="AF173" s="58"/>
      <c r="AG173" s="230" t="str">
        <f t="shared" si="5"/>
        <v>PERI</v>
      </c>
      <c r="AH173" s="250">
        <v>44995</v>
      </c>
      <c r="AI173" s="90" t="s">
        <v>1216</v>
      </c>
      <c r="AJ173" s="251" t="s">
        <v>1180</v>
      </c>
      <c r="AK173" s="271"/>
      <c r="AL173" s="90"/>
      <c r="AM173" s="251"/>
      <c r="AN173" s="250"/>
      <c r="AO173" s="90"/>
      <c r="AP173" s="636"/>
      <c r="AQ173" s="235"/>
      <c r="AR173" s="58"/>
      <c r="AS173" s="48" t="str">
        <f>VLOOKUP(J173, 'Interrupt Table U5Lx'!$I$6:$I$397, 1, FALSE)</f>
        <v>INTPWGCG01</v>
      </c>
    </row>
    <row r="174" spans="1:45" ht="26">
      <c r="A174" s="704"/>
      <c r="B174" s="78"/>
      <c r="C174" s="78"/>
      <c r="D174" s="78"/>
      <c r="E174" s="78"/>
      <c r="F174" s="93"/>
      <c r="H174" s="98" t="s">
        <v>1215</v>
      </c>
      <c r="I174" s="92"/>
      <c r="J174" s="74" t="s">
        <v>1217</v>
      </c>
      <c r="K174" s="74" t="s">
        <v>634</v>
      </c>
      <c r="L174" s="74" t="s">
        <v>1215</v>
      </c>
      <c r="M174" s="74" t="s">
        <v>45</v>
      </c>
      <c r="N174" s="74" t="s">
        <v>1732</v>
      </c>
      <c r="O174" s="78"/>
      <c r="P174" s="702"/>
      <c r="Q174" s="702"/>
      <c r="R174" s="78"/>
      <c r="S174" s="78"/>
      <c r="T174" s="121" t="s">
        <v>47</v>
      </c>
      <c r="U174" s="121" t="s">
        <v>47</v>
      </c>
      <c r="V174" s="121" t="s">
        <v>47</v>
      </c>
      <c r="W174" s="121" t="s">
        <v>47</v>
      </c>
      <c r="X174" s="121" t="s">
        <v>47</v>
      </c>
      <c r="Y174" s="121" t="s">
        <v>47</v>
      </c>
      <c r="Z174" s="121" t="s">
        <v>47</v>
      </c>
      <c r="AA174" s="121" t="s">
        <v>47</v>
      </c>
      <c r="AB174" s="121" t="s">
        <v>47</v>
      </c>
      <c r="AC174" s="121" t="s">
        <v>47</v>
      </c>
      <c r="AD174" s="121" t="s">
        <v>47</v>
      </c>
      <c r="AE174" s="120" t="s">
        <v>47</v>
      </c>
      <c r="AF174" s="58"/>
      <c r="AG174" s="230" t="str">
        <f t="shared" si="5"/>
        <v>PERI</v>
      </c>
      <c r="AH174" s="250">
        <v>45028</v>
      </c>
      <c r="AI174" s="90" t="s">
        <v>1216</v>
      </c>
      <c r="AJ174" s="251" t="s">
        <v>1102</v>
      </c>
      <c r="AK174" s="271"/>
      <c r="AL174" s="90"/>
      <c r="AM174" s="251"/>
      <c r="AN174" s="250"/>
      <c r="AO174" s="90"/>
      <c r="AP174" s="636"/>
      <c r="AQ174" s="280" t="s">
        <v>1218</v>
      </c>
      <c r="AR174" s="58"/>
      <c r="AS174" s="48" t="str">
        <f>VLOOKUP(J174, 'Interrupt Table U5Lx'!$I$6:$I$397, 1, FALSE)</f>
        <v>INTPWGCG02</v>
      </c>
    </row>
    <row r="175" spans="1:45" ht="16">
      <c r="A175" s="704"/>
      <c r="B175" s="78"/>
      <c r="C175" s="78"/>
      <c r="D175" s="78"/>
      <c r="E175" s="78"/>
      <c r="F175" s="93"/>
      <c r="H175" s="98" t="s">
        <v>1215</v>
      </c>
      <c r="I175" s="92"/>
      <c r="J175" s="74" t="s">
        <v>635</v>
      </c>
      <c r="K175" s="74" t="s">
        <v>636</v>
      </c>
      <c r="L175" s="74" t="s">
        <v>1215</v>
      </c>
      <c r="M175" s="74" t="s">
        <v>755</v>
      </c>
      <c r="N175" s="74" t="s">
        <v>1733</v>
      </c>
      <c r="O175" s="78"/>
      <c r="P175" s="702"/>
      <c r="Q175" s="702"/>
      <c r="R175" s="78"/>
      <c r="S175" s="78"/>
      <c r="T175" s="121" t="s">
        <v>47</v>
      </c>
      <c r="U175" s="121" t="s">
        <v>47</v>
      </c>
      <c r="V175" s="121" t="s">
        <v>47</v>
      </c>
      <c r="W175" s="121" t="s">
        <v>47</v>
      </c>
      <c r="X175" s="121" t="s">
        <v>47</v>
      </c>
      <c r="Y175" s="121" t="s">
        <v>47</v>
      </c>
      <c r="Z175" s="121" t="s">
        <v>47</v>
      </c>
      <c r="AA175" s="121" t="s">
        <v>47</v>
      </c>
      <c r="AB175" s="121" t="s">
        <v>47</v>
      </c>
      <c r="AC175" s="121" t="s">
        <v>47</v>
      </c>
      <c r="AD175" s="121" t="s">
        <v>47</v>
      </c>
      <c r="AE175" s="120" t="s">
        <v>47</v>
      </c>
      <c r="AF175" s="58"/>
      <c r="AG175" s="230" t="s">
        <v>1219</v>
      </c>
      <c r="AH175" s="250">
        <v>45000</v>
      </c>
      <c r="AI175" s="90" t="s">
        <v>1216</v>
      </c>
      <c r="AJ175" s="251" t="s">
        <v>1180</v>
      </c>
      <c r="AK175" s="271"/>
      <c r="AL175" s="90"/>
      <c r="AM175" s="251"/>
      <c r="AN175" s="250"/>
      <c r="AO175" s="90"/>
      <c r="AP175" s="636"/>
      <c r="AQ175" s="280"/>
      <c r="AR175" s="58"/>
    </row>
    <row r="176" spans="1:45" s="95" customFormat="1" ht="16">
      <c r="A176" s="704"/>
      <c r="B176" s="97"/>
      <c r="C176" s="97"/>
      <c r="D176" s="97"/>
      <c r="E176" s="97"/>
      <c r="F176" s="99"/>
      <c r="G176" s="48"/>
      <c r="H176" s="94" t="s">
        <v>1220</v>
      </c>
      <c r="I176" s="88" t="s">
        <v>1175</v>
      </c>
      <c r="J176" s="87"/>
      <c r="K176" s="87"/>
      <c r="L176" s="87"/>
      <c r="M176" s="87"/>
      <c r="N176" s="87"/>
      <c r="O176" s="78"/>
      <c r="P176" s="702"/>
      <c r="Q176" s="702"/>
      <c r="R176" s="78"/>
      <c r="S176" s="85"/>
      <c r="T176" s="84"/>
      <c r="U176" s="84"/>
      <c r="V176" s="84"/>
      <c r="W176" s="84"/>
      <c r="X176" s="84"/>
      <c r="Y176" s="84"/>
      <c r="Z176" s="84"/>
      <c r="AA176" s="84"/>
      <c r="AB176" s="84"/>
      <c r="AC176" s="84"/>
      <c r="AD176" s="84"/>
      <c r="AE176" s="83"/>
      <c r="AF176" s="101"/>
      <c r="AG176" s="229" t="s">
        <v>1176</v>
      </c>
      <c r="AH176" s="256"/>
      <c r="AI176" s="81"/>
      <c r="AJ176" s="257"/>
      <c r="AK176" s="256"/>
      <c r="AL176" s="81"/>
      <c r="AM176" s="257"/>
      <c r="AN176" s="256"/>
      <c r="AO176" s="81"/>
      <c r="AP176" s="257"/>
      <c r="AQ176" s="634"/>
      <c r="AR176" s="96"/>
      <c r="AS176" s="48" t="e">
        <f>VLOOKUP(J176, 'Interrupt Table U5Lx'!$I$6:$I$397, 1, FALSE)</f>
        <v>#N/A</v>
      </c>
    </row>
    <row r="177" spans="1:45" s="95" customFormat="1" ht="16">
      <c r="A177" s="704"/>
      <c r="B177" s="97"/>
      <c r="C177" s="97"/>
      <c r="D177" s="97"/>
      <c r="E177" s="97"/>
      <c r="F177" s="99"/>
      <c r="G177" s="48"/>
      <c r="H177" s="98" t="s">
        <v>1220</v>
      </c>
      <c r="I177" s="92"/>
      <c r="J177" s="75" t="s">
        <v>618</v>
      </c>
      <c r="K177" s="75" t="s">
        <v>619</v>
      </c>
      <c r="L177" s="75" t="s">
        <v>1221</v>
      </c>
      <c r="M177" s="75" t="s">
        <v>755</v>
      </c>
      <c r="N177" s="75" t="s">
        <v>1734</v>
      </c>
      <c r="O177" s="78"/>
      <c r="P177" s="702"/>
      <c r="Q177" s="702"/>
      <c r="R177" s="78"/>
      <c r="S177" s="71"/>
      <c r="T177" s="70" t="s">
        <v>47</v>
      </c>
      <c r="U177" s="70" t="s">
        <v>47</v>
      </c>
      <c r="V177" s="70" t="s">
        <v>47</v>
      </c>
      <c r="W177" s="70" t="s">
        <v>47</v>
      </c>
      <c r="X177" s="70" t="s">
        <v>47</v>
      </c>
      <c r="Y177" s="70" t="s">
        <v>47</v>
      </c>
      <c r="Z177" s="70" t="s">
        <v>47</v>
      </c>
      <c r="AA177" s="70" t="s">
        <v>47</v>
      </c>
      <c r="AB177" s="70" t="s">
        <v>47</v>
      </c>
      <c r="AC177" s="70" t="s">
        <v>47</v>
      </c>
      <c r="AD177" s="70" t="s">
        <v>47</v>
      </c>
      <c r="AE177" s="69" t="s">
        <v>47</v>
      </c>
      <c r="AF177" s="96"/>
      <c r="AG177" s="230" t="str">
        <f>AG176</f>
        <v>PERI</v>
      </c>
      <c r="AH177" s="250">
        <v>44994</v>
      </c>
      <c r="AI177" s="90" t="s">
        <v>1179</v>
      </c>
      <c r="AJ177" s="251" t="s">
        <v>1180</v>
      </c>
      <c r="AK177" s="271"/>
      <c r="AL177" s="90"/>
      <c r="AM177" s="251"/>
      <c r="AN177" s="250"/>
      <c r="AO177" s="90"/>
      <c r="AP177" s="251"/>
      <c r="AQ177" s="235"/>
      <c r="AR177" s="96"/>
      <c r="AS177" s="48" t="str">
        <f>VLOOKUP(J177, 'Interrupt Table U5Lx'!$I$6:$I$397, 1, FALSE)</f>
        <v>INTRTCA01S</v>
      </c>
    </row>
    <row r="178" spans="1:45" s="95" customFormat="1" ht="16">
      <c r="A178" s="704"/>
      <c r="B178" s="97"/>
      <c r="C178" s="97"/>
      <c r="D178" s="97"/>
      <c r="E178" s="97"/>
      <c r="F178" s="99"/>
      <c r="G178" s="48"/>
      <c r="H178" s="98" t="s">
        <v>1220</v>
      </c>
      <c r="I178" s="92"/>
      <c r="J178" s="75" t="s">
        <v>621</v>
      </c>
      <c r="K178" s="75" t="s">
        <v>622</v>
      </c>
      <c r="L178" s="75" t="s">
        <v>1221</v>
      </c>
      <c r="M178" s="75" t="s">
        <v>755</v>
      </c>
      <c r="N178" s="75" t="s">
        <v>1735</v>
      </c>
      <c r="O178" s="78"/>
      <c r="P178" s="702"/>
      <c r="Q178" s="702"/>
      <c r="R178" s="78"/>
      <c r="S178" s="71"/>
      <c r="T178" s="70" t="s">
        <v>47</v>
      </c>
      <c r="U178" s="70" t="s">
        <v>47</v>
      </c>
      <c r="V178" s="70" t="s">
        <v>47</v>
      </c>
      <c r="W178" s="70" t="s">
        <v>47</v>
      </c>
      <c r="X178" s="70" t="s">
        <v>47</v>
      </c>
      <c r="Y178" s="70" t="s">
        <v>47</v>
      </c>
      <c r="Z178" s="70" t="s">
        <v>47</v>
      </c>
      <c r="AA178" s="70" t="s">
        <v>47</v>
      </c>
      <c r="AB178" s="70" t="s">
        <v>47</v>
      </c>
      <c r="AC178" s="70" t="s">
        <v>47</v>
      </c>
      <c r="AD178" s="70" t="s">
        <v>47</v>
      </c>
      <c r="AE178" s="69" t="s">
        <v>47</v>
      </c>
      <c r="AF178" s="96"/>
      <c r="AG178" s="230" t="str">
        <f>AG177</f>
        <v>PERI</v>
      </c>
      <c r="AH178" s="250">
        <v>44994</v>
      </c>
      <c r="AI178" s="90" t="s">
        <v>1179</v>
      </c>
      <c r="AJ178" s="251" t="s">
        <v>1180</v>
      </c>
      <c r="AK178" s="271"/>
      <c r="AL178" s="90"/>
      <c r="AM178" s="251"/>
      <c r="AN178" s="250"/>
      <c r="AO178" s="90"/>
      <c r="AP178" s="251"/>
      <c r="AQ178" s="235"/>
      <c r="AR178" s="96"/>
      <c r="AS178" s="48" t="str">
        <f>VLOOKUP(J178, 'Interrupt Table U5Lx'!$I$6:$I$397, 1, FALSE)</f>
        <v>INTRTCA0AL</v>
      </c>
    </row>
    <row r="179" spans="1:45" s="95" customFormat="1" ht="16">
      <c r="A179" s="704"/>
      <c r="B179" s="97"/>
      <c r="C179" s="97"/>
      <c r="D179" s="97"/>
      <c r="E179" s="97"/>
      <c r="F179" s="99"/>
      <c r="G179" s="48"/>
      <c r="H179" s="98" t="s">
        <v>1220</v>
      </c>
      <c r="I179" s="92"/>
      <c r="J179" s="75" t="s">
        <v>624</v>
      </c>
      <c r="K179" s="75" t="s">
        <v>625</v>
      </c>
      <c r="L179" s="75" t="s">
        <v>1221</v>
      </c>
      <c r="M179" s="75" t="s">
        <v>755</v>
      </c>
      <c r="N179" s="75" t="s">
        <v>1736</v>
      </c>
      <c r="O179" s="78"/>
      <c r="P179" s="702"/>
      <c r="Q179" s="702"/>
      <c r="R179" s="78"/>
      <c r="S179" s="71"/>
      <c r="T179" s="70" t="s">
        <v>47</v>
      </c>
      <c r="U179" s="70" t="s">
        <v>47</v>
      </c>
      <c r="V179" s="70" t="s">
        <v>47</v>
      </c>
      <c r="W179" s="70" t="s">
        <v>47</v>
      </c>
      <c r="X179" s="70" t="s">
        <v>47</v>
      </c>
      <c r="Y179" s="70" t="s">
        <v>47</v>
      </c>
      <c r="Z179" s="70" t="s">
        <v>47</v>
      </c>
      <c r="AA179" s="70" t="s">
        <v>47</v>
      </c>
      <c r="AB179" s="70" t="s">
        <v>47</v>
      </c>
      <c r="AC179" s="70" t="s">
        <v>47</v>
      </c>
      <c r="AD179" s="70" t="s">
        <v>47</v>
      </c>
      <c r="AE179" s="69" t="s">
        <v>47</v>
      </c>
      <c r="AF179" s="96"/>
      <c r="AG179" s="230" t="str">
        <f>AG178</f>
        <v>PERI</v>
      </c>
      <c r="AH179" s="250">
        <v>44994</v>
      </c>
      <c r="AI179" s="90" t="s">
        <v>1179</v>
      </c>
      <c r="AJ179" s="251" t="s">
        <v>1180</v>
      </c>
      <c r="AK179" s="271"/>
      <c r="AL179" s="90"/>
      <c r="AM179" s="251"/>
      <c r="AN179" s="250"/>
      <c r="AO179" s="90"/>
      <c r="AP179" s="251"/>
      <c r="AQ179" s="235"/>
      <c r="AR179" s="96"/>
      <c r="AS179" s="48" t="str">
        <f>VLOOKUP(J179, 'Interrupt Table U5Lx'!$I$6:$I$397, 1, FALSE)</f>
        <v>INTRTCA0R</v>
      </c>
    </row>
    <row r="180" spans="1:45" s="102" customFormat="1" ht="16">
      <c r="A180" s="704"/>
      <c r="B180" s="106"/>
      <c r="C180" s="106"/>
      <c r="D180" s="78"/>
      <c r="E180" s="104"/>
      <c r="F180" s="105"/>
      <c r="G180" s="48"/>
      <c r="H180" s="94" t="s">
        <v>1222</v>
      </c>
      <c r="I180" s="88" t="s">
        <v>1175</v>
      </c>
      <c r="J180" s="87"/>
      <c r="K180" s="87"/>
      <c r="L180" s="87"/>
      <c r="M180" s="87"/>
      <c r="N180" s="87"/>
      <c r="O180" s="78"/>
      <c r="P180" s="702"/>
      <c r="Q180" s="702"/>
      <c r="R180" s="78"/>
      <c r="S180" s="85"/>
      <c r="T180" s="84"/>
      <c r="U180" s="84"/>
      <c r="V180" s="84"/>
      <c r="W180" s="84"/>
      <c r="X180" s="84"/>
      <c r="Y180" s="84"/>
      <c r="Z180" s="84"/>
      <c r="AA180" s="84"/>
      <c r="AB180" s="84"/>
      <c r="AC180" s="84"/>
      <c r="AD180" s="84"/>
      <c r="AE180" s="83"/>
      <c r="AF180" s="108"/>
      <c r="AG180" s="229" t="s">
        <v>1176</v>
      </c>
      <c r="AH180" s="256"/>
      <c r="AI180" s="81"/>
      <c r="AJ180" s="257"/>
      <c r="AK180" s="256"/>
      <c r="AL180" s="81"/>
      <c r="AM180" s="257"/>
      <c r="AN180" s="256"/>
      <c r="AO180" s="81"/>
      <c r="AP180" s="257"/>
      <c r="AQ180" s="634"/>
      <c r="AR180" s="103"/>
      <c r="AS180" s="48" t="e">
        <f>VLOOKUP(J180, 'Interrupt Table U5Lx'!$I$6:$I$397, 1, FALSE)</f>
        <v>#N/A</v>
      </c>
    </row>
    <row r="181" spans="1:45" s="102" customFormat="1" ht="16">
      <c r="A181" s="705"/>
      <c r="B181" s="106"/>
      <c r="C181" s="106"/>
      <c r="D181" s="78"/>
      <c r="E181" s="104"/>
      <c r="F181" s="105"/>
      <c r="G181" s="48"/>
      <c r="H181" s="98" t="s">
        <v>1222</v>
      </c>
      <c r="I181" s="92"/>
      <c r="J181" s="75" t="s">
        <v>197</v>
      </c>
      <c r="K181" s="75" t="s">
        <v>198</v>
      </c>
      <c r="L181" s="75" t="s">
        <v>1223</v>
      </c>
      <c r="M181" s="75" t="s">
        <v>755</v>
      </c>
      <c r="N181" s="75" t="s">
        <v>1737</v>
      </c>
      <c r="O181" s="78"/>
      <c r="P181" s="702"/>
      <c r="Q181" s="702"/>
      <c r="R181" s="78"/>
      <c r="S181" s="71"/>
      <c r="T181" s="121" t="s">
        <v>47</v>
      </c>
      <c r="U181" s="284" t="s">
        <v>47</v>
      </c>
      <c r="V181" s="284" t="s">
        <v>47</v>
      </c>
      <c r="W181" s="284" t="s">
        <v>47</v>
      </c>
      <c r="X181" s="284" t="s">
        <v>1131</v>
      </c>
      <c r="Y181" s="284" t="s">
        <v>47</v>
      </c>
      <c r="Z181" s="284" t="s">
        <v>47</v>
      </c>
      <c r="AA181" s="284" t="s">
        <v>47</v>
      </c>
      <c r="AB181" s="284" t="s">
        <v>47</v>
      </c>
      <c r="AC181" s="284" t="s">
        <v>1131</v>
      </c>
      <c r="AD181" s="284" t="s">
        <v>47</v>
      </c>
      <c r="AE181" s="285" t="s">
        <v>47</v>
      </c>
      <c r="AF181" s="103"/>
      <c r="AG181" s="230" t="str">
        <f>AG180</f>
        <v>PERI</v>
      </c>
      <c r="AH181" s="646">
        <v>44995</v>
      </c>
      <c r="AI181" s="90" t="s">
        <v>1216</v>
      </c>
      <c r="AJ181" s="251" t="s">
        <v>1180</v>
      </c>
      <c r="AK181" s="271"/>
      <c r="AL181" s="90"/>
      <c r="AM181" s="251"/>
      <c r="AN181" s="250"/>
      <c r="AO181" s="90"/>
      <c r="AP181" s="251"/>
      <c r="AQ181" s="280"/>
      <c r="AR181" s="103"/>
      <c r="AS181" s="48" t="str">
        <f>VLOOKUP(J181, 'Interrupt Table U5Lx'!$I$6:$I$397, 1, FALSE)</f>
        <v>INTOSTM0TINT</v>
      </c>
    </row>
    <row r="182" spans="1:45" s="102" customFormat="1" ht="16">
      <c r="A182" s="705"/>
      <c r="B182" s="106"/>
      <c r="C182" s="106"/>
      <c r="D182" s="78"/>
      <c r="E182" s="104"/>
      <c r="F182" s="105"/>
      <c r="G182" s="48"/>
      <c r="H182" s="98" t="s">
        <v>1222</v>
      </c>
      <c r="I182" s="92"/>
      <c r="J182" s="75" t="s">
        <v>857</v>
      </c>
      <c r="K182" s="75" t="s">
        <v>858</v>
      </c>
      <c r="L182" s="75" t="s">
        <v>1224</v>
      </c>
      <c r="M182" s="75" t="s">
        <v>755</v>
      </c>
      <c r="N182" s="75" t="s">
        <v>1738</v>
      </c>
      <c r="O182" s="78"/>
      <c r="P182" s="702"/>
      <c r="Q182" s="702"/>
      <c r="R182" s="78"/>
      <c r="S182" s="71"/>
      <c r="T182" s="121" t="s">
        <v>47</v>
      </c>
      <c r="U182" s="284" t="s">
        <v>47</v>
      </c>
      <c r="V182" s="284" t="s">
        <v>47</v>
      </c>
      <c r="W182" s="284" t="s">
        <v>47</v>
      </c>
      <c r="X182" s="284" t="s">
        <v>1131</v>
      </c>
      <c r="Y182" s="284" t="s">
        <v>47</v>
      </c>
      <c r="Z182" s="284" t="s">
        <v>47</v>
      </c>
      <c r="AA182" s="284" t="s">
        <v>47</v>
      </c>
      <c r="AB182" s="284" t="s">
        <v>47</v>
      </c>
      <c r="AC182" s="284" t="s">
        <v>1225</v>
      </c>
      <c r="AD182" s="284" t="s">
        <v>1167</v>
      </c>
      <c r="AE182" s="285" t="s">
        <v>1167</v>
      </c>
      <c r="AF182" s="103"/>
      <c r="AG182" s="230" t="str">
        <f>AG181</f>
        <v>PERI</v>
      </c>
      <c r="AH182" s="646">
        <v>44995</v>
      </c>
      <c r="AI182" s="90" t="s">
        <v>1216</v>
      </c>
      <c r="AJ182" s="251" t="s">
        <v>1180</v>
      </c>
      <c r="AK182" s="271"/>
      <c r="AL182" s="90"/>
      <c r="AM182" s="251"/>
      <c r="AN182" s="250"/>
      <c r="AO182" s="90"/>
      <c r="AP182" s="251"/>
      <c r="AQ182" s="235"/>
      <c r="AR182" s="103"/>
      <c r="AS182" s="48" t="str">
        <f>VLOOKUP(J182, 'Interrupt Table U5Lx'!$I$6:$I$397, 1, FALSE)</f>
        <v>INTOSTM1TINT</v>
      </c>
    </row>
    <row r="183" spans="1:45" s="102" customFormat="1" ht="16">
      <c r="A183" s="705"/>
      <c r="B183" s="106"/>
      <c r="C183" s="106"/>
      <c r="D183" s="78"/>
      <c r="E183" s="104"/>
      <c r="F183" s="105"/>
      <c r="G183" s="48"/>
      <c r="H183" s="98" t="s">
        <v>1222</v>
      </c>
      <c r="I183" s="92"/>
      <c r="J183" s="75" t="s">
        <v>859</v>
      </c>
      <c r="K183" s="75" t="s">
        <v>1226</v>
      </c>
      <c r="L183" s="75" t="s">
        <v>1227</v>
      </c>
      <c r="M183" s="75" t="s">
        <v>755</v>
      </c>
      <c r="N183" s="75" t="s">
        <v>1739</v>
      </c>
      <c r="O183" s="78"/>
      <c r="P183" s="702"/>
      <c r="Q183" s="702"/>
      <c r="R183" s="78"/>
      <c r="S183" s="78"/>
      <c r="T183" s="121" t="s">
        <v>47</v>
      </c>
      <c r="U183" s="284" t="s">
        <v>47</v>
      </c>
      <c r="V183" s="284" t="s">
        <v>47</v>
      </c>
      <c r="W183" s="284" t="s">
        <v>47</v>
      </c>
      <c r="X183" s="284" t="s">
        <v>1131</v>
      </c>
      <c r="Y183" s="284" t="s">
        <v>47</v>
      </c>
      <c r="Z183" s="284" t="s">
        <v>47</v>
      </c>
      <c r="AA183" s="284" t="s">
        <v>47</v>
      </c>
      <c r="AB183" s="284" t="s">
        <v>47</v>
      </c>
      <c r="AC183" s="284" t="s">
        <v>1167</v>
      </c>
      <c r="AD183" s="284" t="s">
        <v>1167</v>
      </c>
      <c r="AE183" s="285" t="s">
        <v>1167</v>
      </c>
      <c r="AF183" s="103"/>
      <c r="AG183" s="230" t="str">
        <f>AG182</f>
        <v>PERI</v>
      </c>
      <c r="AH183" s="250">
        <v>44995</v>
      </c>
      <c r="AI183" s="90" t="s">
        <v>1216</v>
      </c>
      <c r="AJ183" s="251" t="s">
        <v>1180</v>
      </c>
      <c r="AK183" s="271"/>
      <c r="AL183" s="90"/>
      <c r="AM183" s="251"/>
      <c r="AN183" s="250"/>
      <c r="AO183" s="90"/>
      <c r="AP183" s="251"/>
      <c r="AQ183" s="280"/>
      <c r="AR183" s="103"/>
      <c r="AS183" s="48" t="str">
        <f>VLOOKUP(J183, 'Interrupt Table U5Lx'!$I$6:$I$397, 1, FALSE)</f>
        <v>INTOSTM2TINT</v>
      </c>
    </row>
    <row r="184" spans="1:45" s="102" customFormat="1" ht="16">
      <c r="A184" s="705"/>
      <c r="B184" s="106"/>
      <c r="C184" s="106"/>
      <c r="D184" s="78"/>
      <c r="E184" s="104"/>
      <c r="F184" s="105"/>
      <c r="G184" s="48"/>
      <c r="H184" s="98" t="s">
        <v>1222</v>
      </c>
      <c r="I184" s="92"/>
      <c r="J184" s="75" t="s">
        <v>994</v>
      </c>
      <c r="K184" s="75" t="s">
        <v>1228</v>
      </c>
      <c r="L184" s="75" t="s">
        <v>1229</v>
      </c>
      <c r="M184" s="75" t="s">
        <v>755</v>
      </c>
      <c r="N184" s="75" t="s">
        <v>1740</v>
      </c>
      <c r="O184" s="78"/>
      <c r="P184" s="702"/>
      <c r="Q184" s="702"/>
      <c r="R184" s="78"/>
      <c r="S184" s="78"/>
      <c r="T184" s="121" t="s">
        <v>47</v>
      </c>
      <c r="U184" s="284" t="s">
        <v>47</v>
      </c>
      <c r="V184" s="284" t="s">
        <v>47</v>
      </c>
      <c r="W184" s="284" t="s">
        <v>47</v>
      </c>
      <c r="X184" s="284" t="s">
        <v>1167</v>
      </c>
      <c r="Y184" s="284" t="s">
        <v>1167</v>
      </c>
      <c r="Z184" s="284" t="s">
        <v>1167</v>
      </c>
      <c r="AA184" s="284" t="s">
        <v>1167</v>
      </c>
      <c r="AB184" s="284" t="s">
        <v>1167</v>
      </c>
      <c r="AC184" s="284" t="s">
        <v>1167</v>
      </c>
      <c r="AD184" s="284" t="s">
        <v>1167</v>
      </c>
      <c r="AE184" s="285" t="s">
        <v>1167</v>
      </c>
      <c r="AF184" s="103"/>
      <c r="AG184" s="230" t="s">
        <v>1230</v>
      </c>
      <c r="AH184" s="250">
        <v>44995</v>
      </c>
      <c r="AI184" s="90" t="s">
        <v>1216</v>
      </c>
      <c r="AJ184" s="251" t="s">
        <v>1180</v>
      </c>
      <c r="AK184" s="271"/>
      <c r="AL184" s="90"/>
      <c r="AM184" s="251"/>
      <c r="AN184" s="250"/>
      <c r="AO184" s="90"/>
      <c r="AP184" s="251"/>
      <c r="AQ184" s="280"/>
      <c r="AR184" s="103"/>
      <c r="AS184" s="48" t="str">
        <f>VLOOKUP(J184, 'Interrupt Table U5Lx'!$I$6:$I$397, 1, FALSE)</f>
        <v>INTOSTM3TINT</v>
      </c>
    </row>
    <row r="185" spans="1:45" s="102" customFormat="1" ht="16">
      <c r="A185" s="705"/>
      <c r="B185" s="106"/>
      <c r="C185" s="106"/>
      <c r="D185" s="78"/>
      <c r="E185" s="104"/>
      <c r="F185" s="105"/>
      <c r="G185" s="48"/>
      <c r="H185" s="111" t="s">
        <v>1222</v>
      </c>
      <c r="I185" s="110"/>
      <c r="J185" s="75" t="s">
        <v>996</v>
      </c>
      <c r="K185" s="75" t="s">
        <v>1231</v>
      </c>
      <c r="L185" s="75" t="s">
        <v>1232</v>
      </c>
      <c r="M185" s="75" t="s">
        <v>755</v>
      </c>
      <c r="N185" s="75" t="s">
        <v>1741</v>
      </c>
      <c r="O185" s="78"/>
      <c r="P185" s="702"/>
      <c r="Q185" s="702"/>
      <c r="R185" s="78"/>
      <c r="S185" s="78"/>
      <c r="T185" s="121" t="s">
        <v>47</v>
      </c>
      <c r="U185" s="284" t="s">
        <v>47</v>
      </c>
      <c r="V185" s="284" t="s">
        <v>47</v>
      </c>
      <c r="W185" s="284" t="s">
        <v>47</v>
      </c>
      <c r="X185" s="284" t="s">
        <v>1167</v>
      </c>
      <c r="Y185" s="284" t="s">
        <v>1167</v>
      </c>
      <c r="Z185" s="284" t="s">
        <v>1167</v>
      </c>
      <c r="AA185" s="284" t="s">
        <v>1167</v>
      </c>
      <c r="AB185" s="284" t="s">
        <v>1167</v>
      </c>
      <c r="AC185" s="284" t="s">
        <v>1167</v>
      </c>
      <c r="AD185" s="284" t="s">
        <v>1167</v>
      </c>
      <c r="AE185" s="285" t="s">
        <v>1167</v>
      </c>
      <c r="AF185" s="103"/>
      <c r="AG185" s="230" t="str">
        <f>AG183</f>
        <v>PERI</v>
      </c>
      <c r="AH185" s="250">
        <v>44995</v>
      </c>
      <c r="AI185" s="90" t="s">
        <v>1216</v>
      </c>
      <c r="AJ185" s="251" t="s">
        <v>1180</v>
      </c>
      <c r="AK185" s="271"/>
      <c r="AL185" s="90"/>
      <c r="AM185" s="251"/>
      <c r="AN185" s="250"/>
      <c r="AO185" s="90"/>
      <c r="AP185" s="251"/>
      <c r="AQ185" s="280"/>
      <c r="AR185" s="103"/>
      <c r="AS185" s="48" t="str">
        <f>VLOOKUP(J185, 'Interrupt Table U5Lx'!$I$6:$I$397, 1, FALSE)</f>
        <v>INTOSTM4TINT</v>
      </c>
    </row>
    <row r="186" spans="1:45" ht="16">
      <c r="A186" s="705"/>
      <c r="B186" s="78"/>
      <c r="C186" s="78"/>
      <c r="D186" s="78"/>
      <c r="E186" s="78"/>
      <c r="F186" s="93"/>
      <c r="H186" s="94" t="s">
        <v>1233</v>
      </c>
      <c r="I186" s="88" t="s">
        <v>1175</v>
      </c>
      <c r="J186" s="87"/>
      <c r="K186" s="87"/>
      <c r="L186" s="87"/>
      <c r="M186" s="87"/>
      <c r="N186" s="87"/>
      <c r="O186" s="78"/>
      <c r="P186" s="702"/>
      <c r="Q186" s="702"/>
      <c r="R186" s="78"/>
      <c r="S186" s="85"/>
      <c r="T186" s="127"/>
      <c r="U186" s="127"/>
      <c r="V186" s="127"/>
      <c r="W186" s="127"/>
      <c r="X186" s="127"/>
      <c r="Y186" s="127"/>
      <c r="Z186" s="127"/>
      <c r="AA186" s="127"/>
      <c r="AB186" s="127"/>
      <c r="AC186" s="84"/>
      <c r="AD186" s="84"/>
      <c r="AE186" s="83"/>
      <c r="AF186" s="82"/>
      <c r="AG186" s="229" t="s">
        <v>1176</v>
      </c>
      <c r="AH186" s="256"/>
      <c r="AI186" s="81"/>
      <c r="AJ186" s="257"/>
      <c r="AK186" s="256"/>
      <c r="AL186" s="81"/>
      <c r="AM186" s="257"/>
      <c r="AN186" s="256"/>
      <c r="AO186" s="81"/>
      <c r="AP186" s="257"/>
      <c r="AQ186" s="634"/>
      <c r="AR186" s="58"/>
      <c r="AS186" s="48" t="e">
        <f>VLOOKUP(J186, 'Interrupt Table U5Lx'!$I$6:$I$397, 1, FALSE)</f>
        <v>#N/A</v>
      </c>
    </row>
    <row r="187" spans="1:45" ht="16">
      <c r="A187" s="704"/>
      <c r="B187" s="78"/>
      <c r="C187" s="78"/>
      <c r="D187" s="78"/>
      <c r="E187" s="78"/>
      <c r="F187" s="93"/>
      <c r="G187" s="113"/>
      <c r="H187" s="98" t="s">
        <v>1233</v>
      </c>
      <c r="I187" s="92"/>
      <c r="J187" s="75" t="s">
        <v>291</v>
      </c>
      <c r="K187" s="75" t="s">
        <v>292</v>
      </c>
      <c r="L187" s="75" t="s">
        <v>1234</v>
      </c>
      <c r="M187" s="75" t="s">
        <v>45</v>
      </c>
      <c r="N187" s="75" t="s">
        <v>1742</v>
      </c>
      <c r="O187" s="78"/>
      <c r="P187" s="703"/>
      <c r="Q187" s="703"/>
      <c r="R187" s="78"/>
      <c r="S187" s="71"/>
      <c r="T187" s="121" t="s">
        <v>47</v>
      </c>
      <c r="U187" s="121" t="s">
        <v>47</v>
      </c>
      <c r="V187" s="121" t="s">
        <v>47</v>
      </c>
      <c r="W187" s="121" t="s">
        <v>47</v>
      </c>
      <c r="X187" s="121" t="s">
        <v>47</v>
      </c>
      <c r="Y187" s="121" t="s">
        <v>47</v>
      </c>
      <c r="Z187" s="121" t="s">
        <v>47</v>
      </c>
      <c r="AA187" s="121" t="s">
        <v>47</v>
      </c>
      <c r="AB187" s="121" t="s">
        <v>47</v>
      </c>
      <c r="AC187" s="122" t="s">
        <v>47</v>
      </c>
      <c r="AD187" s="122" t="s">
        <v>47</v>
      </c>
      <c r="AE187" s="120" t="s">
        <v>47</v>
      </c>
      <c r="AF187" s="58"/>
      <c r="AG187" s="230" t="str">
        <f t="shared" ref="AG187:AG224" si="6">AG186</f>
        <v>PERI</v>
      </c>
      <c r="AH187" s="250">
        <v>44994</v>
      </c>
      <c r="AI187" s="90" t="s">
        <v>1208</v>
      </c>
      <c r="AJ187" s="251" t="s">
        <v>1180</v>
      </c>
      <c r="AK187" s="271"/>
      <c r="AL187" s="90"/>
      <c r="AM187" s="251"/>
      <c r="AN187" s="250"/>
      <c r="AO187" s="90"/>
      <c r="AP187" s="251"/>
      <c r="AQ187" s="235"/>
      <c r="AR187" s="58"/>
      <c r="AS187" s="48" t="str">
        <f>VLOOKUP(J187, 'Interrupt Table U5Lx'!$I$6:$I$397, 1, FALSE)</f>
        <v>INTRCANGERR0</v>
      </c>
    </row>
    <row r="188" spans="1:45" ht="16">
      <c r="A188" s="704"/>
      <c r="B188" s="78"/>
      <c r="C188" s="78"/>
      <c r="D188" s="78"/>
      <c r="E188" s="78"/>
      <c r="F188" s="93"/>
      <c r="G188" s="113"/>
      <c r="H188" s="98" t="s">
        <v>1233</v>
      </c>
      <c r="I188" s="92"/>
      <c r="J188" s="75" t="s">
        <v>295</v>
      </c>
      <c r="K188" s="75" t="s">
        <v>296</v>
      </c>
      <c r="L188" s="75" t="s">
        <v>1234</v>
      </c>
      <c r="M188" s="75" t="s">
        <v>45</v>
      </c>
      <c r="N188" s="75" t="s">
        <v>1743</v>
      </c>
      <c r="O188" s="78"/>
      <c r="P188" s="702"/>
      <c r="Q188" s="702"/>
      <c r="R188" s="78"/>
      <c r="S188" s="71"/>
      <c r="T188" s="121" t="s">
        <v>47</v>
      </c>
      <c r="U188" s="121" t="s">
        <v>47</v>
      </c>
      <c r="V188" s="121" t="s">
        <v>47</v>
      </c>
      <c r="W188" s="121" t="s">
        <v>47</v>
      </c>
      <c r="X188" s="121" t="s">
        <v>47</v>
      </c>
      <c r="Y188" s="121" t="s">
        <v>47</v>
      </c>
      <c r="Z188" s="121" t="s">
        <v>47</v>
      </c>
      <c r="AA188" s="121" t="s">
        <v>47</v>
      </c>
      <c r="AB188" s="121" t="s">
        <v>47</v>
      </c>
      <c r="AC188" s="122" t="s">
        <v>47</v>
      </c>
      <c r="AD188" s="122" t="s">
        <v>47</v>
      </c>
      <c r="AE188" s="120" t="s">
        <v>47</v>
      </c>
      <c r="AF188" s="58"/>
      <c r="AG188" s="230" t="str">
        <f t="shared" si="6"/>
        <v>PERI</v>
      </c>
      <c r="AH188" s="250">
        <v>44994</v>
      </c>
      <c r="AI188" s="90" t="s">
        <v>1208</v>
      </c>
      <c r="AJ188" s="251" t="s">
        <v>1180</v>
      </c>
      <c r="AK188" s="271"/>
      <c r="AL188" s="90"/>
      <c r="AM188" s="251"/>
      <c r="AN188" s="250"/>
      <c r="AO188" s="90"/>
      <c r="AP188" s="251"/>
      <c r="AQ188" s="235"/>
      <c r="AR188" s="58"/>
      <c r="AS188" s="48" t="str">
        <f>VLOOKUP(J188, 'Interrupt Table U5Lx'!$I$6:$I$397, 1, FALSE)</f>
        <v>INTRCANGRECC0</v>
      </c>
    </row>
    <row r="189" spans="1:45" s="102" customFormat="1" ht="26">
      <c r="A189" s="704"/>
      <c r="B189" s="106"/>
      <c r="C189" s="106"/>
      <c r="D189" s="78"/>
      <c r="E189" s="104"/>
      <c r="F189" s="105"/>
      <c r="G189" s="53"/>
      <c r="H189" s="98" t="s">
        <v>1233</v>
      </c>
      <c r="I189" s="92"/>
      <c r="J189" s="220" t="s">
        <v>300</v>
      </c>
      <c r="K189" s="221" t="s">
        <v>301</v>
      </c>
      <c r="L189" s="117" t="s">
        <v>1233</v>
      </c>
      <c r="M189" s="75" t="s">
        <v>45</v>
      </c>
      <c r="N189" s="75" t="s">
        <v>1744</v>
      </c>
      <c r="O189" s="78"/>
      <c r="P189" s="702"/>
      <c r="Q189" s="702"/>
      <c r="R189" s="78"/>
      <c r="S189" s="71"/>
      <c r="T189" s="121" t="s">
        <v>47</v>
      </c>
      <c r="U189" s="121" t="s">
        <v>47</v>
      </c>
      <c r="V189" s="121" t="s">
        <v>47</v>
      </c>
      <c r="W189" s="121" t="s">
        <v>47</v>
      </c>
      <c r="X189" s="121" t="s">
        <v>47</v>
      </c>
      <c r="Y189" s="121" t="s">
        <v>47</v>
      </c>
      <c r="Z189" s="121" t="s">
        <v>47</v>
      </c>
      <c r="AA189" s="121" t="s">
        <v>47</v>
      </c>
      <c r="AB189" s="121" t="s">
        <v>47</v>
      </c>
      <c r="AC189" s="122" t="s">
        <v>47</v>
      </c>
      <c r="AD189" s="122" t="s">
        <v>47</v>
      </c>
      <c r="AE189" s="120" t="s">
        <v>47</v>
      </c>
      <c r="AF189" s="58"/>
      <c r="AG189" s="230" t="str">
        <f t="shared" si="6"/>
        <v>PERI</v>
      </c>
      <c r="AH189" s="258">
        <v>45041</v>
      </c>
      <c r="AI189" s="90" t="s">
        <v>1208</v>
      </c>
      <c r="AJ189" s="259" t="s">
        <v>1180</v>
      </c>
      <c r="AK189" s="647"/>
      <c r="AL189" s="648"/>
      <c r="AM189" s="259"/>
      <c r="AN189" s="250"/>
      <c r="AO189" s="90"/>
      <c r="AP189" s="251"/>
      <c r="AQ189" s="649" t="s">
        <v>1235</v>
      </c>
      <c r="AR189" s="103"/>
      <c r="AS189" s="48" t="str">
        <f>VLOOKUP(J189, 'Interrupt Table U5Lx'!$I$6:$I$397, 1, FALSE)</f>
        <v>INTRCAN0ERR</v>
      </c>
    </row>
    <row r="190" spans="1:45" s="102" customFormat="1" ht="16">
      <c r="A190" s="704"/>
      <c r="B190" s="106"/>
      <c r="C190" s="106"/>
      <c r="D190" s="78"/>
      <c r="E190" s="104"/>
      <c r="F190" s="105"/>
      <c r="G190" s="53"/>
      <c r="H190" s="98" t="s">
        <v>1233</v>
      </c>
      <c r="I190" s="92"/>
      <c r="J190" s="220" t="s">
        <v>304</v>
      </c>
      <c r="K190" s="221" t="s">
        <v>305</v>
      </c>
      <c r="L190" s="117" t="s">
        <v>1233</v>
      </c>
      <c r="M190" s="75" t="s">
        <v>45</v>
      </c>
      <c r="N190" s="75" t="s">
        <v>1745</v>
      </c>
      <c r="O190" s="78"/>
      <c r="P190" s="702"/>
      <c r="Q190" s="702"/>
      <c r="R190" s="78"/>
      <c r="S190" s="71"/>
      <c r="T190" s="121" t="s">
        <v>47</v>
      </c>
      <c r="U190" s="121" t="s">
        <v>47</v>
      </c>
      <c r="V190" s="121" t="s">
        <v>47</v>
      </c>
      <c r="W190" s="121" t="s">
        <v>47</v>
      </c>
      <c r="X190" s="121" t="s">
        <v>47</v>
      </c>
      <c r="Y190" s="121" t="s">
        <v>47</v>
      </c>
      <c r="Z190" s="121" t="s">
        <v>47</v>
      </c>
      <c r="AA190" s="121" t="s">
        <v>47</v>
      </c>
      <c r="AB190" s="121" t="s">
        <v>47</v>
      </c>
      <c r="AC190" s="122" t="s">
        <v>47</v>
      </c>
      <c r="AD190" s="122" t="s">
        <v>47</v>
      </c>
      <c r="AE190" s="120" t="s">
        <v>47</v>
      </c>
      <c r="AF190" s="58"/>
      <c r="AG190" s="230" t="str">
        <f t="shared" si="6"/>
        <v>PERI</v>
      </c>
      <c r="AH190" s="258">
        <v>45041</v>
      </c>
      <c r="AI190" s="90" t="s">
        <v>1208</v>
      </c>
      <c r="AJ190" s="259" t="s">
        <v>1180</v>
      </c>
      <c r="AK190" s="647"/>
      <c r="AL190" s="648"/>
      <c r="AM190" s="259"/>
      <c r="AN190" s="250"/>
      <c r="AO190" s="90"/>
      <c r="AP190" s="251"/>
      <c r="AQ190" s="225" t="s">
        <v>1236</v>
      </c>
      <c r="AR190" s="103"/>
      <c r="AS190" s="48" t="str">
        <f>VLOOKUP(J190, 'Interrupt Table U5Lx'!$I$6:$I$397, 1, FALSE)</f>
        <v>INTRCAN0REC</v>
      </c>
    </row>
    <row r="191" spans="1:45" s="102" customFormat="1" ht="16">
      <c r="A191" s="704"/>
      <c r="B191" s="106"/>
      <c r="C191" s="106"/>
      <c r="D191" s="78"/>
      <c r="E191" s="104"/>
      <c r="F191" s="105"/>
      <c r="G191" s="53"/>
      <c r="H191" s="98" t="s">
        <v>1233</v>
      </c>
      <c r="I191" s="92"/>
      <c r="J191" s="220" t="s">
        <v>309</v>
      </c>
      <c r="K191" s="221" t="s">
        <v>310</v>
      </c>
      <c r="L191" s="117" t="s">
        <v>1233</v>
      </c>
      <c r="M191" s="75" t="s">
        <v>45</v>
      </c>
      <c r="N191" s="75" t="s">
        <v>1746</v>
      </c>
      <c r="O191" s="78"/>
      <c r="P191" s="702"/>
      <c r="Q191" s="702"/>
      <c r="R191" s="78"/>
      <c r="S191" s="71"/>
      <c r="T191" s="121" t="s">
        <v>47</v>
      </c>
      <c r="U191" s="121" t="s">
        <v>47</v>
      </c>
      <c r="V191" s="121" t="s">
        <v>47</v>
      </c>
      <c r="W191" s="121" t="s">
        <v>47</v>
      </c>
      <c r="X191" s="121" t="s">
        <v>47</v>
      </c>
      <c r="Y191" s="121" t="s">
        <v>47</v>
      </c>
      <c r="Z191" s="121" t="s">
        <v>47</v>
      </c>
      <c r="AA191" s="121" t="s">
        <v>47</v>
      </c>
      <c r="AB191" s="121" t="s">
        <v>47</v>
      </c>
      <c r="AC191" s="122" t="s">
        <v>47</v>
      </c>
      <c r="AD191" s="122" t="s">
        <v>47</v>
      </c>
      <c r="AE191" s="120" t="s">
        <v>47</v>
      </c>
      <c r="AF191" s="58"/>
      <c r="AG191" s="230" t="str">
        <f t="shared" si="6"/>
        <v>PERI</v>
      </c>
      <c r="AH191" s="258">
        <v>45041</v>
      </c>
      <c r="AI191" s="90" t="s">
        <v>1208</v>
      </c>
      <c r="AJ191" s="259" t="s">
        <v>1180</v>
      </c>
      <c r="AK191" s="647"/>
      <c r="AL191" s="648"/>
      <c r="AM191" s="259"/>
      <c r="AN191" s="250"/>
      <c r="AO191" s="90"/>
      <c r="AP191" s="251"/>
      <c r="AQ191" s="225" t="s">
        <v>1211</v>
      </c>
      <c r="AR191" s="103"/>
      <c r="AS191" s="48" t="str">
        <f>VLOOKUP(J191, 'Interrupt Table U5Lx'!$I$6:$I$397, 1, FALSE)</f>
        <v>INTRCAN0TRX</v>
      </c>
    </row>
    <row r="192" spans="1:45" ht="26">
      <c r="A192" s="704"/>
      <c r="B192" s="78"/>
      <c r="C192" s="78"/>
      <c r="D192" s="78"/>
      <c r="E192" s="78"/>
      <c r="F192" s="93"/>
      <c r="G192" s="53"/>
      <c r="H192" s="98" t="s">
        <v>1233</v>
      </c>
      <c r="I192" s="92"/>
      <c r="J192" s="220" t="s">
        <v>313</v>
      </c>
      <c r="K192" s="221" t="s">
        <v>314</v>
      </c>
      <c r="L192" s="117" t="s">
        <v>1233</v>
      </c>
      <c r="M192" s="75" t="s">
        <v>45</v>
      </c>
      <c r="N192" s="75" t="s">
        <v>1747</v>
      </c>
      <c r="O192" s="78"/>
      <c r="P192" s="702"/>
      <c r="Q192" s="702"/>
      <c r="R192" s="78"/>
      <c r="S192" s="71"/>
      <c r="T192" s="121" t="s">
        <v>47</v>
      </c>
      <c r="U192" s="121" t="s">
        <v>47</v>
      </c>
      <c r="V192" s="121" t="s">
        <v>47</v>
      </c>
      <c r="W192" s="121" t="s">
        <v>47</v>
      </c>
      <c r="X192" s="121" t="s">
        <v>47</v>
      </c>
      <c r="Y192" s="121" t="s">
        <v>47</v>
      </c>
      <c r="Z192" s="121" t="s">
        <v>47</v>
      </c>
      <c r="AA192" s="121" t="s">
        <v>47</v>
      </c>
      <c r="AB192" s="121" t="s">
        <v>47</v>
      </c>
      <c r="AC192" s="122" t="s">
        <v>47</v>
      </c>
      <c r="AD192" s="122" t="s">
        <v>47</v>
      </c>
      <c r="AE192" s="120" t="s">
        <v>47</v>
      </c>
      <c r="AF192" s="58"/>
      <c r="AG192" s="230" t="str">
        <f t="shared" si="6"/>
        <v>PERI</v>
      </c>
      <c r="AH192" s="258">
        <v>45041</v>
      </c>
      <c r="AI192" s="90" t="s">
        <v>1208</v>
      </c>
      <c r="AJ192" s="259" t="s">
        <v>1180</v>
      </c>
      <c r="AK192" s="647"/>
      <c r="AL192" s="648"/>
      <c r="AM192" s="259"/>
      <c r="AN192" s="250"/>
      <c r="AO192" s="90"/>
      <c r="AP192" s="251"/>
      <c r="AQ192" s="650" t="s">
        <v>1235</v>
      </c>
      <c r="AR192" s="58"/>
      <c r="AS192" s="48" t="str">
        <f>VLOOKUP(J192, 'Interrupt Table U5Lx'!$I$6:$I$397, 1, FALSE)</f>
        <v>INTRCAN1ERR</v>
      </c>
    </row>
    <row r="193" spans="1:45" ht="16">
      <c r="A193" s="704"/>
      <c r="B193" s="78"/>
      <c r="C193" s="78"/>
      <c r="D193" s="78"/>
      <c r="E193" s="78"/>
      <c r="F193" s="93"/>
      <c r="G193" s="53"/>
      <c r="H193" s="98" t="s">
        <v>1233</v>
      </c>
      <c r="I193" s="92"/>
      <c r="J193" s="220" t="s">
        <v>318</v>
      </c>
      <c r="K193" s="221" t="s">
        <v>319</v>
      </c>
      <c r="L193" s="117" t="s">
        <v>1233</v>
      </c>
      <c r="M193" s="75" t="s">
        <v>45</v>
      </c>
      <c r="N193" s="75" t="s">
        <v>1748</v>
      </c>
      <c r="O193" s="78"/>
      <c r="P193" s="702"/>
      <c r="Q193" s="702"/>
      <c r="R193" s="78"/>
      <c r="S193" s="71"/>
      <c r="T193" s="121" t="s">
        <v>47</v>
      </c>
      <c r="U193" s="121" t="s">
        <v>47</v>
      </c>
      <c r="V193" s="121" t="s">
        <v>47</v>
      </c>
      <c r="W193" s="121" t="s">
        <v>47</v>
      </c>
      <c r="X193" s="121" t="s">
        <v>47</v>
      </c>
      <c r="Y193" s="121" t="s">
        <v>47</v>
      </c>
      <c r="Z193" s="121" t="s">
        <v>47</v>
      </c>
      <c r="AA193" s="121" t="s">
        <v>47</v>
      </c>
      <c r="AB193" s="121" t="s">
        <v>47</v>
      </c>
      <c r="AC193" s="122" t="s">
        <v>47</v>
      </c>
      <c r="AD193" s="122" t="s">
        <v>47</v>
      </c>
      <c r="AE193" s="120" t="s">
        <v>47</v>
      </c>
      <c r="AF193" s="58"/>
      <c r="AG193" s="230" t="str">
        <f t="shared" si="6"/>
        <v>PERI</v>
      </c>
      <c r="AH193" s="258">
        <v>45041</v>
      </c>
      <c r="AI193" s="90" t="s">
        <v>1208</v>
      </c>
      <c r="AJ193" s="259" t="s">
        <v>1180</v>
      </c>
      <c r="AK193" s="647"/>
      <c r="AL193" s="648"/>
      <c r="AM193" s="259"/>
      <c r="AN193" s="250"/>
      <c r="AO193" s="90"/>
      <c r="AP193" s="251"/>
      <c r="AQ193" s="225" t="s">
        <v>1211</v>
      </c>
      <c r="AR193" s="58"/>
      <c r="AS193" s="48" t="str">
        <f>VLOOKUP(J193, 'Interrupt Table U5Lx'!$I$6:$I$397, 1, FALSE)</f>
        <v>INTRCAN1REC</v>
      </c>
    </row>
    <row r="194" spans="1:45" ht="16">
      <c r="A194" s="704"/>
      <c r="B194" s="78"/>
      <c r="C194" s="78"/>
      <c r="D194" s="78"/>
      <c r="E194" s="78"/>
      <c r="F194" s="93"/>
      <c r="G194" s="53"/>
      <c r="H194" s="98" t="s">
        <v>1233</v>
      </c>
      <c r="I194" s="92"/>
      <c r="J194" s="220" t="s">
        <v>322</v>
      </c>
      <c r="K194" s="221" t="s">
        <v>323</v>
      </c>
      <c r="L194" s="117" t="s">
        <v>1233</v>
      </c>
      <c r="M194" s="75" t="s">
        <v>45</v>
      </c>
      <c r="N194" s="75" t="s">
        <v>1749</v>
      </c>
      <c r="O194" s="78"/>
      <c r="P194" s="702"/>
      <c r="Q194" s="702"/>
      <c r="R194" s="78"/>
      <c r="S194" s="71"/>
      <c r="T194" s="121" t="s">
        <v>47</v>
      </c>
      <c r="U194" s="121" t="s">
        <v>47</v>
      </c>
      <c r="V194" s="121" t="s">
        <v>47</v>
      </c>
      <c r="W194" s="121" t="s">
        <v>47</v>
      </c>
      <c r="X194" s="121" t="s">
        <v>47</v>
      </c>
      <c r="Y194" s="121" t="s">
        <v>47</v>
      </c>
      <c r="Z194" s="121" t="s">
        <v>47</v>
      </c>
      <c r="AA194" s="121" t="s">
        <v>47</v>
      </c>
      <c r="AB194" s="121" t="s">
        <v>47</v>
      </c>
      <c r="AC194" s="122" t="s">
        <v>47</v>
      </c>
      <c r="AD194" s="122" t="s">
        <v>47</v>
      </c>
      <c r="AE194" s="120" t="s">
        <v>47</v>
      </c>
      <c r="AF194" s="58"/>
      <c r="AG194" s="230" t="str">
        <f t="shared" si="6"/>
        <v>PERI</v>
      </c>
      <c r="AH194" s="258">
        <v>45041</v>
      </c>
      <c r="AI194" s="90" t="s">
        <v>1208</v>
      </c>
      <c r="AJ194" s="259" t="s">
        <v>1180</v>
      </c>
      <c r="AK194" s="647"/>
      <c r="AL194" s="648"/>
      <c r="AM194" s="259"/>
      <c r="AN194" s="250"/>
      <c r="AO194" s="90"/>
      <c r="AP194" s="251"/>
      <c r="AQ194" s="225" t="s">
        <v>1211</v>
      </c>
      <c r="AR194" s="58"/>
      <c r="AS194" s="48" t="str">
        <f>VLOOKUP(J194, 'Interrupt Table U5Lx'!$I$6:$I$397, 1, FALSE)</f>
        <v>INTRCAN1TRX</v>
      </c>
    </row>
    <row r="195" spans="1:45" ht="26">
      <c r="A195" s="704"/>
      <c r="B195" s="78"/>
      <c r="C195" s="78"/>
      <c r="D195" s="78"/>
      <c r="E195" s="78"/>
      <c r="F195" s="93"/>
      <c r="G195" s="53"/>
      <c r="H195" s="98" t="s">
        <v>1233</v>
      </c>
      <c r="I195" s="92"/>
      <c r="J195" s="220" t="s">
        <v>327</v>
      </c>
      <c r="K195" s="221" t="s">
        <v>328</v>
      </c>
      <c r="L195" s="117" t="s">
        <v>1233</v>
      </c>
      <c r="M195" s="75" t="s">
        <v>45</v>
      </c>
      <c r="N195" s="75" t="s">
        <v>1750</v>
      </c>
      <c r="O195" s="78"/>
      <c r="P195" s="702"/>
      <c r="Q195" s="702"/>
      <c r="R195" s="78"/>
      <c r="S195" s="71"/>
      <c r="T195" s="121" t="s">
        <v>47</v>
      </c>
      <c r="U195" s="121" t="s">
        <v>47</v>
      </c>
      <c r="V195" s="121" t="s">
        <v>47</v>
      </c>
      <c r="W195" s="121" t="s">
        <v>47</v>
      </c>
      <c r="X195" s="121" t="s">
        <v>47</v>
      </c>
      <c r="Y195" s="121" t="s">
        <v>47</v>
      </c>
      <c r="Z195" s="121" t="s">
        <v>47</v>
      </c>
      <c r="AA195" s="121" t="s">
        <v>47</v>
      </c>
      <c r="AB195" s="121" t="s">
        <v>47</v>
      </c>
      <c r="AC195" s="122" t="s">
        <v>47</v>
      </c>
      <c r="AD195" s="122" t="s">
        <v>47</v>
      </c>
      <c r="AE195" s="120" t="s">
        <v>47</v>
      </c>
      <c r="AF195" s="58"/>
      <c r="AG195" s="230" t="str">
        <f t="shared" si="6"/>
        <v>PERI</v>
      </c>
      <c r="AH195" s="258">
        <v>45041</v>
      </c>
      <c r="AI195" s="90" t="s">
        <v>1208</v>
      </c>
      <c r="AJ195" s="259" t="s">
        <v>1180</v>
      </c>
      <c r="AK195" s="647"/>
      <c r="AL195" s="648"/>
      <c r="AM195" s="259"/>
      <c r="AN195" s="250"/>
      <c r="AO195" s="90"/>
      <c r="AP195" s="251"/>
      <c r="AQ195" s="650" t="s">
        <v>1235</v>
      </c>
      <c r="AR195" s="58"/>
      <c r="AS195" s="48" t="str">
        <f>VLOOKUP(J195, 'Interrupt Table U5Lx'!$I$6:$I$397, 1, FALSE)</f>
        <v>INTRCAN2ERR</v>
      </c>
    </row>
    <row r="196" spans="1:45" ht="16">
      <c r="A196" s="704"/>
      <c r="B196" s="78"/>
      <c r="C196" s="78"/>
      <c r="D196" s="78"/>
      <c r="E196" s="78"/>
      <c r="F196" s="93"/>
      <c r="G196" s="53"/>
      <c r="H196" s="98" t="s">
        <v>1233</v>
      </c>
      <c r="I196" s="92"/>
      <c r="J196" s="220" t="s">
        <v>331</v>
      </c>
      <c r="K196" s="221" t="s">
        <v>332</v>
      </c>
      <c r="L196" s="117" t="s">
        <v>1233</v>
      </c>
      <c r="M196" s="75" t="s">
        <v>45</v>
      </c>
      <c r="N196" s="75" t="s">
        <v>1751</v>
      </c>
      <c r="O196" s="78"/>
      <c r="P196" s="702"/>
      <c r="Q196" s="702"/>
      <c r="R196" s="78"/>
      <c r="S196" s="71"/>
      <c r="T196" s="121" t="s">
        <v>47</v>
      </c>
      <c r="U196" s="121" t="s">
        <v>47</v>
      </c>
      <c r="V196" s="121" t="s">
        <v>47</v>
      </c>
      <c r="W196" s="121" t="s">
        <v>47</v>
      </c>
      <c r="X196" s="121" t="s">
        <v>47</v>
      </c>
      <c r="Y196" s="121" t="s">
        <v>47</v>
      </c>
      <c r="Z196" s="121" t="s">
        <v>47</v>
      </c>
      <c r="AA196" s="121" t="s">
        <v>47</v>
      </c>
      <c r="AB196" s="121" t="s">
        <v>47</v>
      </c>
      <c r="AC196" s="122" t="s">
        <v>47</v>
      </c>
      <c r="AD196" s="122" t="s">
        <v>47</v>
      </c>
      <c r="AE196" s="120" t="s">
        <v>47</v>
      </c>
      <c r="AF196" s="58"/>
      <c r="AG196" s="230" t="str">
        <f t="shared" si="6"/>
        <v>PERI</v>
      </c>
      <c r="AH196" s="258">
        <v>45041</v>
      </c>
      <c r="AI196" s="90" t="s">
        <v>1208</v>
      </c>
      <c r="AJ196" s="259" t="s">
        <v>1180</v>
      </c>
      <c r="AK196" s="647"/>
      <c r="AL196" s="648"/>
      <c r="AM196" s="259"/>
      <c r="AN196" s="250"/>
      <c r="AO196" s="90"/>
      <c r="AP196" s="251"/>
      <c r="AQ196" s="225" t="s">
        <v>1211</v>
      </c>
      <c r="AR196" s="58"/>
      <c r="AS196" s="48" t="str">
        <f>VLOOKUP(J196, 'Interrupt Table U5Lx'!$I$6:$I$397, 1, FALSE)</f>
        <v>INTRCAN2REC</v>
      </c>
    </row>
    <row r="197" spans="1:45" ht="16">
      <c r="A197" s="704"/>
      <c r="B197" s="78"/>
      <c r="C197" s="78"/>
      <c r="D197" s="78"/>
      <c r="E197" s="78"/>
      <c r="F197" s="93"/>
      <c r="G197" s="53"/>
      <c r="H197" s="98" t="s">
        <v>1233</v>
      </c>
      <c r="I197" s="92"/>
      <c r="J197" s="220" t="s">
        <v>336</v>
      </c>
      <c r="K197" s="221" t="s">
        <v>337</v>
      </c>
      <c r="L197" s="117" t="s">
        <v>1233</v>
      </c>
      <c r="M197" s="75" t="s">
        <v>45</v>
      </c>
      <c r="N197" s="75" t="s">
        <v>1752</v>
      </c>
      <c r="O197" s="78"/>
      <c r="P197" s="702"/>
      <c r="Q197" s="702"/>
      <c r="R197" s="78"/>
      <c r="S197" s="71"/>
      <c r="T197" s="121" t="s">
        <v>47</v>
      </c>
      <c r="U197" s="121" t="s">
        <v>47</v>
      </c>
      <c r="V197" s="121" t="s">
        <v>47</v>
      </c>
      <c r="W197" s="121" t="s">
        <v>47</v>
      </c>
      <c r="X197" s="121" t="s">
        <v>47</v>
      </c>
      <c r="Y197" s="121" t="s">
        <v>47</v>
      </c>
      <c r="Z197" s="121" t="s">
        <v>47</v>
      </c>
      <c r="AA197" s="121" t="s">
        <v>47</v>
      </c>
      <c r="AB197" s="121" t="s">
        <v>47</v>
      </c>
      <c r="AC197" s="122" t="s">
        <v>47</v>
      </c>
      <c r="AD197" s="122" t="s">
        <v>47</v>
      </c>
      <c r="AE197" s="120" t="s">
        <v>47</v>
      </c>
      <c r="AF197" s="58"/>
      <c r="AG197" s="230" t="str">
        <f t="shared" si="6"/>
        <v>PERI</v>
      </c>
      <c r="AH197" s="258">
        <v>45041</v>
      </c>
      <c r="AI197" s="90" t="s">
        <v>1208</v>
      </c>
      <c r="AJ197" s="259" t="s">
        <v>1180</v>
      </c>
      <c r="AK197" s="647"/>
      <c r="AL197" s="648"/>
      <c r="AM197" s="259"/>
      <c r="AN197" s="250"/>
      <c r="AO197" s="90"/>
      <c r="AP197" s="251"/>
      <c r="AQ197" s="225" t="s">
        <v>1211</v>
      </c>
      <c r="AR197" s="58"/>
      <c r="AS197" s="48" t="str">
        <f>VLOOKUP(J197, 'Interrupt Table U5Lx'!$I$6:$I$397, 1, FALSE)</f>
        <v>INTRCAN2TRX</v>
      </c>
    </row>
    <row r="198" spans="1:45" ht="26">
      <c r="A198" s="704"/>
      <c r="B198" s="78"/>
      <c r="C198" s="78"/>
      <c r="D198" s="78"/>
      <c r="E198" s="78"/>
      <c r="F198" s="93"/>
      <c r="G198" s="53"/>
      <c r="H198" s="98" t="s">
        <v>1233</v>
      </c>
      <c r="I198" s="92"/>
      <c r="J198" s="220" t="s">
        <v>802</v>
      </c>
      <c r="K198" s="221" t="s">
        <v>803</v>
      </c>
      <c r="L198" s="117" t="s">
        <v>1233</v>
      </c>
      <c r="M198" s="75" t="s">
        <v>45</v>
      </c>
      <c r="N198" s="75" t="s">
        <v>1753</v>
      </c>
      <c r="O198" s="78"/>
      <c r="P198" s="702"/>
      <c r="Q198" s="702"/>
      <c r="R198" s="78"/>
      <c r="S198" s="71"/>
      <c r="T198" s="121" t="s">
        <v>47</v>
      </c>
      <c r="U198" s="121" t="s">
        <v>47</v>
      </c>
      <c r="V198" s="121" t="s">
        <v>47</v>
      </c>
      <c r="W198" s="121" t="s">
        <v>47</v>
      </c>
      <c r="X198" s="121" t="s">
        <v>47</v>
      </c>
      <c r="Y198" s="121" t="s">
        <v>47</v>
      </c>
      <c r="Z198" s="121" t="s">
        <v>47</v>
      </c>
      <c r="AA198" s="121" t="s">
        <v>1167</v>
      </c>
      <c r="AB198" s="121" t="s">
        <v>1167</v>
      </c>
      <c r="AC198" s="122" t="s">
        <v>47</v>
      </c>
      <c r="AD198" s="122" t="s">
        <v>1167</v>
      </c>
      <c r="AE198" s="120" t="s">
        <v>1167</v>
      </c>
      <c r="AF198" s="58"/>
      <c r="AG198" s="230" t="str">
        <f t="shared" si="6"/>
        <v>PERI</v>
      </c>
      <c r="AH198" s="258">
        <v>45041</v>
      </c>
      <c r="AI198" s="90" t="s">
        <v>1208</v>
      </c>
      <c r="AJ198" s="259" t="s">
        <v>1180</v>
      </c>
      <c r="AK198" s="647"/>
      <c r="AL198" s="648"/>
      <c r="AM198" s="259"/>
      <c r="AN198" s="250"/>
      <c r="AO198" s="90"/>
      <c r="AP198" s="251"/>
      <c r="AQ198" s="650" t="s">
        <v>1235</v>
      </c>
      <c r="AR198" s="58"/>
      <c r="AS198" s="48" t="str">
        <f>VLOOKUP(J198, 'Interrupt Table U5Lx'!$I$6:$I$397, 1, FALSE)</f>
        <v>INTRCAN3ERR</v>
      </c>
    </row>
    <row r="199" spans="1:45" ht="16">
      <c r="A199" s="704"/>
      <c r="B199" s="78"/>
      <c r="C199" s="78"/>
      <c r="D199" s="78"/>
      <c r="E199" s="78"/>
      <c r="F199" s="93"/>
      <c r="G199" s="53"/>
      <c r="H199" s="98" t="s">
        <v>1233</v>
      </c>
      <c r="I199" s="92"/>
      <c r="J199" s="220" t="s">
        <v>804</v>
      </c>
      <c r="K199" s="221" t="s">
        <v>805</v>
      </c>
      <c r="L199" s="117" t="s">
        <v>1233</v>
      </c>
      <c r="M199" s="75" t="s">
        <v>45</v>
      </c>
      <c r="N199" s="75" t="s">
        <v>1754</v>
      </c>
      <c r="O199" s="78"/>
      <c r="P199" s="702"/>
      <c r="Q199" s="702"/>
      <c r="R199" s="78"/>
      <c r="S199" s="71"/>
      <c r="T199" s="121" t="s">
        <v>47</v>
      </c>
      <c r="U199" s="121" t="s">
        <v>47</v>
      </c>
      <c r="V199" s="121" t="s">
        <v>47</v>
      </c>
      <c r="W199" s="121" t="s">
        <v>47</v>
      </c>
      <c r="X199" s="121" t="s">
        <v>47</v>
      </c>
      <c r="Y199" s="121" t="s">
        <v>47</v>
      </c>
      <c r="Z199" s="121" t="s">
        <v>47</v>
      </c>
      <c r="AA199" s="121" t="s">
        <v>1167</v>
      </c>
      <c r="AB199" s="121" t="s">
        <v>1167</v>
      </c>
      <c r="AC199" s="122" t="s">
        <v>47</v>
      </c>
      <c r="AD199" s="122" t="s">
        <v>1167</v>
      </c>
      <c r="AE199" s="120" t="s">
        <v>1167</v>
      </c>
      <c r="AF199" s="58"/>
      <c r="AG199" s="230" t="str">
        <f t="shared" si="6"/>
        <v>PERI</v>
      </c>
      <c r="AH199" s="258">
        <v>45041</v>
      </c>
      <c r="AI199" s="90" t="s">
        <v>1208</v>
      </c>
      <c r="AJ199" s="259" t="s">
        <v>1180</v>
      </c>
      <c r="AK199" s="647"/>
      <c r="AL199" s="648"/>
      <c r="AM199" s="259"/>
      <c r="AN199" s="250"/>
      <c r="AO199" s="90"/>
      <c r="AP199" s="251"/>
      <c r="AQ199" s="225" t="s">
        <v>1211</v>
      </c>
      <c r="AR199" s="58"/>
      <c r="AS199" s="48" t="str">
        <f>VLOOKUP(J199, 'Interrupt Table U5Lx'!$I$6:$I$397, 1, FALSE)</f>
        <v>INTRCAN3REC</v>
      </c>
    </row>
    <row r="200" spans="1:45" ht="16">
      <c r="A200" s="704"/>
      <c r="B200" s="78"/>
      <c r="C200" s="78"/>
      <c r="D200" s="78"/>
      <c r="E200" s="78"/>
      <c r="F200" s="93"/>
      <c r="G200" s="53"/>
      <c r="H200" s="98" t="s">
        <v>1233</v>
      </c>
      <c r="I200" s="92"/>
      <c r="J200" s="220" t="s">
        <v>806</v>
      </c>
      <c r="K200" s="221" t="s">
        <v>807</v>
      </c>
      <c r="L200" s="117" t="s">
        <v>1233</v>
      </c>
      <c r="M200" s="75" t="s">
        <v>45</v>
      </c>
      <c r="N200" s="75" t="s">
        <v>1755</v>
      </c>
      <c r="O200" s="78"/>
      <c r="P200" s="702"/>
      <c r="Q200" s="702"/>
      <c r="R200" s="78"/>
      <c r="S200" s="71"/>
      <c r="T200" s="121" t="s">
        <v>47</v>
      </c>
      <c r="U200" s="121" t="s">
        <v>47</v>
      </c>
      <c r="V200" s="121" t="s">
        <v>47</v>
      </c>
      <c r="W200" s="121" t="s">
        <v>47</v>
      </c>
      <c r="X200" s="121" t="s">
        <v>47</v>
      </c>
      <c r="Y200" s="121" t="s">
        <v>47</v>
      </c>
      <c r="Z200" s="121" t="s">
        <v>47</v>
      </c>
      <c r="AA200" s="121" t="s">
        <v>1167</v>
      </c>
      <c r="AB200" s="121" t="s">
        <v>1167</v>
      </c>
      <c r="AC200" s="122" t="s">
        <v>47</v>
      </c>
      <c r="AD200" s="122" t="s">
        <v>1167</v>
      </c>
      <c r="AE200" s="120" t="s">
        <v>1167</v>
      </c>
      <c r="AF200" s="58"/>
      <c r="AG200" s="230" t="str">
        <f t="shared" si="6"/>
        <v>PERI</v>
      </c>
      <c r="AH200" s="258">
        <v>45041</v>
      </c>
      <c r="AI200" s="90" t="s">
        <v>1208</v>
      </c>
      <c r="AJ200" s="259" t="s">
        <v>1180</v>
      </c>
      <c r="AK200" s="647"/>
      <c r="AL200" s="648"/>
      <c r="AM200" s="259"/>
      <c r="AN200" s="250"/>
      <c r="AO200" s="90"/>
      <c r="AP200" s="251"/>
      <c r="AQ200" s="225" t="s">
        <v>1211</v>
      </c>
      <c r="AR200" s="58"/>
      <c r="AS200" s="48" t="str">
        <f>VLOOKUP(J200, 'Interrupt Table U5Lx'!$I$6:$I$397, 1, FALSE)</f>
        <v>INTRCAN3TRX</v>
      </c>
    </row>
    <row r="201" spans="1:45" s="53" customFormat="1" ht="16">
      <c r="A201" s="704"/>
      <c r="B201" s="78"/>
      <c r="C201" s="78"/>
      <c r="D201" s="78"/>
      <c r="E201" s="78"/>
      <c r="F201" s="93"/>
      <c r="H201" s="98" t="s">
        <v>1233</v>
      </c>
      <c r="I201" s="92"/>
      <c r="J201" s="75" t="s">
        <v>2029</v>
      </c>
      <c r="K201" s="222" t="s">
        <v>941</v>
      </c>
      <c r="L201" s="75" t="s">
        <v>1233</v>
      </c>
      <c r="M201" s="75" t="s">
        <v>45</v>
      </c>
      <c r="N201" s="75" t="s">
        <v>1756</v>
      </c>
      <c r="O201" s="78"/>
      <c r="P201" s="702"/>
      <c r="Q201" s="702"/>
      <c r="R201" s="78"/>
      <c r="S201" s="71"/>
      <c r="T201" s="121" t="s">
        <v>47</v>
      </c>
      <c r="U201" s="121" t="s">
        <v>47</v>
      </c>
      <c r="V201" s="121" t="s">
        <v>47</v>
      </c>
      <c r="W201" s="121" t="s">
        <v>1167</v>
      </c>
      <c r="X201" s="121" t="s">
        <v>47</v>
      </c>
      <c r="Y201" s="121" t="s">
        <v>47</v>
      </c>
      <c r="Z201" s="121" t="s">
        <v>1167</v>
      </c>
      <c r="AA201" s="121" t="s">
        <v>1167</v>
      </c>
      <c r="AB201" s="121" t="s">
        <v>1167</v>
      </c>
      <c r="AC201" s="122" t="s">
        <v>1167</v>
      </c>
      <c r="AD201" s="122" t="s">
        <v>1167</v>
      </c>
      <c r="AE201" s="120" t="s">
        <v>1167</v>
      </c>
      <c r="AF201" s="223"/>
      <c r="AG201" s="230" t="str">
        <f t="shared" si="6"/>
        <v>PERI</v>
      </c>
      <c r="AH201" s="258">
        <v>45000</v>
      </c>
      <c r="AI201" s="90" t="s">
        <v>1237</v>
      </c>
      <c r="AJ201" s="251" t="s">
        <v>1102</v>
      </c>
      <c r="AK201" s="271"/>
      <c r="AL201" s="90"/>
      <c r="AM201" s="251"/>
      <c r="AN201" s="250"/>
      <c r="AO201" s="90"/>
      <c r="AP201" s="251"/>
      <c r="AQ201" s="235"/>
      <c r="AR201" s="223"/>
      <c r="AS201" s="53" t="str">
        <f>VLOOKUP(J201, 'Interrupt Table U5Lx'!$I$6:$I$397, 1, FALSE)</f>
        <v>INTRCAN4ERR</v>
      </c>
    </row>
    <row r="202" spans="1:45" s="53" customFormat="1" ht="16">
      <c r="A202" s="704"/>
      <c r="B202" s="78"/>
      <c r="C202" s="78"/>
      <c r="D202" s="78"/>
      <c r="E202" s="78"/>
      <c r="F202" s="93"/>
      <c r="H202" s="98" t="s">
        <v>1233</v>
      </c>
      <c r="I202" s="92"/>
      <c r="J202" s="75" t="s">
        <v>2028</v>
      </c>
      <c r="K202" s="75" t="s">
        <v>2033</v>
      </c>
      <c r="L202" s="75" t="s">
        <v>1233</v>
      </c>
      <c r="M202" s="75" t="s">
        <v>45</v>
      </c>
      <c r="N202" s="75" t="s">
        <v>1757</v>
      </c>
      <c r="O202" s="78"/>
      <c r="P202" s="702"/>
      <c r="Q202" s="702"/>
      <c r="R202" s="78"/>
      <c r="S202" s="71"/>
      <c r="T202" s="121" t="s">
        <v>47</v>
      </c>
      <c r="U202" s="121" t="s">
        <v>47</v>
      </c>
      <c r="V202" s="121" t="s">
        <v>47</v>
      </c>
      <c r="W202" s="121" t="s">
        <v>1167</v>
      </c>
      <c r="X202" s="121" t="s">
        <v>47</v>
      </c>
      <c r="Y202" s="121" t="s">
        <v>47</v>
      </c>
      <c r="Z202" s="121" t="s">
        <v>1167</v>
      </c>
      <c r="AA202" s="121" t="s">
        <v>1167</v>
      </c>
      <c r="AB202" s="121" t="s">
        <v>1167</v>
      </c>
      <c r="AC202" s="122" t="s">
        <v>1167</v>
      </c>
      <c r="AD202" s="122" t="s">
        <v>1167</v>
      </c>
      <c r="AE202" s="120" t="s">
        <v>1167</v>
      </c>
      <c r="AF202" s="223"/>
      <c r="AG202" s="230" t="str">
        <f t="shared" si="6"/>
        <v>PERI</v>
      </c>
      <c r="AH202" s="258">
        <v>45000</v>
      </c>
      <c r="AI202" s="90" t="s">
        <v>1237</v>
      </c>
      <c r="AJ202" s="251" t="s">
        <v>1102</v>
      </c>
      <c r="AK202" s="271"/>
      <c r="AL202" s="90"/>
      <c r="AM202" s="251"/>
      <c r="AN202" s="250"/>
      <c r="AO202" s="90"/>
      <c r="AP202" s="251"/>
      <c r="AQ202" s="235"/>
      <c r="AR202" s="223"/>
      <c r="AS202" s="53" t="str">
        <f>VLOOKUP(J202, 'Interrupt Table U5Lx'!$I$6:$I$397, 1, FALSE)</f>
        <v>INTRCAN4REC</v>
      </c>
    </row>
    <row r="203" spans="1:45" s="53" customFormat="1" ht="16">
      <c r="A203" s="704"/>
      <c r="B203" s="78"/>
      <c r="C203" s="78"/>
      <c r="D203" s="78"/>
      <c r="E203" s="78"/>
      <c r="F203" s="93"/>
      <c r="H203" s="98" t="s">
        <v>1233</v>
      </c>
      <c r="I203" s="92"/>
      <c r="J203" s="75" t="s">
        <v>2027</v>
      </c>
      <c r="K203" s="75" t="s">
        <v>945</v>
      </c>
      <c r="L203" s="75" t="s">
        <v>1233</v>
      </c>
      <c r="M203" s="75" t="s">
        <v>45</v>
      </c>
      <c r="N203" s="75" t="s">
        <v>1758</v>
      </c>
      <c r="O203" s="78"/>
      <c r="P203" s="702"/>
      <c r="Q203" s="702"/>
      <c r="R203" s="78"/>
      <c r="S203" s="71"/>
      <c r="T203" s="121" t="s">
        <v>47</v>
      </c>
      <c r="U203" s="121" t="s">
        <v>47</v>
      </c>
      <c r="V203" s="121" t="s">
        <v>47</v>
      </c>
      <c r="W203" s="121" t="s">
        <v>1167</v>
      </c>
      <c r="X203" s="121" t="s">
        <v>47</v>
      </c>
      <c r="Y203" s="121" t="s">
        <v>47</v>
      </c>
      <c r="Z203" s="121" t="s">
        <v>1167</v>
      </c>
      <c r="AA203" s="121" t="s">
        <v>1167</v>
      </c>
      <c r="AB203" s="121" t="s">
        <v>1167</v>
      </c>
      <c r="AC203" s="122" t="s">
        <v>1167</v>
      </c>
      <c r="AD203" s="122" t="s">
        <v>1167</v>
      </c>
      <c r="AE203" s="120" t="s">
        <v>1167</v>
      </c>
      <c r="AF203" s="223"/>
      <c r="AG203" s="230" t="str">
        <f t="shared" si="6"/>
        <v>PERI</v>
      </c>
      <c r="AH203" s="258">
        <v>45000</v>
      </c>
      <c r="AI203" s="90" t="s">
        <v>1237</v>
      </c>
      <c r="AJ203" s="251" t="s">
        <v>1102</v>
      </c>
      <c r="AK203" s="271"/>
      <c r="AL203" s="90"/>
      <c r="AM203" s="251"/>
      <c r="AN203" s="250"/>
      <c r="AO203" s="90"/>
      <c r="AP203" s="251"/>
      <c r="AQ203" s="235"/>
      <c r="AR203" s="223"/>
      <c r="AS203" s="53" t="str">
        <f>VLOOKUP(J203, 'Interrupt Table U5Lx'!$I$6:$I$397, 1, FALSE)</f>
        <v>INTRCAN4TRX</v>
      </c>
    </row>
    <row r="204" spans="1:45" s="53" customFormat="1" ht="16">
      <c r="A204" s="704"/>
      <c r="B204" s="78"/>
      <c r="C204" s="78"/>
      <c r="D204" s="78"/>
      <c r="E204" s="78"/>
      <c r="F204" s="93"/>
      <c r="H204" s="98" t="s">
        <v>1233</v>
      </c>
      <c r="I204" s="92"/>
      <c r="J204" s="75" t="s">
        <v>946</v>
      </c>
      <c r="K204" s="75" t="s">
        <v>947</v>
      </c>
      <c r="L204" s="75" t="s">
        <v>1233</v>
      </c>
      <c r="M204" s="75" t="s">
        <v>45</v>
      </c>
      <c r="N204" s="75" t="s">
        <v>1759</v>
      </c>
      <c r="O204" s="78"/>
      <c r="P204" s="702"/>
      <c r="Q204" s="702"/>
      <c r="R204" s="78"/>
      <c r="S204" s="71"/>
      <c r="T204" s="121" t="s">
        <v>47</v>
      </c>
      <c r="U204" s="121" t="s">
        <v>47</v>
      </c>
      <c r="V204" s="121" t="s">
        <v>47</v>
      </c>
      <c r="W204" s="121" t="s">
        <v>1167</v>
      </c>
      <c r="X204" s="121" t="s">
        <v>47</v>
      </c>
      <c r="Y204" s="121" t="s">
        <v>47</v>
      </c>
      <c r="Z204" s="121" t="s">
        <v>1167</v>
      </c>
      <c r="AA204" s="121" t="s">
        <v>1167</v>
      </c>
      <c r="AB204" s="121" t="s">
        <v>1167</v>
      </c>
      <c r="AC204" s="122" t="s">
        <v>1167</v>
      </c>
      <c r="AD204" s="122" t="s">
        <v>1167</v>
      </c>
      <c r="AE204" s="120" t="s">
        <v>1167</v>
      </c>
      <c r="AF204" s="223"/>
      <c r="AG204" s="230" t="str">
        <f t="shared" si="6"/>
        <v>PERI</v>
      </c>
      <c r="AH204" s="258">
        <v>45000</v>
      </c>
      <c r="AI204" s="90" t="s">
        <v>1237</v>
      </c>
      <c r="AJ204" s="251" t="s">
        <v>1102</v>
      </c>
      <c r="AK204" s="271"/>
      <c r="AL204" s="90"/>
      <c r="AM204" s="251"/>
      <c r="AN204" s="250"/>
      <c r="AO204" s="90"/>
      <c r="AP204" s="251"/>
      <c r="AQ204" s="235"/>
      <c r="AR204" s="223"/>
      <c r="AS204" s="53" t="str">
        <f>VLOOKUP(J204, 'Interrupt Table U5Lx'!$I$6:$I$397, 1, FALSE)</f>
        <v>INTRCAN5ERR</v>
      </c>
    </row>
    <row r="205" spans="1:45" s="53" customFormat="1" ht="16">
      <c r="A205" s="704"/>
      <c r="B205" s="78"/>
      <c r="C205" s="78"/>
      <c r="D205" s="78"/>
      <c r="E205" s="78"/>
      <c r="F205" s="93"/>
      <c r="H205" s="98" t="s">
        <v>1233</v>
      </c>
      <c r="I205" s="92"/>
      <c r="J205" s="75" t="s">
        <v>948</v>
      </c>
      <c r="K205" s="75" t="s">
        <v>2034</v>
      </c>
      <c r="L205" s="75" t="s">
        <v>1233</v>
      </c>
      <c r="M205" s="75" t="s">
        <v>45</v>
      </c>
      <c r="N205" s="75" t="s">
        <v>1760</v>
      </c>
      <c r="O205" s="78"/>
      <c r="P205" s="702"/>
      <c r="Q205" s="702"/>
      <c r="R205" s="78"/>
      <c r="S205" s="71"/>
      <c r="T205" s="121" t="s">
        <v>47</v>
      </c>
      <c r="U205" s="121" t="s">
        <v>47</v>
      </c>
      <c r="V205" s="121" t="s">
        <v>47</v>
      </c>
      <c r="W205" s="121" t="s">
        <v>1167</v>
      </c>
      <c r="X205" s="121" t="s">
        <v>47</v>
      </c>
      <c r="Y205" s="121" t="s">
        <v>47</v>
      </c>
      <c r="Z205" s="121" t="s">
        <v>1167</v>
      </c>
      <c r="AA205" s="121" t="s">
        <v>1167</v>
      </c>
      <c r="AB205" s="121" t="s">
        <v>1167</v>
      </c>
      <c r="AC205" s="122" t="s">
        <v>1167</v>
      </c>
      <c r="AD205" s="122" t="s">
        <v>1167</v>
      </c>
      <c r="AE205" s="120" t="s">
        <v>1167</v>
      </c>
      <c r="AF205" s="223"/>
      <c r="AG205" s="230" t="str">
        <f t="shared" si="6"/>
        <v>PERI</v>
      </c>
      <c r="AH205" s="258">
        <v>45000</v>
      </c>
      <c r="AI205" s="90" t="s">
        <v>1237</v>
      </c>
      <c r="AJ205" s="251" t="s">
        <v>1102</v>
      </c>
      <c r="AK205" s="271"/>
      <c r="AL205" s="90"/>
      <c r="AM205" s="251"/>
      <c r="AN205" s="250"/>
      <c r="AO205" s="90"/>
      <c r="AP205" s="251"/>
      <c r="AQ205" s="235"/>
      <c r="AR205" s="223"/>
      <c r="AS205" s="53" t="str">
        <f>VLOOKUP(J205, 'Interrupt Table U5Lx'!$I$6:$I$397, 1, FALSE)</f>
        <v>INTRCAN5REC</v>
      </c>
    </row>
    <row r="206" spans="1:45" s="53" customFormat="1" ht="16">
      <c r="A206" s="704"/>
      <c r="B206" s="78"/>
      <c r="C206" s="78"/>
      <c r="D206" s="78"/>
      <c r="E206" s="78"/>
      <c r="F206" s="93"/>
      <c r="H206" s="98" t="s">
        <v>1233</v>
      </c>
      <c r="I206" s="92"/>
      <c r="J206" s="75" t="s">
        <v>2031</v>
      </c>
      <c r="K206" s="75" t="s">
        <v>951</v>
      </c>
      <c r="L206" s="75" t="s">
        <v>1233</v>
      </c>
      <c r="M206" s="75" t="s">
        <v>45</v>
      </c>
      <c r="N206" s="75" t="s">
        <v>1761</v>
      </c>
      <c r="O206" s="78"/>
      <c r="P206" s="702"/>
      <c r="Q206" s="702"/>
      <c r="R206" s="78"/>
      <c r="S206" s="71"/>
      <c r="T206" s="121" t="s">
        <v>47</v>
      </c>
      <c r="U206" s="121" t="s">
        <v>47</v>
      </c>
      <c r="V206" s="121" t="s">
        <v>47</v>
      </c>
      <c r="W206" s="121" t="s">
        <v>1167</v>
      </c>
      <c r="X206" s="121" t="s">
        <v>47</v>
      </c>
      <c r="Y206" s="121" t="s">
        <v>47</v>
      </c>
      <c r="Z206" s="121" t="s">
        <v>1167</v>
      </c>
      <c r="AA206" s="121" t="s">
        <v>1167</v>
      </c>
      <c r="AB206" s="121" t="s">
        <v>1167</v>
      </c>
      <c r="AC206" s="122" t="s">
        <v>1167</v>
      </c>
      <c r="AD206" s="122" t="s">
        <v>1167</v>
      </c>
      <c r="AE206" s="120" t="s">
        <v>1167</v>
      </c>
      <c r="AF206" s="223"/>
      <c r="AG206" s="230" t="str">
        <f t="shared" si="6"/>
        <v>PERI</v>
      </c>
      <c r="AH206" s="258">
        <v>45000</v>
      </c>
      <c r="AI206" s="90" t="s">
        <v>1237</v>
      </c>
      <c r="AJ206" s="251" t="s">
        <v>1102</v>
      </c>
      <c r="AK206" s="271"/>
      <c r="AL206" s="90"/>
      <c r="AM206" s="251"/>
      <c r="AN206" s="250"/>
      <c r="AO206" s="90"/>
      <c r="AP206" s="251"/>
      <c r="AQ206" s="235"/>
      <c r="AR206" s="223"/>
      <c r="AS206" s="53" t="str">
        <f>VLOOKUP(J206, 'Interrupt Table U5Lx'!$I$6:$I$397, 1, FALSE)</f>
        <v>INTRCAN5TRX</v>
      </c>
    </row>
    <row r="207" spans="1:45" s="53" customFormat="1" ht="16">
      <c r="A207" s="704"/>
      <c r="B207" s="78"/>
      <c r="C207" s="78"/>
      <c r="D207" s="78"/>
      <c r="E207" s="78"/>
      <c r="F207" s="93"/>
      <c r="H207" s="98" t="s">
        <v>1233</v>
      </c>
      <c r="I207" s="92"/>
      <c r="J207" s="522" t="s">
        <v>1548</v>
      </c>
      <c r="K207" s="522" t="s">
        <v>1551</v>
      </c>
      <c r="L207" s="522" t="s">
        <v>1233</v>
      </c>
      <c r="M207" s="522" t="s">
        <v>45</v>
      </c>
      <c r="N207" s="522" t="s">
        <v>1762</v>
      </c>
      <c r="O207" s="78"/>
      <c r="P207" s="702"/>
      <c r="Q207" s="702"/>
      <c r="R207" s="78"/>
      <c r="S207" s="71"/>
      <c r="T207" s="630" t="s">
        <v>47</v>
      </c>
      <c r="U207" s="630" t="s">
        <v>47</v>
      </c>
      <c r="V207" s="630" t="s">
        <v>47</v>
      </c>
      <c r="W207" s="630" t="s">
        <v>47</v>
      </c>
      <c r="X207" s="630" t="s">
        <v>47</v>
      </c>
      <c r="Y207" s="630" t="s">
        <v>47</v>
      </c>
      <c r="Z207" s="630" t="s">
        <v>47</v>
      </c>
      <c r="AA207" s="630" t="s">
        <v>47</v>
      </c>
      <c r="AB207" s="630" t="s">
        <v>47</v>
      </c>
      <c r="AC207" s="631" t="s">
        <v>47</v>
      </c>
      <c r="AD207" s="631" t="s">
        <v>47</v>
      </c>
      <c r="AE207" s="632" t="s">
        <v>47</v>
      </c>
      <c r="AF207" s="223"/>
      <c r="AG207" s="230" t="str">
        <f t="shared" si="6"/>
        <v>PERI</v>
      </c>
      <c r="AH207" s="258">
        <v>45113</v>
      </c>
      <c r="AI207" s="90" t="s">
        <v>1584</v>
      </c>
      <c r="AJ207" s="251" t="s">
        <v>1585</v>
      </c>
      <c r="AK207" s="271"/>
      <c r="AL207" s="90"/>
      <c r="AM207" s="251"/>
      <c r="AN207" s="250"/>
      <c r="AO207" s="90"/>
      <c r="AP207" s="251"/>
      <c r="AQ207" s="235" t="s">
        <v>1586</v>
      </c>
      <c r="AR207" s="223"/>
    </row>
    <row r="208" spans="1:45" s="53" customFormat="1" ht="16">
      <c r="A208" s="704"/>
      <c r="B208" s="78"/>
      <c r="C208" s="78"/>
      <c r="D208" s="78"/>
      <c r="E208" s="78"/>
      <c r="F208" s="93"/>
      <c r="H208" s="98" t="s">
        <v>1233</v>
      </c>
      <c r="I208" s="92"/>
      <c r="J208" s="522" t="s">
        <v>1549</v>
      </c>
      <c r="K208" s="522" t="s">
        <v>1552</v>
      </c>
      <c r="L208" s="522" t="s">
        <v>1233</v>
      </c>
      <c r="M208" s="522" t="s">
        <v>45</v>
      </c>
      <c r="N208" s="522" t="s">
        <v>1763</v>
      </c>
      <c r="O208" s="78"/>
      <c r="P208" s="702"/>
      <c r="Q208" s="702"/>
      <c r="R208" s="78"/>
      <c r="S208" s="71"/>
      <c r="T208" s="630" t="s">
        <v>47</v>
      </c>
      <c r="U208" s="630" t="s">
        <v>47</v>
      </c>
      <c r="V208" s="630" t="s">
        <v>47</v>
      </c>
      <c r="W208" s="630" t="s">
        <v>47</v>
      </c>
      <c r="X208" s="630" t="s">
        <v>47</v>
      </c>
      <c r="Y208" s="630" t="s">
        <v>47</v>
      </c>
      <c r="Z208" s="630" t="s">
        <v>47</v>
      </c>
      <c r="AA208" s="630" t="s">
        <v>47</v>
      </c>
      <c r="AB208" s="630" t="s">
        <v>47</v>
      </c>
      <c r="AC208" s="631" t="s">
        <v>47</v>
      </c>
      <c r="AD208" s="631" t="s">
        <v>47</v>
      </c>
      <c r="AE208" s="632" t="s">
        <v>47</v>
      </c>
      <c r="AF208" s="223"/>
      <c r="AG208" s="230" t="str">
        <f t="shared" si="6"/>
        <v>PERI</v>
      </c>
      <c r="AH208" s="258">
        <v>45113</v>
      </c>
      <c r="AI208" s="90" t="s">
        <v>1584</v>
      </c>
      <c r="AJ208" s="251" t="s">
        <v>1585</v>
      </c>
      <c r="AK208" s="271"/>
      <c r="AL208" s="90"/>
      <c r="AM208" s="251"/>
      <c r="AN208" s="250"/>
      <c r="AO208" s="90"/>
      <c r="AP208" s="251"/>
      <c r="AQ208" s="235" t="s">
        <v>1586</v>
      </c>
      <c r="AR208" s="223"/>
    </row>
    <row r="209" spans="1:44" s="53" customFormat="1" ht="16">
      <c r="A209" s="704"/>
      <c r="B209" s="78"/>
      <c r="C209" s="78"/>
      <c r="D209" s="78"/>
      <c r="E209" s="78"/>
      <c r="F209" s="93"/>
      <c r="H209" s="98" t="s">
        <v>1233</v>
      </c>
      <c r="I209" s="92"/>
      <c r="J209" s="522" t="s">
        <v>1550</v>
      </c>
      <c r="K209" s="522" t="s">
        <v>1553</v>
      </c>
      <c r="L209" s="522" t="s">
        <v>1233</v>
      </c>
      <c r="M209" s="522" t="s">
        <v>45</v>
      </c>
      <c r="N209" s="522" t="s">
        <v>1764</v>
      </c>
      <c r="O209" s="78"/>
      <c r="P209" s="702"/>
      <c r="Q209" s="702"/>
      <c r="R209" s="78"/>
      <c r="S209" s="71"/>
      <c r="T209" s="630" t="s">
        <v>47</v>
      </c>
      <c r="U209" s="630" t="s">
        <v>47</v>
      </c>
      <c r="V209" s="630" t="s">
        <v>47</v>
      </c>
      <c r="W209" s="630" t="s">
        <v>47</v>
      </c>
      <c r="X209" s="630" t="s">
        <v>47</v>
      </c>
      <c r="Y209" s="630" t="s">
        <v>47</v>
      </c>
      <c r="Z209" s="630" t="s">
        <v>47</v>
      </c>
      <c r="AA209" s="630" t="s">
        <v>47</v>
      </c>
      <c r="AB209" s="630" t="s">
        <v>47</v>
      </c>
      <c r="AC209" s="631" t="s">
        <v>47</v>
      </c>
      <c r="AD209" s="631" t="s">
        <v>47</v>
      </c>
      <c r="AE209" s="632" t="s">
        <v>47</v>
      </c>
      <c r="AF209" s="223"/>
      <c r="AG209" s="230" t="str">
        <f t="shared" si="6"/>
        <v>PERI</v>
      </c>
      <c r="AH209" s="258">
        <v>45113</v>
      </c>
      <c r="AI209" s="90" t="s">
        <v>1584</v>
      </c>
      <c r="AJ209" s="251" t="s">
        <v>1585</v>
      </c>
      <c r="AK209" s="271"/>
      <c r="AL209" s="90"/>
      <c r="AM209" s="251"/>
      <c r="AN209" s="250"/>
      <c r="AO209" s="90"/>
      <c r="AP209" s="251"/>
      <c r="AQ209" s="235" t="s">
        <v>1586</v>
      </c>
      <c r="AR209" s="223"/>
    </row>
    <row r="210" spans="1:44" s="53" customFormat="1" ht="16">
      <c r="A210" s="704"/>
      <c r="B210" s="78"/>
      <c r="C210" s="78"/>
      <c r="D210" s="78"/>
      <c r="E210" s="78"/>
      <c r="F210" s="93"/>
      <c r="H210" s="98" t="s">
        <v>1233</v>
      </c>
      <c r="I210" s="92"/>
      <c r="J210" s="522" t="s">
        <v>1554</v>
      </c>
      <c r="K210" s="522" t="s">
        <v>1569</v>
      </c>
      <c r="L210" s="522" t="s">
        <v>1233</v>
      </c>
      <c r="M210" s="522" t="s">
        <v>45</v>
      </c>
      <c r="N210" s="522" t="s">
        <v>1765</v>
      </c>
      <c r="O210" s="78"/>
      <c r="P210" s="702"/>
      <c r="Q210" s="702"/>
      <c r="R210" s="78"/>
      <c r="S210" s="71"/>
      <c r="T210" s="630" t="s">
        <v>47</v>
      </c>
      <c r="U210" s="630" t="s">
        <v>47</v>
      </c>
      <c r="V210" s="630" t="s">
        <v>47</v>
      </c>
      <c r="W210" s="630" t="s">
        <v>47</v>
      </c>
      <c r="X210" s="630" t="s">
        <v>47</v>
      </c>
      <c r="Y210" s="630" t="s">
        <v>47</v>
      </c>
      <c r="Z210" s="630" t="s">
        <v>47</v>
      </c>
      <c r="AA210" s="630" t="s">
        <v>47</v>
      </c>
      <c r="AB210" s="630" t="s">
        <v>47</v>
      </c>
      <c r="AC210" s="631" t="s">
        <v>47</v>
      </c>
      <c r="AD210" s="631" t="s">
        <v>47</v>
      </c>
      <c r="AE210" s="632" t="s">
        <v>47</v>
      </c>
      <c r="AF210" s="223"/>
      <c r="AG210" s="230" t="str">
        <f t="shared" si="6"/>
        <v>PERI</v>
      </c>
      <c r="AH210" s="258">
        <v>45113</v>
      </c>
      <c r="AI210" s="90" t="s">
        <v>1584</v>
      </c>
      <c r="AJ210" s="251" t="s">
        <v>1585</v>
      </c>
      <c r="AK210" s="271"/>
      <c r="AL210" s="90"/>
      <c r="AM210" s="251"/>
      <c r="AN210" s="250"/>
      <c r="AO210" s="90"/>
      <c r="AP210" s="251"/>
      <c r="AQ210" s="235" t="s">
        <v>1586</v>
      </c>
      <c r="AR210" s="223"/>
    </row>
    <row r="211" spans="1:44" s="53" customFormat="1" ht="16">
      <c r="A211" s="704"/>
      <c r="B211" s="78"/>
      <c r="C211" s="78"/>
      <c r="D211" s="78"/>
      <c r="E211" s="78"/>
      <c r="F211" s="93"/>
      <c r="H211" s="98" t="s">
        <v>1233</v>
      </c>
      <c r="I211" s="92"/>
      <c r="J211" s="522" t="s">
        <v>1555</v>
      </c>
      <c r="K211" s="522" t="s">
        <v>1570</v>
      </c>
      <c r="L211" s="522" t="s">
        <v>1233</v>
      </c>
      <c r="M211" s="522" t="s">
        <v>45</v>
      </c>
      <c r="N211" s="522" t="s">
        <v>1766</v>
      </c>
      <c r="O211" s="78"/>
      <c r="P211" s="702"/>
      <c r="Q211" s="702"/>
      <c r="R211" s="78"/>
      <c r="S211" s="71"/>
      <c r="T211" s="630" t="s">
        <v>47</v>
      </c>
      <c r="U211" s="630" t="s">
        <v>47</v>
      </c>
      <c r="V211" s="630" t="s">
        <v>47</v>
      </c>
      <c r="W211" s="630" t="s">
        <v>47</v>
      </c>
      <c r="X211" s="630" t="s">
        <v>47</v>
      </c>
      <c r="Y211" s="630" t="s">
        <v>47</v>
      </c>
      <c r="Z211" s="630" t="s">
        <v>47</v>
      </c>
      <c r="AA211" s="630" t="s">
        <v>47</v>
      </c>
      <c r="AB211" s="630" t="s">
        <v>47</v>
      </c>
      <c r="AC211" s="631" t="s">
        <v>47</v>
      </c>
      <c r="AD211" s="631" t="s">
        <v>47</v>
      </c>
      <c r="AE211" s="632" t="s">
        <v>47</v>
      </c>
      <c r="AF211" s="223"/>
      <c r="AG211" s="230" t="str">
        <f t="shared" si="6"/>
        <v>PERI</v>
      </c>
      <c r="AH211" s="258">
        <v>45113</v>
      </c>
      <c r="AI211" s="90" t="s">
        <v>1584</v>
      </c>
      <c r="AJ211" s="251" t="s">
        <v>1585</v>
      </c>
      <c r="AK211" s="271"/>
      <c r="AL211" s="90"/>
      <c r="AM211" s="251"/>
      <c r="AN211" s="250"/>
      <c r="AO211" s="90"/>
      <c r="AP211" s="251"/>
      <c r="AQ211" s="235" t="s">
        <v>1586</v>
      </c>
      <c r="AR211" s="223"/>
    </row>
    <row r="212" spans="1:44" s="53" customFormat="1" ht="16">
      <c r="A212" s="704"/>
      <c r="B212" s="78"/>
      <c r="C212" s="78"/>
      <c r="D212" s="78"/>
      <c r="E212" s="78"/>
      <c r="F212" s="93"/>
      <c r="H212" s="98" t="s">
        <v>1233</v>
      </c>
      <c r="I212" s="92"/>
      <c r="J212" s="522" t="s">
        <v>1556</v>
      </c>
      <c r="K212" s="522" t="s">
        <v>1571</v>
      </c>
      <c r="L212" s="522" t="s">
        <v>1233</v>
      </c>
      <c r="M212" s="522" t="s">
        <v>45</v>
      </c>
      <c r="N212" s="522" t="s">
        <v>1767</v>
      </c>
      <c r="O212" s="78"/>
      <c r="P212" s="702"/>
      <c r="Q212" s="702"/>
      <c r="R212" s="78"/>
      <c r="S212" s="71"/>
      <c r="T212" s="630" t="s">
        <v>47</v>
      </c>
      <c r="U212" s="630" t="s">
        <v>47</v>
      </c>
      <c r="V212" s="630" t="s">
        <v>47</v>
      </c>
      <c r="W212" s="630" t="s">
        <v>47</v>
      </c>
      <c r="X212" s="630" t="s">
        <v>47</v>
      </c>
      <c r="Y212" s="630" t="s">
        <v>47</v>
      </c>
      <c r="Z212" s="630" t="s">
        <v>47</v>
      </c>
      <c r="AA212" s="630" t="s">
        <v>47</v>
      </c>
      <c r="AB212" s="630" t="s">
        <v>47</v>
      </c>
      <c r="AC212" s="631" t="s">
        <v>47</v>
      </c>
      <c r="AD212" s="631" t="s">
        <v>47</v>
      </c>
      <c r="AE212" s="632" t="s">
        <v>47</v>
      </c>
      <c r="AF212" s="223"/>
      <c r="AG212" s="230" t="str">
        <f t="shared" si="6"/>
        <v>PERI</v>
      </c>
      <c r="AH212" s="258">
        <v>45113</v>
      </c>
      <c r="AI212" s="90" t="s">
        <v>1584</v>
      </c>
      <c r="AJ212" s="251" t="s">
        <v>1585</v>
      </c>
      <c r="AK212" s="271"/>
      <c r="AL212" s="90"/>
      <c r="AM212" s="251"/>
      <c r="AN212" s="250"/>
      <c r="AO212" s="90"/>
      <c r="AP212" s="251"/>
      <c r="AQ212" s="235" t="s">
        <v>1586</v>
      </c>
      <c r="AR212" s="223"/>
    </row>
    <row r="213" spans="1:44" s="53" customFormat="1" ht="16">
      <c r="A213" s="704"/>
      <c r="B213" s="78"/>
      <c r="C213" s="78"/>
      <c r="D213" s="78"/>
      <c r="E213" s="78"/>
      <c r="F213" s="93"/>
      <c r="H213" s="98" t="s">
        <v>1233</v>
      </c>
      <c r="I213" s="92"/>
      <c r="J213" s="522" t="s">
        <v>1557</v>
      </c>
      <c r="K213" s="522" t="s">
        <v>1572</v>
      </c>
      <c r="L213" s="522" t="s">
        <v>1233</v>
      </c>
      <c r="M213" s="522" t="s">
        <v>45</v>
      </c>
      <c r="N213" s="522" t="s">
        <v>1768</v>
      </c>
      <c r="O213" s="78"/>
      <c r="P213" s="702"/>
      <c r="Q213" s="702"/>
      <c r="R213" s="78"/>
      <c r="S213" s="71"/>
      <c r="T213" s="630" t="s">
        <v>47</v>
      </c>
      <c r="U213" s="630" t="s">
        <v>47</v>
      </c>
      <c r="V213" s="630" t="s">
        <v>47</v>
      </c>
      <c r="W213" s="630" t="s">
        <v>47</v>
      </c>
      <c r="X213" s="630" t="s">
        <v>47</v>
      </c>
      <c r="Y213" s="630" t="s">
        <v>47</v>
      </c>
      <c r="Z213" s="630" t="s">
        <v>47</v>
      </c>
      <c r="AA213" s="630" t="s">
        <v>47</v>
      </c>
      <c r="AB213" s="630" t="s">
        <v>47</v>
      </c>
      <c r="AC213" s="631" t="s">
        <v>47</v>
      </c>
      <c r="AD213" s="631" t="s">
        <v>47</v>
      </c>
      <c r="AE213" s="632" t="s">
        <v>47</v>
      </c>
      <c r="AF213" s="223"/>
      <c r="AG213" s="230" t="str">
        <f t="shared" si="6"/>
        <v>PERI</v>
      </c>
      <c r="AH213" s="258">
        <v>45113</v>
      </c>
      <c r="AI213" s="90" t="s">
        <v>1584</v>
      </c>
      <c r="AJ213" s="251" t="s">
        <v>1585</v>
      </c>
      <c r="AK213" s="271"/>
      <c r="AL213" s="90"/>
      <c r="AM213" s="251"/>
      <c r="AN213" s="250"/>
      <c r="AO213" s="90"/>
      <c r="AP213" s="251"/>
      <c r="AQ213" s="235" t="s">
        <v>1586</v>
      </c>
      <c r="AR213" s="223"/>
    </row>
    <row r="214" spans="1:44" s="53" customFormat="1" ht="16">
      <c r="A214" s="704"/>
      <c r="B214" s="78"/>
      <c r="C214" s="78"/>
      <c r="D214" s="78"/>
      <c r="E214" s="78"/>
      <c r="F214" s="93"/>
      <c r="H214" s="98" t="s">
        <v>1233</v>
      </c>
      <c r="I214" s="92"/>
      <c r="J214" s="522" t="s">
        <v>1558</v>
      </c>
      <c r="K214" s="522" t="s">
        <v>1573</v>
      </c>
      <c r="L214" s="522" t="s">
        <v>1233</v>
      </c>
      <c r="M214" s="522" t="s">
        <v>45</v>
      </c>
      <c r="N214" s="522" t="s">
        <v>1769</v>
      </c>
      <c r="O214" s="78"/>
      <c r="P214" s="702"/>
      <c r="Q214" s="702"/>
      <c r="R214" s="78"/>
      <c r="S214" s="71"/>
      <c r="T214" s="630" t="s">
        <v>47</v>
      </c>
      <c r="U214" s="630" t="s">
        <v>47</v>
      </c>
      <c r="V214" s="630" t="s">
        <v>47</v>
      </c>
      <c r="W214" s="630" t="s">
        <v>47</v>
      </c>
      <c r="X214" s="630" t="s">
        <v>47</v>
      </c>
      <c r="Y214" s="630" t="s">
        <v>47</v>
      </c>
      <c r="Z214" s="630" t="s">
        <v>47</v>
      </c>
      <c r="AA214" s="630" t="s">
        <v>47</v>
      </c>
      <c r="AB214" s="630" t="s">
        <v>47</v>
      </c>
      <c r="AC214" s="631" t="s">
        <v>47</v>
      </c>
      <c r="AD214" s="631" t="s">
        <v>47</v>
      </c>
      <c r="AE214" s="632" t="s">
        <v>47</v>
      </c>
      <c r="AF214" s="223"/>
      <c r="AG214" s="230" t="str">
        <f t="shared" si="6"/>
        <v>PERI</v>
      </c>
      <c r="AH214" s="258">
        <v>45113</v>
      </c>
      <c r="AI214" s="90" t="s">
        <v>1584</v>
      </c>
      <c r="AJ214" s="251" t="s">
        <v>1585</v>
      </c>
      <c r="AK214" s="271"/>
      <c r="AL214" s="90"/>
      <c r="AM214" s="251"/>
      <c r="AN214" s="250"/>
      <c r="AO214" s="90"/>
      <c r="AP214" s="251"/>
      <c r="AQ214" s="235" t="s">
        <v>1586</v>
      </c>
      <c r="AR214" s="223"/>
    </row>
    <row r="215" spans="1:44" s="53" customFormat="1" ht="16">
      <c r="A215" s="704"/>
      <c r="B215" s="78"/>
      <c r="C215" s="78"/>
      <c r="D215" s="78"/>
      <c r="E215" s="78"/>
      <c r="F215" s="93"/>
      <c r="H215" s="98" t="s">
        <v>1233</v>
      </c>
      <c r="I215" s="92"/>
      <c r="J215" s="522" t="s">
        <v>1559</v>
      </c>
      <c r="K215" s="522" t="s">
        <v>1574</v>
      </c>
      <c r="L215" s="522" t="s">
        <v>1233</v>
      </c>
      <c r="M215" s="522" t="s">
        <v>45</v>
      </c>
      <c r="N215" s="522" t="s">
        <v>1770</v>
      </c>
      <c r="O215" s="78"/>
      <c r="P215" s="702"/>
      <c r="Q215" s="702"/>
      <c r="R215" s="78"/>
      <c r="S215" s="71"/>
      <c r="T215" s="630" t="s">
        <v>47</v>
      </c>
      <c r="U215" s="630" t="s">
        <v>47</v>
      </c>
      <c r="V215" s="630" t="s">
        <v>47</v>
      </c>
      <c r="W215" s="630" t="s">
        <v>47</v>
      </c>
      <c r="X215" s="630" t="s">
        <v>47</v>
      </c>
      <c r="Y215" s="630" t="s">
        <v>47</v>
      </c>
      <c r="Z215" s="630" t="s">
        <v>47</v>
      </c>
      <c r="AA215" s="630" t="s">
        <v>47</v>
      </c>
      <c r="AB215" s="630" t="s">
        <v>47</v>
      </c>
      <c r="AC215" s="631" t="s">
        <v>47</v>
      </c>
      <c r="AD215" s="631" t="s">
        <v>47</v>
      </c>
      <c r="AE215" s="632" t="s">
        <v>47</v>
      </c>
      <c r="AF215" s="223"/>
      <c r="AG215" s="230" t="str">
        <f t="shared" si="6"/>
        <v>PERI</v>
      </c>
      <c r="AH215" s="258">
        <v>45113</v>
      </c>
      <c r="AI215" s="90" t="s">
        <v>1584</v>
      </c>
      <c r="AJ215" s="251" t="s">
        <v>1585</v>
      </c>
      <c r="AK215" s="271"/>
      <c r="AL215" s="90"/>
      <c r="AM215" s="251"/>
      <c r="AN215" s="250"/>
      <c r="AO215" s="90"/>
      <c r="AP215" s="251"/>
      <c r="AQ215" s="235" t="s">
        <v>1586</v>
      </c>
      <c r="AR215" s="223"/>
    </row>
    <row r="216" spans="1:44" s="53" customFormat="1" ht="16">
      <c r="A216" s="704"/>
      <c r="B216" s="78"/>
      <c r="C216" s="78"/>
      <c r="D216" s="78"/>
      <c r="E216" s="78"/>
      <c r="F216" s="93"/>
      <c r="H216" s="98" t="s">
        <v>1233</v>
      </c>
      <c r="I216" s="92"/>
      <c r="J216" s="522" t="s">
        <v>1560</v>
      </c>
      <c r="K216" s="522" t="s">
        <v>1575</v>
      </c>
      <c r="L216" s="522" t="s">
        <v>1233</v>
      </c>
      <c r="M216" s="522" t="s">
        <v>45</v>
      </c>
      <c r="N216" s="522" t="s">
        <v>1771</v>
      </c>
      <c r="O216" s="78"/>
      <c r="P216" s="702"/>
      <c r="Q216" s="702"/>
      <c r="R216" s="78"/>
      <c r="S216" s="71"/>
      <c r="T216" s="630" t="s">
        <v>47</v>
      </c>
      <c r="U216" s="630" t="s">
        <v>47</v>
      </c>
      <c r="V216" s="630" t="s">
        <v>47</v>
      </c>
      <c r="W216" s="630" t="s">
        <v>47</v>
      </c>
      <c r="X216" s="630" t="s">
        <v>47</v>
      </c>
      <c r="Y216" s="630" t="s">
        <v>47</v>
      </c>
      <c r="Z216" s="630" t="s">
        <v>47</v>
      </c>
      <c r="AA216" s="630" t="s">
        <v>1167</v>
      </c>
      <c r="AB216" s="630" t="s">
        <v>1167</v>
      </c>
      <c r="AC216" s="631" t="s">
        <v>47</v>
      </c>
      <c r="AD216" s="631" t="s">
        <v>1167</v>
      </c>
      <c r="AE216" s="632" t="s">
        <v>1167</v>
      </c>
      <c r="AF216" s="223"/>
      <c r="AG216" s="230" t="str">
        <f t="shared" si="6"/>
        <v>PERI</v>
      </c>
      <c r="AH216" s="258">
        <v>45113</v>
      </c>
      <c r="AI216" s="90" t="s">
        <v>1584</v>
      </c>
      <c r="AJ216" s="251" t="s">
        <v>1585</v>
      </c>
      <c r="AK216" s="271"/>
      <c r="AL216" s="90"/>
      <c r="AM216" s="251"/>
      <c r="AN216" s="250"/>
      <c r="AO216" s="90"/>
      <c r="AP216" s="251"/>
      <c r="AQ216" s="235" t="s">
        <v>1586</v>
      </c>
      <c r="AR216" s="223"/>
    </row>
    <row r="217" spans="1:44" s="53" customFormat="1" ht="16">
      <c r="A217" s="704"/>
      <c r="B217" s="78"/>
      <c r="C217" s="78"/>
      <c r="D217" s="78"/>
      <c r="E217" s="78"/>
      <c r="F217" s="93"/>
      <c r="H217" s="98" t="s">
        <v>1233</v>
      </c>
      <c r="I217" s="92"/>
      <c r="J217" s="522" t="s">
        <v>1561</v>
      </c>
      <c r="K217" s="522" t="s">
        <v>1576</v>
      </c>
      <c r="L217" s="522" t="s">
        <v>1233</v>
      </c>
      <c r="M217" s="522" t="s">
        <v>45</v>
      </c>
      <c r="N217" s="522" t="s">
        <v>1772</v>
      </c>
      <c r="O217" s="78"/>
      <c r="P217" s="702"/>
      <c r="Q217" s="702"/>
      <c r="R217" s="78"/>
      <c r="S217" s="71"/>
      <c r="T217" s="630" t="s">
        <v>47</v>
      </c>
      <c r="U217" s="630" t="s">
        <v>47</v>
      </c>
      <c r="V217" s="630" t="s">
        <v>47</v>
      </c>
      <c r="W217" s="630" t="s">
        <v>47</v>
      </c>
      <c r="X217" s="630" t="s">
        <v>47</v>
      </c>
      <c r="Y217" s="630" t="s">
        <v>47</v>
      </c>
      <c r="Z217" s="630" t="s">
        <v>47</v>
      </c>
      <c r="AA217" s="630" t="s">
        <v>1167</v>
      </c>
      <c r="AB217" s="630" t="s">
        <v>1167</v>
      </c>
      <c r="AC217" s="631" t="s">
        <v>47</v>
      </c>
      <c r="AD217" s="631" t="s">
        <v>1167</v>
      </c>
      <c r="AE217" s="632" t="s">
        <v>1167</v>
      </c>
      <c r="AF217" s="223"/>
      <c r="AG217" s="230" t="str">
        <f t="shared" si="6"/>
        <v>PERI</v>
      </c>
      <c r="AH217" s="258">
        <v>45113</v>
      </c>
      <c r="AI217" s="90" t="s">
        <v>1584</v>
      </c>
      <c r="AJ217" s="251" t="s">
        <v>1585</v>
      </c>
      <c r="AK217" s="271"/>
      <c r="AL217" s="90"/>
      <c r="AM217" s="251"/>
      <c r="AN217" s="250"/>
      <c r="AO217" s="90"/>
      <c r="AP217" s="251"/>
      <c r="AQ217" s="235" t="s">
        <v>1586</v>
      </c>
      <c r="AR217" s="223"/>
    </row>
    <row r="218" spans="1:44" s="53" customFormat="1" ht="16">
      <c r="A218" s="704"/>
      <c r="B218" s="78"/>
      <c r="C218" s="78"/>
      <c r="D218" s="78"/>
      <c r="E218" s="78"/>
      <c r="F218" s="93"/>
      <c r="H218" s="98" t="s">
        <v>1233</v>
      </c>
      <c r="I218" s="92"/>
      <c r="J218" s="522" t="s">
        <v>1562</v>
      </c>
      <c r="K218" s="522" t="s">
        <v>1577</v>
      </c>
      <c r="L218" s="522" t="s">
        <v>1233</v>
      </c>
      <c r="M218" s="522" t="s">
        <v>45</v>
      </c>
      <c r="N218" s="522" t="s">
        <v>1773</v>
      </c>
      <c r="O218" s="78"/>
      <c r="P218" s="702"/>
      <c r="Q218" s="702"/>
      <c r="R218" s="78"/>
      <c r="S218" s="71"/>
      <c r="T218" s="630" t="s">
        <v>47</v>
      </c>
      <c r="U218" s="630" t="s">
        <v>47</v>
      </c>
      <c r="V218" s="630" t="s">
        <v>47</v>
      </c>
      <c r="W218" s="630" t="s">
        <v>47</v>
      </c>
      <c r="X218" s="630" t="s">
        <v>47</v>
      </c>
      <c r="Y218" s="630" t="s">
        <v>47</v>
      </c>
      <c r="Z218" s="630" t="s">
        <v>47</v>
      </c>
      <c r="AA218" s="630" t="s">
        <v>1167</v>
      </c>
      <c r="AB218" s="630" t="s">
        <v>1167</v>
      </c>
      <c r="AC218" s="631" t="s">
        <v>47</v>
      </c>
      <c r="AD218" s="631" t="s">
        <v>1167</v>
      </c>
      <c r="AE218" s="632" t="s">
        <v>1167</v>
      </c>
      <c r="AF218" s="223"/>
      <c r="AG218" s="230" t="str">
        <f t="shared" si="6"/>
        <v>PERI</v>
      </c>
      <c r="AH218" s="258">
        <v>45113</v>
      </c>
      <c r="AI218" s="90" t="s">
        <v>1584</v>
      </c>
      <c r="AJ218" s="251" t="s">
        <v>1585</v>
      </c>
      <c r="AK218" s="271"/>
      <c r="AL218" s="90"/>
      <c r="AM218" s="251"/>
      <c r="AN218" s="250"/>
      <c r="AO218" s="90"/>
      <c r="AP218" s="251"/>
      <c r="AQ218" s="235" t="s">
        <v>1586</v>
      </c>
      <c r="AR218" s="223"/>
    </row>
    <row r="219" spans="1:44" s="53" customFormat="1" ht="16">
      <c r="A219" s="704"/>
      <c r="B219" s="78"/>
      <c r="C219" s="78"/>
      <c r="D219" s="78"/>
      <c r="E219" s="78"/>
      <c r="F219" s="93"/>
      <c r="H219" s="98" t="s">
        <v>1233</v>
      </c>
      <c r="I219" s="92"/>
      <c r="J219" s="522" t="s">
        <v>1563</v>
      </c>
      <c r="K219" s="522" t="s">
        <v>1578</v>
      </c>
      <c r="L219" s="522" t="s">
        <v>1233</v>
      </c>
      <c r="M219" s="522" t="s">
        <v>45</v>
      </c>
      <c r="N219" s="522" t="s">
        <v>1774</v>
      </c>
      <c r="O219" s="78"/>
      <c r="P219" s="702"/>
      <c r="Q219" s="702"/>
      <c r="R219" s="78"/>
      <c r="S219" s="71"/>
      <c r="T219" s="630" t="s">
        <v>47</v>
      </c>
      <c r="U219" s="630" t="s">
        <v>47</v>
      </c>
      <c r="V219" s="630" t="s">
        <v>47</v>
      </c>
      <c r="W219" s="630" t="s">
        <v>1167</v>
      </c>
      <c r="X219" s="630" t="s">
        <v>47</v>
      </c>
      <c r="Y219" s="630" t="s">
        <v>47</v>
      </c>
      <c r="Z219" s="630" t="s">
        <v>1167</v>
      </c>
      <c r="AA219" s="630" t="s">
        <v>1167</v>
      </c>
      <c r="AB219" s="630" t="s">
        <v>1167</v>
      </c>
      <c r="AC219" s="631" t="s">
        <v>1167</v>
      </c>
      <c r="AD219" s="631" t="s">
        <v>1167</v>
      </c>
      <c r="AE219" s="632" t="s">
        <v>1167</v>
      </c>
      <c r="AF219" s="223"/>
      <c r="AG219" s="230" t="str">
        <f t="shared" si="6"/>
        <v>PERI</v>
      </c>
      <c r="AH219" s="258">
        <v>45113</v>
      </c>
      <c r="AI219" s="90" t="s">
        <v>1584</v>
      </c>
      <c r="AJ219" s="251" t="s">
        <v>1585</v>
      </c>
      <c r="AK219" s="271"/>
      <c r="AL219" s="90"/>
      <c r="AM219" s="251"/>
      <c r="AN219" s="250"/>
      <c r="AO219" s="90"/>
      <c r="AP219" s="251"/>
      <c r="AQ219" s="235" t="s">
        <v>1586</v>
      </c>
      <c r="AR219" s="223"/>
    </row>
    <row r="220" spans="1:44" s="53" customFormat="1" ht="16">
      <c r="A220" s="704"/>
      <c r="B220" s="78"/>
      <c r="C220" s="78"/>
      <c r="D220" s="78"/>
      <c r="E220" s="78"/>
      <c r="F220" s="93"/>
      <c r="H220" s="98" t="s">
        <v>1233</v>
      </c>
      <c r="I220" s="92"/>
      <c r="J220" s="522" t="s">
        <v>1564</v>
      </c>
      <c r="K220" s="522" t="s">
        <v>1579</v>
      </c>
      <c r="L220" s="522" t="s">
        <v>1233</v>
      </c>
      <c r="M220" s="522" t="s">
        <v>45</v>
      </c>
      <c r="N220" s="522" t="s">
        <v>1775</v>
      </c>
      <c r="O220" s="78"/>
      <c r="P220" s="702"/>
      <c r="Q220" s="702"/>
      <c r="R220" s="78"/>
      <c r="S220" s="71"/>
      <c r="T220" s="630" t="s">
        <v>47</v>
      </c>
      <c r="U220" s="630" t="s">
        <v>47</v>
      </c>
      <c r="V220" s="630" t="s">
        <v>47</v>
      </c>
      <c r="W220" s="630" t="s">
        <v>1167</v>
      </c>
      <c r="X220" s="630" t="s">
        <v>47</v>
      </c>
      <c r="Y220" s="630" t="s">
        <v>47</v>
      </c>
      <c r="Z220" s="630" t="s">
        <v>1167</v>
      </c>
      <c r="AA220" s="630" t="s">
        <v>1167</v>
      </c>
      <c r="AB220" s="630" t="s">
        <v>1167</v>
      </c>
      <c r="AC220" s="631" t="s">
        <v>1167</v>
      </c>
      <c r="AD220" s="631" t="s">
        <v>1167</v>
      </c>
      <c r="AE220" s="632" t="s">
        <v>1167</v>
      </c>
      <c r="AF220" s="223"/>
      <c r="AG220" s="230" t="str">
        <f t="shared" si="6"/>
        <v>PERI</v>
      </c>
      <c r="AH220" s="258">
        <v>45113</v>
      </c>
      <c r="AI220" s="90" t="s">
        <v>1584</v>
      </c>
      <c r="AJ220" s="251" t="s">
        <v>1585</v>
      </c>
      <c r="AK220" s="271"/>
      <c r="AL220" s="90"/>
      <c r="AM220" s="251"/>
      <c r="AN220" s="250"/>
      <c r="AO220" s="90"/>
      <c r="AP220" s="251"/>
      <c r="AQ220" s="235" t="s">
        <v>1586</v>
      </c>
      <c r="AR220" s="223"/>
    </row>
    <row r="221" spans="1:44" s="53" customFormat="1" ht="16">
      <c r="A221" s="704"/>
      <c r="B221" s="78"/>
      <c r="C221" s="78"/>
      <c r="D221" s="78"/>
      <c r="E221" s="78"/>
      <c r="F221" s="93"/>
      <c r="H221" s="98" t="s">
        <v>1233</v>
      </c>
      <c r="I221" s="92"/>
      <c r="J221" s="522" t="s">
        <v>1565</v>
      </c>
      <c r="K221" s="522" t="s">
        <v>1580</v>
      </c>
      <c r="L221" s="522" t="s">
        <v>1233</v>
      </c>
      <c r="M221" s="522" t="s">
        <v>45</v>
      </c>
      <c r="N221" s="522" t="s">
        <v>1776</v>
      </c>
      <c r="O221" s="78"/>
      <c r="P221" s="702"/>
      <c r="Q221" s="702"/>
      <c r="R221" s="78"/>
      <c r="S221" s="71"/>
      <c r="T221" s="630" t="s">
        <v>47</v>
      </c>
      <c r="U221" s="630" t="s">
        <v>47</v>
      </c>
      <c r="V221" s="630" t="s">
        <v>47</v>
      </c>
      <c r="W221" s="630" t="s">
        <v>1167</v>
      </c>
      <c r="X221" s="630" t="s">
        <v>47</v>
      </c>
      <c r="Y221" s="630" t="s">
        <v>47</v>
      </c>
      <c r="Z221" s="630" t="s">
        <v>1167</v>
      </c>
      <c r="AA221" s="630" t="s">
        <v>1167</v>
      </c>
      <c r="AB221" s="630" t="s">
        <v>1167</v>
      </c>
      <c r="AC221" s="631" t="s">
        <v>1167</v>
      </c>
      <c r="AD221" s="631" t="s">
        <v>1167</v>
      </c>
      <c r="AE221" s="632" t="s">
        <v>1167</v>
      </c>
      <c r="AF221" s="223"/>
      <c r="AG221" s="230" t="str">
        <f t="shared" si="6"/>
        <v>PERI</v>
      </c>
      <c r="AH221" s="258">
        <v>45113</v>
      </c>
      <c r="AI221" s="90" t="s">
        <v>1584</v>
      </c>
      <c r="AJ221" s="251" t="s">
        <v>1585</v>
      </c>
      <c r="AK221" s="271"/>
      <c r="AL221" s="90"/>
      <c r="AM221" s="251"/>
      <c r="AN221" s="250"/>
      <c r="AO221" s="90"/>
      <c r="AP221" s="251"/>
      <c r="AQ221" s="235" t="s">
        <v>1586</v>
      </c>
      <c r="AR221" s="223"/>
    </row>
    <row r="222" spans="1:44" s="53" customFormat="1" ht="16">
      <c r="A222" s="704"/>
      <c r="B222" s="78"/>
      <c r="C222" s="78"/>
      <c r="D222" s="78"/>
      <c r="E222" s="78"/>
      <c r="F222" s="93"/>
      <c r="H222" s="98" t="s">
        <v>1233</v>
      </c>
      <c r="I222" s="92"/>
      <c r="J222" s="522" t="s">
        <v>1566</v>
      </c>
      <c r="K222" s="522" t="s">
        <v>1581</v>
      </c>
      <c r="L222" s="522" t="s">
        <v>1233</v>
      </c>
      <c r="M222" s="522" t="s">
        <v>45</v>
      </c>
      <c r="N222" s="522" t="s">
        <v>1777</v>
      </c>
      <c r="O222" s="78"/>
      <c r="P222" s="702"/>
      <c r="Q222" s="702"/>
      <c r="R222" s="78"/>
      <c r="S222" s="71"/>
      <c r="T222" s="630" t="s">
        <v>47</v>
      </c>
      <c r="U222" s="630" t="s">
        <v>47</v>
      </c>
      <c r="V222" s="630" t="s">
        <v>47</v>
      </c>
      <c r="W222" s="630" t="s">
        <v>1167</v>
      </c>
      <c r="X222" s="630" t="s">
        <v>47</v>
      </c>
      <c r="Y222" s="630" t="s">
        <v>47</v>
      </c>
      <c r="Z222" s="630" t="s">
        <v>1167</v>
      </c>
      <c r="AA222" s="630" t="s">
        <v>1167</v>
      </c>
      <c r="AB222" s="630" t="s">
        <v>1167</v>
      </c>
      <c r="AC222" s="631" t="s">
        <v>1167</v>
      </c>
      <c r="AD222" s="631" t="s">
        <v>1167</v>
      </c>
      <c r="AE222" s="632" t="s">
        <v>1167</v>
      </c>
      <c r="AF222" s="223"/>
      <c r="AG222" s="230" t="str">
        <f t="shared" si="6"/>
        <v>PERI</v>
      </c>
      <c r="AH222" s="258">
        <v>45113</v>
      </c>
      <c r="AI222" s="90" t="s">
        <v>1584</v>
      </c>
      <c r="AJ222" s="251" t="s">
        <v>1585</v>
      </c>
      <c r="AK222" s="271"/>
      <c r="AL222" s="90"/>
      <c r="AM222" s="251"/>
      <c r="AN222" s="250"/>
      <c r="AO222" s="90"/>
      <c r="AP222" s="251"/>
      <c r="AQ222" s="235" t="s">
        <v>1586</v>
      </c>
      <c r="AR222" s="223"/>
    </row>
    <row r="223" spans="1:44" s="53" customFormat="1" ht="16">
      <c r="A223" s="704"/>
      <c r="B223" s="78"/>
      <c r="C223" s="78"/>
      <c r="D223" s="78"/>
      <c r="E223" s="78"/>
      <c r="F223" s="93"/>
      <c r="H223" s="98" t="s">
        <v>1233</v>
      </c>
      <c r="I223" s="92"/>
      <c r="J223" s="522" t="s">
        <v>1567</v>
      </c>
      <c r="K223" s="522" t="s">
        <v>1582</v>
      </c>
      <c r="L223" s="522" t="s">
        <v>1233</v>
      </c>
      <c r="M223" s="522" t="s">
        <v>45</v>
      </c>
      <c r="N223" s="522" t="s">
        <v>1778</v>
      </c>
      <c r="O223" s="78"/>
      <c r="P223" s="702"/>
      <c r="Q223" s="702"/>
      <c r="R223" s="78"/>
      <c r="S223" s="71"/>
      <c r="T223" s="630" t="s">
        <v>47</v>
      </c>
      <c r="U223" s="630" t="s">
        <v>47</v>
      </c>
      <c r="V223" s="630" t="s">
        <v>47</v>
      </c>
      <c r="W223" s="630" t="s">
        <v>1167</v>
      </c>
      <c r="X223" s="630" t="s">
        <v>47</v>
      </c>
      <c r="Y223" s="630" t="s">
        <v>47</v>
      </c>
      <c r="Z223" s="630" t="s">
        <v>1167</v>
      </c>
      <c r="AA223" s="630" t="s">
        <v>1167</v>
      </c>
      <c r="AB223" s="630" t="s">
        <v>1167</v>
      </c>
      <c r="AC223" s="631" t="s">
        <v>1167</v>
      </c>
      <c r="AD223" s="631" t="s">
        <v>1167</v>
      </c>
      <c r="AE223" s="632" t="s">
        <v>1167</v>
      </c>
      <c r="AF223" s="223"/>
      <c r="AG223" s="230" t="str">
        <f t="shared" si="6"/>
        <v>PERI</v>
      </c>
      <c r="AH223" s="258">
        <v>45113</v>
      </c>
      <c r="AI223" s="90" t="s">
        <v>1584</v>
      </c>
      <c r="AJ223" s="251" t="s">
        <v>1585</v>
      </c>
      <c r="AK223" s="271"/>
      <c r="AL223" s="90"/>
      <c r="AM223" s="251"/>
      <c r="AN223" s="250"/>
      <c r="AO223" s="90"/>
      <c r="AP223" s="251"/>
      <c r="AQ223" s="235" t="s">
        <v>1586</v>
      </c>
      <c r="AR223" s="223"/>
    </row>
    <row r="224" spans="1:44" s="53" customFormat="1" ht="16">
      <c r="A224" s="704"/>
      <c r="B224" s="78"/>
      <c r="C224" s="78"/>
      <c r="D224" s="78"/>
      <c r="E224" s="78"/>
      <c r="F224" s="93"/>
      <c r="H224" s="98" t="s">
        <v>1233</v>
      </c>
      <c r="I224" s="92"/>
      <c r="J224" s="522" t="s">
        <v>1568</v>
      </c>
      <c r="K224" s="522" t="s">
        <v>1583</v>
      </c>
      <c r="L224" s="522" t="s">
        <v>1233</v>
      </c>
      <c r="M224" s="522" t="s">
        <v>45</v>
      </c>
      <c r="N224" s="522" t="s">
        <v>1779</v>
      </c>
      <c r="O224" s="78"/>
      <c r="P224" s="702"/>
      <c r="Q224" s="702"/>
      <c r="R224" s="78"/>
      <c r="S224" s="71"/>
      <c r="T224" s="630" t="s">
        <v>47</v>
      </c>
      <c r="U224" s="630" t="s">
        <v>47</v>
      </c>
      <c r="V224" s="630" t="s">
        <v>47</v>
      </c>
      <c r="W224" s="630" t="s">
        <v>1167</v>
      </c>
      <c r="X224" s="630" t="s">
        <v>47</v>
      </c>
      <c r="Y224" s="630" t="s">
        <v>47</v>
      </c>
      <c r="Z224" s="630" t="s">
        <v>1167</v>
      </c>
      <c r="AA224" s="630" t="s">
        <v>1167</v>
      </c>
      <c r="AB224" s="630" t="s">
        <v>1167</v>
      </c>
      <c r="AC224" s="631" t="s">
        <v>1167</v>
      </c>
      <c r="AD224" s="631" t="s">
        <v>1167</v>
      </c>
      <c r="AE224" s="632" t="s">
        <v>1167</v>
      </c>
      <c r="AF224" s="223"/>
      <c r="AG224" s="230" t="str">
        <f t="shared" si="6"/>
        <v>PERI</v>
      </c>
      <c r="AH224" s="258">
        <v>45113</v>
      </c>
      <c r="AI224" s="90" t="s">
        <v>1584</v>
      </c>
      <c r="AJ224" s="251" t="s">
        <v>1585</v>
      </c>
      <c r="AK224" s="271"/>
      <c r="AL224" s="90"/>
      <c r="AM224" s="251"/>
      <c r="AN224" s="250"/>
      <c r="AO224" s="90"/>
      <c r="AP224" s="251"/>
      <c r="AQ224" s="235" t="s">
        <v>1586</v>
      </c>
      <c r="AR224" s="223"/>
    </row>
    <row r="225" spans="1:45" s="95" customFormat="1" ht="16">
      <c r="A225" s="704"/>
      <c r="B225" s="97"/>
      <c r="C225" s="97"/>
      <c r="D225" s="97"/>
      <c r="E225" s="97"/>
      <c r="F225" s="99"/>
      <c r="G225" s="51"/>
      <c r="H225" s="94" t="s">
        <v>1238</v>
      </c>
      <c r="I225" s="88" t="s">
        <v>1175</v>
      </c>
      <c r="J225" s="87"/>
      <c r="K225" s="87"/>
      <c r="L225" s="87"/>
      <c r="M225" s="87"/>
      <c r="N225" s="87"/>
      <c r="O225" s="78"/>
      <c r="P225" s="702"/>
      <c r="Q225" s="702"/>
      <c r="R225" s="78"/>
      <c r="S225" s="85"/>
      <c r="T225" s="84"/>
      <c r="U225" s="84" t="s">
        <v>47</v>
      </c>
      <c r="V225" s="84"/>
      <c r="W225" s="84"/>
      <c r="X225" s="84"/>
      <c r="Y225" s="84"/>
      <c r="Z225" s="84"/>
      <c r="AA225" s="84"/>
      <c r="AB225" s="84"/>
      <c r="AC225" s="84"/>
      <c r="AD225" s="84"/>
      <c r="AE225" s="83"/>
      <c r="AF225" s="101"/>
      <c r="AG225" s="229" t="s">
        <v>1176</v>
      </c>
      <c r="AH225" s="247"/>
      <c r="AI225" s="100"/>
      <c r="AJ225" s="248"/>
      <c r="AK225" s="247"/>
      <c r="AL225" s="100"/>
      <c r="AM225" s="248"/>
      <c r="AN225" s="247"/>
      <c r="AO225" s="100"/>
      <c r="AP225" s="248"/>
      <c r="AQ225" s="234"/>
      <c r="AR225" s="96"/>
      <c r="AS225" s="48" t="e">
        <f>VLOOKUP(J225, 'Interrupt Table U5Lx'!$I$6:$I$397, 1, FALSE)</f>
        <v>#N/A</v>
      </c>
    </row>
    <row r="226" spans="1:45" s="95" customFormat="1" ht="16">
      <c r="A226" s="704"/>
      <c r="B226" s="97"/>
      <c r="C226" s="97"/>
      <c r="D226" s="97"/>
      <c r="E226" s="97"/>
      <c r="F226" s="99"/>
      <c r="G226" s="51"/>
      <c r="H226" s="98" t="s">
        <v>1238</v>
      </c>
      <c r="I226" s="92"/>
      <c r="J226" s="75" t="s">
        <v>1239</v>
      </c>
      <c r="K226" s="75" t="s">
        <v>1240</v>
      </c>
      <c r="L226" s="75" t="s">
        <v>1241</v>
      </c>
      <c r="M226" s="75" t="s">
        <v>45</v>
      </c>
      <c r="N226" s="75" t="s">
        <v>1780</v>
      </c>
      <c r="O226" s="78"/>
      <c r="P226" s="702"/>
      <c r="Q226" s="702"/>
      <c r="R226" s="78"/>
      <c r="S226" s="71"/>
      <c r="T226" s="70" t="s">
        <v>47</v>
      </c>
      <c r="U226" s="70" t="s">
        <v>47</v>
      </c>
      <c r="V226" s="70" t="s">
        <v>47</v>
      </c>
      <c r="W226" s="70" t="s">
        <v>47</v>
      </c>
      <c r="X226" s="70" t="s">
        <v>47</v>
      </c>
      <c r="Y226" s="70" t="s">
        <v>47</v>
      </c>
      <c r="Z226" s="70" t="s">
        <v>47</v>
      </c>
      <c r="AA226" s="70" t="s">
        <v>47</v>
      </c>
      <c r="AB226" s="70" t="s">
        <v>47</v>
      </c>
      <c r="AC226" s="109" t="s">
        <v>47</v>
      </c>
      <c r="AD226" s="109" t="s">
        <v>47</v>
      </c>
      <c r="AE226" s="69" t="s">
        <v>47</v>
      </c>
      <c r="AF226" s="96"/>
      <c r="AG226" s="227" t="str">
        <f t="shared" ref="AG226:AG231" si="7">AG225</f>
        <v>PERI</v>
      </c>
      <c r="AH226" s="246">
        <v>44994</v>
      </c>
      <c r="AI226" s="59" t="s">
        <v>1208</v>
      </c>
      <c r="AJ226" s="243" t="s">
        <v>1180</v>
      </c>
      <c r="AK226" s="242"/>
      <c r="AL226" s="59"/>
      <c r="AM226" s="243"/>
      <c r="AN226" s="246"/>
      <c r="AO226" s="59"/>
      <c r="AP226" s="243"/>
      <c r="AQ226" s="277"/>
      <c r="AR226" s="96"/>
      <c r="AS226" s="48" t="str">
        <f>VLOOKUP(J226, 'Interrupt Table U5Lx'!$I$6:$I$397, 1, FALSE)</f>
        <v>INTXCAN0FUNC</v>
      </c>
    </row>
    <row r="227" spans="1:45" s="95" customFormat="1" ht="16">
      <c r="A227" s="704"/>
      <c r="B227" s="97"/>
      <c r="C227" s="97"/>
      <c r="D227" s="97"/>
      <c r="E227" s="97"/>
      <c r="F227" s="99"/>
      <c r="G227" s="48"/>
      <c r="H227" s="98" t="s">
        <v>1238</v>
      </c>
      <c r="I227" s="92"/>
      <c r="J227" s="75" t="s">
        <v>1242</v>
      </c>
      <c r="K227" s="75" t="s">
        <v>1243</v>
      </c>
      <c r="L227" s="75" t="s">
        <v>1241</v>
      </c>
      <c r="M227" s="75" t="s">
        <v>45</v>
      </c>
      <c r="N227" s="75" t="s">
        <v>1781</v>
      </c>
      <c r="O227" s="78"/>
      <c r="P227" s="702"/>
      <c r="Q227" s="702"/>
      <c r="R227" s="78"/>
      <c r="S227" s="71"/>
      <c r="T227" s="70" t="s">
        <v>47</v>
      </c>
      <c r="U227" s="70" t="s">
        <v>47</v>
      </c>
      <c r="V227" s="70" t="s">
        <v>47</v>
      </c>
      <c r="W227" s="70" t="s">
        <v>47</v>
      </c>
      <c r="X227" s="70" t="s">
        <v>47</v>
      </c>
      <c r="Y227" s="70" t="s">
        <v>47</v>
      </c>
      <c r="Z227" s="70" t="s">
        <v>47</v>
      </c>
      <c r="AA227" s="70" t="s">
        <v>47</v>
      </c>
      <c r="AB227" s="70" t="s">
        <v>47</v>
      </c>
      <c r="AC227" s="109" t="s">
        <v>47</v>
      </c>
      <c r="AD227" s="109" t="s">
        <v>47</v>
      </c>
      <c r="AE227" s="69" t="s">
        <v>47</v>
      </c>
      <c r="AF227" s="96"/>
      <c r="AG227" s="227" t="str">
        <f t="shared" si="7"/>
        <v>PERI</v>
      </c>
      <c r="AH227" s="246">
        <v>44994</v>
      </c>
      <c r="AI227" s="59" t="s">
        <v>1208</v>
      </c>
      <c r="AJ227" s="243" t="s">
        <v>1180</v>
      </c>
      <c r="AK227" s="242"/>
      <c r="AL227" s="59"/>
      <c r="AM227" s="243"/>
      <c r="AN227" s="246"/>
      <c r="AO227" s="59"/>
      <c r="AP227" s="243"/>
      <c r="AQ227" s="277"/>
      <c r="AR227" s="96"/>
      <c r="AS227" s="48" t="str">
        <f>VLOOKUP(J227, 'Interrupt Table U5Lx'!$I$6:$I$397, 1, FALSE)</f>
        <v>INTXCAN0ERR</v>
      </c>
    </row>
    <row r="228" spans="1:45" s="95" customFormat="1" ht="16">
      <c r="A228" s="704"/>
      <c r="B228" s="97"/>
      <c r="C228" s="97"/>
      <c r="D228" s="97"/>
      <c r="E228" s="97"/>
      <c r="F228" s="99"/>
      <c r="G228" s="48"/>
      <c r="H228" s="98" t="s">
        <v>1238</v>
      </c>
      <c r="I228" s="92"/>
      <c r="J228" s="75" t="s">
        <v>1244</v>
      </c>
      <c r="K228" s="75" t="s">
        <v>1245</v>
      </c>
      <c r="L228" s="75" t="s">
        <v>1241</v>
      </c>
      <c r="M228" s="75" t="s">
        <v>45</v>
      </c>
      <c r="N228" s="75" t="s">
        <v>1782</v>
      </c>
      <c r="O228" s="78"/>
      <c r="P228" s="702"/>
      <c r="Q228" s="702"/>
      <c r="R228" s="78"/>
      <c r="S228" s="71"/>
      <c r="T228" s="70" t="s">
        <v>47</v>
      </c>
      <c r="U228" s="70" t="s">
        <v>47</v>
      </c>
      <c r="V228" s="70" t="s">
        <v>47</v>
      </c>
      <c r="W228" s="70" t="s">
        <v>47</v>
      </c>
      <c r="X228" s="70" t="s">
        <v>47</v>
      </c>
      <c r="Y228" s="70" t="s">
        <v>47</v>
      </c>
      <c r="Z228" s="70" t="s">
        <v>47</v>
      </c>
      <c r="AA228" s="70" t="s">
        <v>47</v>
      </c>
      <c r="AB228" s="70" t="s">
        <v>47</v>
      </c>
      <c r="AC228" s="109" t="s">
        <v>47</v>
      </c>
      <c r="AD228" s="109" t="s">
        <v>47</v>
      </c>
      <c r="AE228" s="69" t="s">
        <v>47</v>
      </c>
      <c r="AF228" s="96"/>
      <c r="AG228" s="227" t="str">
        <f t="shared" si="7"/>
        <v>PERI</v>
      </c>
      <c r="AH228" s="246">
        <v>44994</v>
      </c>
      <c r="AI228" s="59" t="s">
        <v>1208</v>
      </c>
      <c r="AJ228" s="243" t="s">
        <v>1180</v>
      </c>
      <c r="AK228" s="242"/>
      <c r="AL228" s="59"/>
      <c r="AM228" s="243"/>
      <c r="AN228" s="246"/>
      <c r="AO228" s="59"/>
      <c r="AP228" s="243"/>
      <c r="AQ228" s="277"/>
      <c r="AR228" s="96"/>
      <c r="AS228" s="48" t="str">
        <f>VLOOKUP(J228, 'Interrupt Table U5Lx'!$I$6:$I$397, 1, FALSE)</f>
        <v>INTXCAN0SAFETY</v>
      </c>
    </row>
    <row r="229" spans="1:45" s="95" customFormat="1" ht="16">
      <c r="A229" s="704"/>
      <c r="B229" s="97"/>
      <c r="C229" s="97"/>
      <c r="D229" s="97"/>
      <c r="E229" s="97"/>
      <c r="F229" s="99"/>
      <c r="G229" s="48"/>
      <c r="H229" s="98" t="s">
        <v>1238</v>
      </c>
      <c r="I229" s="92"/>
      <c r="J229" s="75" t="s">
        <v>1246</v>
      </c>
      <c r="K229" s="75" t="s">
        <v>1247</v>
      </c>
      <c r="L229" s="75" t="s">
        <v>1248</v>
      </c>
      <c r="M229" s="75" t="s">
        <v>45</v>
      </c>
      <c r="N229" s="75" t="s">
        <v>1783</v>
      </c>
      <c r="O229" s="78"/>
      <c r="P229" s="702"/>
      <c r="Q229" s="702"/>
      <c r="R229" s="78"/>
      <c r="S229" s="71"/>
      <c r="T229" s="70" t="s">
        <v>47</v>
      </c>
      <c r="U229" s="70" t="s">
        <v>47</v>
      </c>
      <c r="V229" s="70" t="s">
        <v>47</v>
      </c>
      <c r="W229" s="70" t="s">
        <v>47</v>
      </c>
      <c r="X229" s="70" t="s">
        <v>1167</v>
      </c>
      <c r="Y229" s="70" t="s">
        <v>1167</v>
      </c>
      <c r="Z229" s="70" t="s">
        <v>1167</v>
      </c>
      <c r="AA229" s="70" t="s">
        <v>1167</v>
      </c>
      <c r="AB229" s="70" t="s">
        <v>1167</v>
      </c>
      <c r="AC229" s="109" t="s">
        <v>1167</v>
      </c>
      <c r="AD229" s="109" t="s">
        <v>1167</v>
      </c>
      <c r="AE229" s="69" t="s">
        <v>1167</v>
      </c>
      <c r="AF229" s="96"/>
      <c r="AG229" s="227" t="str">
        <f t="shared" si="7"/>
        <v>PERI</v>
      </c>
      <c r="AH229" s="260">
        <v>45000</v>
      </c>
      <c r="AI229" s="224" t="s">
        <v>1208</v>
      </c>
      <c r="AJ229" s="261" t="s">
        <v>1180</v>
      </c>
      <c r="AK229" s="273"/>
      <c r="AL229" s="176"/>
      <c r="AM229" s="265"/>
      <c r="AN229" s="246"/>
      <c r="AO229" s="59"/>
      <c r="AP229" s="243"/>
      <c r="AQ229" s="277"/>
      <c r="AR229" s="96"/>
      <c r="AS229" s="48" t="str">
        <f>VLOOKUP(J229, 'Interrupt Table U5Lx'!$I$6:$I$397, 1, FALSE)</f>
        <v>INTXCAN1FUNC</v>
      </c>
    </row>
    <row r="230" spans="1:45" s="95" customFormat="1" ht="16">
      <c r="A230" s="704"/>
      <c r="B230" s="97"/>
      <c r="C230" s="97"/>
      <c r="D230" s="97"/>
      <c r="E230" s="97"/>
      <c r="F230" s="99"/>
      <c r="G230" s="48"/>
      <c r="H230" s="98" t="s">
        <v>1238</v>
      </c>
      <c r="I230" s="92"/>
      <c r="J230" s="75" t="s">
        <v>1249</v>
      </c>
      <c r="K230" s="75" t="s">
        <v>1250</v>
      </c>
      <c r="L230" s="75" t="s">
        <v>1248</v>
      </c>
      <c r="M230" s="75" t="s">
        <v>45</v>
      </c>
      <c r="N230" s="75" t="s">
        <v>1784</v>
      </c>
      <c r="O230" s="78"/>
      <c r="P230" s="702"/>
      <c r="Q230" s="702"/>
      <c r="R230" s="78"/>
      <c r="S230" s="71"/>
      <c r="T230" s="70" t="s">
        <v>47</v>
      </c>
      <c r="U230" s="70" t="s">
        <v>47</v>
      </c>
      <c r="V230" s="70" t="s">
        <v>47</v>
      </c>
      <c r="W230" s="70" t="s">
        <v>47</v>
      </c>
      <c r="X230" s="70" t="s">
        <v>1167</v>
      </c>
      <c r="Y230" s="70" t="s">
        <v>1167</v>
      </c>
      <c r="Z230" s="70" t="s">
        <v>1167</v>
      </c>
      <c r="AA230" s="70" t="s">
        <v>1167</v>
      </c>
      <c r="AB230" s="70" t="s">
        <v>1167</v>
      </c>
      <c r="AC230" s="109" t="s">
        <v>1167</v>
      </c>
      <c r="AD230" s="109" t="s">
        <v>1167</v>
      </c>
      <c r="AE230" s="69" t="s">
        <v>1167</v>
      </c>
      <c r="AF230" s="96"/>
      <c r="AG230" s="227" t="str">
        <f t="shared" si="7"/>
        <v>PERI</v>
      </c>
      <c r="AH230" s="262">
        <v>45000</v>
      </c>
      <c r="AI230" s="225" t="s">
        <v>1208</v>
      </c>
      <c r="AJ230" s="263" t="s">
        <v>1180</v>
      </c>
      <c r="AK230" s="274"/>
      <c r="AL230" s="178"/>
      <c r="AM230" s="266"/>
      <c r="AN230" s="246"/>
      <c r="AO230" s="59"/>
      <c r="AP230" s="243"/>
      <c r="AQ230" s="277"/>
      <c r="AR230" s="96"/>
      <c r="AS230" s="48" t="str">
        <f>VLOOKUP(J230, 'Interrupt Table U5Lx'!$I$6:$I$397, 1, FALSE)</f>
        <v>INTXCAN1ERR</v>
      </c>
    </row>
    <row r="231" spans="1:45" s="95" customFormat="1" ht="16">
      <c r="A231" s="704"/>
      <c r="B231" s="97"/>
      <c r="C231" s="97"/>
      <c r="D231" s="97"/>
      <c r="E231" s="97"/>
      <c r="F231" s="99"/>
      <c r="G231" s="48"/>
      <c r="H231" s="98" t="s">
        <v>1238</v>
      </c>
      <c r="I231" s="92"/>
      <c r="J231" s="75" t="s">
        <v>1251</v>
      </c>
      <c r="K231" s="75" t="s">
        <v>1252</v>
      </c>
      <c r="L231" s="75" t="s">
        <v>1248</v>
      </c>
      <c r="M231" s="75" t="s">
        <v>45</v>
      </c>
      <c r="N231" s="75" t="s">
        <v>1785</v>
      </c>
      <c r="O231" s="78"/>
      <c r="P231" s="702"/>
      <c r="Q231" s="702"/>
      <c r="R231" s="78"/>
      <c r="S231" s="71"/>
      <c r="T231" s="70" t="s">
        <v>47</v>
      </c>
      <c r="U231" s="70" t="s">
        <v>47</v>
      </c>
      <c r="V231" s="70" t="s">
        <v>47</v>
      </c>
      <c r="W231" s="70" t="s">
        <v>47</v>
      </c>
      <c r="X231" s="70" t="s">
        <v>1167</v>
      </c>
      <c r="Y231" s="70" t="s">
        <v>1167</v>
      </c>
      <c r="Z231" s="70" t="s">
        <v>1167</v>
      </c>
      <c r="AA231" s="70" t="s">
        <v>1167</v>
      </c>
      <c r="AB231" s="70" t="s">
        <v>1167</v>
      </c>
      <c r="AC231" s="109" t="s">
        <v>1167</v>
      </c>
      <c r="AD231" s="109" t="s">
        <v>1167</v>
      </c>
      <c r="AE231" s="69" t="s">
        <v>1167</v>
      </c>
      <c r="AF231" s="96"/>
      <c r="AG231" s="227" t="str">
        <f t="shared" si="7"/>
        <v>PERI</v>
      </c>
      <c r="AH231" s="262">
        <v>45000</v>
      </c>
      <c r="AI231" s="225" t="s">
        <v>1208</v>
      </c>
      <c r="AJ231" s="263" t="s">
        <v>1180</v>
      </c>
      <c r="AK231" s="274"/>
      <c r="AL231" s="178"/>
      <c r="AM231" s="266"/>
      <c r="AN231" s="246"/>
      <c r="AO231" s="59"/>
      <c r="AP231" s="243"/>
      <c r="AQ231" s="277"/>
      <c r="AR231" s="96"/>
      <c r="AS231" s="48" t="str">
        <f>VLOOKUP(J231, 'Interrupt Table U5Lx'!$I$6:$I$397, 1, FALSE)</f>
        <v>INTXCAN1SAFETY</v>
      </c>
    </row>
    <row r="232" spans="1:45" s="102" customFormat="1" ht="16">
      <c r="A232" s="704"/>
      <c r="B232" s="106"/>
      <c r="C232" s="106"/>
      <c r="D232" s="78"/>
      <c r="E232" s="104"/>
      <c r="F232" s="105"/>
      <c r="G232" s="48"/>
      <c r="H232" s="94" t="s">
        <v>1253</v>
      </c>
      <c r="I232" s="88" t="s">
        <v>1175</v>
      </c>
      <c r="J232" s="87"/>
      <c r="K232" s="87"/>
      <c r="L232" s="87"/>
      <c r="M232" s="87"/>
      <c r="N232" s="87"/>
      <c r="O232" s="78"/>
      <c r="P232" s="702"/>
      <c r="Q232" s="702"/>
      <c r="R232" s="78"/>
      <c r="S232" s="85"/>
      <c r="T232" s="84"/>
      <c r="U232" s="84"/>
      <c r="V232" s="84"/>
      <c r="W232" s="84"/>
      <c r="X232" s="84"/>
      <c r="Y232" s="84"/>
      <c r="Z232" s="84"/>
      <c r="AA232" s="84"/>
      <c r="AB232" s="84"/>
      <c r="AC232" s="84"/>
      <c r="AD232" s="84"/>
      <c r="AE232" s="83"/>
      <c r="AF232" s="108"/>
      <c r="AG232" s="229" t="s">
        <v>1176</v>
      </c>
      <c r="AH232" s="252"/>
      <c r="AI232" s="107"/>
      <c r="AJ232" s="253"/>
      <c r="AK232" s="252"/>
      <c r="AL232" s="107"/>
      <c r="AM232" s="253"/>
      <c r="AN232" s="252"/>
      <c r="AO232" s="107"/>
      <c r="AP232" s="253"/>
      <c r="AQ232" s="236"/>
      <c r="AR232" s="103"/>
      <c r="AS232" s="48" t="e">
        <f>VLOOKUP(J232, 'Interrupt Table U5Lx'!$I$6:$I$397, 1, FALSE)</f>
        <v>#N/A</v>
      </c>
    </row>
    <row r="233" spans="1:45" s="102" customFormat="1" ht="16">
      <c r="A233" s="705"/>
      <c r="B233" s="106"/>
      <c r="C233" s="106"/>
      <c r="D233" s="78"/>
      <c r="E233" s="104"/>
      <c r="F233" s="105"/>
      <c r="G233" s="123"/>
      <c r="H233" s="98" t="s">
        <v>1253</v>
      </c>
      <c r="I233" s="92"/>
      <c r="J233" s="75" t="s">
        <v>478</v>
      </c>
      <c r="K233" s="75" t="s">
        <v>479</v>
      </c>
      <c r="L233" s="75" t="s">
        <v>1254</v>
      </c>
      <c r="M233" s="75" t="s">
        <v>755</v>
      </c>
      <c r="N233" s="75" t="s">
        <v>1786</v>
      </c>
      <c r="O233" s="78"/>
      <c r="P233" s="702"/>
      <c r="Q233" s="702"/>
      <c r="R233" s="78"/>
      <c r="S233" s="71"/>
      <c r="T233" s="70" t="s">
        <v>47</v>
      </c>
      <c r="U233" s="70" t="s">
        <v>47</v>
      </c>
      <c r="V233" s="70" t="s">
        <v>47</v>
      </c>
      <c r="W233" s="70" t="s">
        <v>47</v>
      </c>
      <c r="X233" s="70" t="s">
        <v>47</v>
      </c>
      <c r="Y233" s="70" t="s">
        <v>47</v>
      </c>
      <c r="Z233" s="70" t="s">
        <v>47</v>
      </c>
      <c r="AA233" s="70" t="s">
        <v>47</v>
      </c>
      <c r="AB233" s="70" t="s">
        <v>47</v>
      </c>
      <c r="AC233" s="70" t="s">
        <v>47</v>
      </c>
      <c r="AD233" s="70" t="s">
        <v>47</v>
      </c>
      <c r="AE233" s="69" t="s">
        <v>47</v>
      </c>
      <c r="AF233" s="103"/>
      <c r="AG233" s="227" t="str">
        <f t="shared" ref="AG233:AG236" si="8">AG232</f>
        <v>PERI</v>
      </c>
      <c r="AH233" s="246">
        <v>44995</v>
      </c>
      <c r="AI233" s="59" t="s">
        <v>1216</v>
      </c>
      <c r="AJ233" s="243" t="s">
        <v>1180</v>
      </c>
      <c r="AK233" s="242"/>
      <c r="AL233" s="59"/>
      <c r="AM233" s="243"/>
      <c r="AN233" s="282"/>
      <c r="AO233" s="14"/>
      <c r="AP233" s="249"/>
      <c r="AQ233" s="278"/>
      <c r="AR233" s="103"/>
      <c r="AS233" s="48" t="str">
        <f>VLOOKUP(J233, 'Interrupt Table U5Lx'!$I$6:$I$397, 1, FALSE)</f>
        <v>INTRLIN30</v>
      </c>
    </row>
    <row r="234" spans="1:45" s="102" customFormat="1" ht="16">
      <c r="A234" s="705"/>
      <c r="B234" s="106"/>
      <c r="C234" s="106"/>
      <c r="D234" s="78"/>
      <c r="E234" s="104"/>
      <c r="F234" s="105"/>
      <c r="G234" s="123"/>
      <c r="H234" s="98" t="s">
        <v>1253</v>
      </c>
      <c r="I234" s="92"/>
      <c r="J234" s="75" t="s">
        <v>481</v>
      </c>
      <c r="K234" s="75" t="s">
        <v>482</v>
      </c>
      <c r="L234" s="75" t="s">
        <v>1254</v>
      </c>
      <c r="M234" s="75" t="s">
        <v>755</v>
      </c>
      <c r="N234" s="75" t="s">
        <v>1787</v>
      </c>
      <c r="O234" s="78"/>
      <c r="P234" s="702"/>
      <c r="Q234" s="702"/>
      <c r="R234" s="78"/>
      <c r="S234" s="71"/>
      <c r="T234" s="70" t="s">
        <v>47</v>
      </c>
      <c r="U234" s="70" t="s">
        <v>47</v>
      </c>
      <c r="V234" s="70" t="s">
        <v>47</v>
      </c>
      <c r="W234" s="70" t="s">
        <v>47</v>
      </c>
      <c r="X234" s="70" t="s">
        <v>47</v>
      </c>
      <c r="Y234" s="70" t="s">
        <v>47</v>
      </c>
      <c r="Z234" s="70" t="s">
        <v>47</v>
      </c>
      <c r="AA234" s="70" t="s">
        <v>47</v>
      </c>
      <c r="AB234" s="70" t="s">
        <v>47</v>
      </c>
      <c r="AC234" s="70" t="s">
        <v>47</v>
      </c>
      <c r="AD234" s="70" t="s">
        <v>47</v>
      </c>
      <c r="AE234" s="69" t="s">
        <v>47</v>
      </c>
      <c r="AF234" s="103"/>
      <c r="AG234" s="227" t="str">
        <f t="shared" si="8"/>
        <v>PERI</v>
      </c>
      <c r="AH234" s="246">
        <v>44995</v>
      </c>
      <c r="AI234" s="59" t="s">
        <v>1216</v>
      </c>
      <c r="AJ234" s="243" t="s">
        <v>1180</v>
      </c>
      <c r="AK234" s="242"/>
      <c r="AL234" s="59"/>
      <c r="AM234" s="243"/>
      <c r="AN234" s="282"/>
      <c r="AO234" s="14"/>
      <c r="AP234" s="249"/>
      <c r="AQ234" s="278"/>
      <c r="AR234" s="103"/>
      <c r="AS234" s="48" t="str">
        <f>VLOOKUP(J234, 'Interrupt Table U5Lx'!$I$6:$I$397, 1, FALSE)</f>
        <v>INTRLIN30UR0</v>
      </c>
    </row>
    <row r="235" spans="1:45" s="102" customFormat="1" ht="16">
      <c r="A235" s="705"/>
      <c r="B235" s="106"/>
      <c r="C235" s="106"/>
      <c r="D235" s="78"/>
      <c r="E235" s="104"/>
      <c r="F235" s="105"/>
      <c r="G235" s="123"/>
      <c r="H235" s="98" t="s">
        <v>1253</v>
      </c>
      <c r="I235" s="92"/>
      <c r="J235" s="75" t="s">
        <v>484</v>
      </c>
      <c r="K235" s="75" t="s">
        <v>485</v>
      </c>
      <c r="L235" s="75" t="s">
        <v>1254</v>
      </c>
      <c r="M235" s="75" t="s">
        <v>755</v>
      </c>
      <c r="N235" s="75" t="s">
        <v>1788</v>
      </c>
      <c r="O235" s="78"/>
      <c r="P235" s="702"/>
      <c r="Q235" s="702"/>
      <c r="R235" s="78"/>
      <c r="S235" s="71"/>
      <c r="T235" s="70" t="s">
        <v>47</v>
      </c>
      <c r="U235" s="70" t="s">
        <v>47</v>
      </c>
      <c r="V235" s="70" t="s">
        <v>47</v>
      </c>
      <c r="W235" s="70" t="s">
        <v>47</v>
      </c>
      <c r="X235" s="70" t="s">
        <v>47</v>
      </c>
      <c r="Y235" s="70" t="s">
        <v>47</v>
      </c>
      <c r="Z235" s="70" t="s">
        <v>47</v>
      </c>
      <c r="AA235" s="70" t="s">
        <v>47</v>
      </c>
      <c r="AB235" s="70" t="s">
        <v>47</v>
      </c>
      <c r="AC235" s="70" t="s">
        <v>47</v>
      </c>
      <c r="AD235" s="70" t="s">
        <v>47</v>
      </c>
      <c r="AE235" s="69" t="s">
        <v>47</v>
      </c>
      <c r="AF235" s="103"/>
      <c r="AG235" s="227" t="str">
        <f t="shared" si="8"/>
        <v>PERI</v>
      </c>
      <c r="AH235" s="246">
        <v>44995</v>
      </c>
      <c r="AI235" s="59" t="s">
        <v>1216</v>
      </c>
      <c r="AJ235" s="243" t="s">
        <v>1180</v>
      </c>
      <c r="AK235" s="242"/>
      <c r="AL235" s="59"/>
      <c r="AM235" s="243"/>
      <c r="AN235" s="282"/>
      <c r="AO235" s="14"/>
      <c r="AP235" s="249"/>
      <c r="AQ235" s="278"/>
      <c r="AR235" s="103"/>
      <c r="AS235" s="48" t="str">
        <f>VLOOKUP(J235, 'Interrupt Table U5Lx'!$I$6:$I$397, 1, FALSE)</f>
        <v>INTRLIN30UR1</v>
      </c>
    </row>
    <row r="236" spans="1:45" s="102" customFormat="1" ht="16">
      <c r="A236" s="705"/>
      <c r="B236" s="106"/>
      <c r="C236" s="106"/>
      <c r="D236" s="78"/>
      <c r="E236" s="104"/>
      <c r="F236" s="105"/>
      <c r="G236" s="123"/>
      <c r="H236" s="98" t="s">
        <v>1253</v>
      </c>
      <c r="I236" s="92"/>
      <c r="J236" s="75" t="s">
        <v>487</v>
      </c>
      <c r="K236" s="75" t="s">
        <v>488</v>
      </c>
      <c r="L236" s="75" t="s">
        <v>1254</v>
      </c>
      <c r="M236" s="75" t="s">
        <v>755</v>
      </c>
      <c r="N236" s="75" t="s">
        <v>1789</v>
      </c>
      <c r="O236" s="78"/>
      <c r="P236" s="702"/>
      <c r="Q236" s="702"/>
      <c r="R236" s="78"/>
      <c r="S236" s="71"/>
      <c r="T236" s="70" t="s">
        <v>47</v>
      </c>
      <c r="U236" s="70" t="s">
        <v>47</v>
      </c>
      <c r="V236" s="70" t="s">
        <v>47</v>
      </c>
      <c r="W236" s="70" t="s">
        <v>47</v>
      </c>
      <c r="X236" s="70" t="s">
        <v>47</v>
      </c>
      <c r="Y236" s="70" t="s">
        <v>47</v>
      </c>
      <c r="Z236" s="70" t="s">
        <v>47</v>
      </c>
      <c r="AA236" s="70" t="s">
        <v>47</v>
      </c>
      <c r="AB236" s="70" t="s">
        <v>47</v>
      </c>
      <c r="AC236" s="70" t="s">
        <v>47</v>
      </c>
      <c r="AD236" s="70" t="s">
        <v>47</v>
      </c>
      <c r="AE236" s="69" t="s">
        <v>47</v>
      </c>
      <c r="AF236" s="103"/>
      <c r="AG236" s="227" t="str">
        <f t="shared" si="8"/>
        <v>PERI</v>
      </c>
      <c r="AH236" s="246">
        <v>44995</v>
      </c>
      <c r="AI236" s="59" t="s">
        <v>1216</v>
      </c>
      <c r="AJ236" s="243" t="s">
        <v>1180</v>
      </c>
      <c r="AK236" s="242"/>
      <c r="AL236" s="59"/>
      <c r="AM236" s="243"/>
      <c r="AN236" s="282"/>
      <c r="AO236" s="14"/>
      <c r="AP236" s="249"/>
      <c r="AQ236" s="278"/>
      <c r="AR236" s="103"/>
      <c r="AS236" s="48" t="str">
        <f>VLOOKUP(J236, 'Interrupt Table U5Lx'!$I$6:$I$397, 1, FALSE)</f>
        <v>INTRLIN30UR2</v>
      </c>
    </row>
    <row r="237" spans="1:45" s="102" customFormat="1" ht="16">
      <c r="A237" s="705"/>
      <c r="B237" s="106"/>
      <c r="C237" s="106"/>
      <c r="D237" s="78"/>
      <c r="E237" s="104"/>
      <c r="F237" s="105"/>
      <c r="G237" s="123"/>
      <c r="H237" s="98" t="s">
        <v>1253</v>
      </c>
      <c r="I237" s="92"/>
      <c r="J237" s="75" t="s">
        <v>490</v>
      </c>
      <c r="K237" s="75" t="s">
        <v>491</v>
      </c>
      <c r="L237" s="75" t="s">
        <v>1253</v>
      </c>
      <c r="M237" s="75" t="s">
        <v>755</v>
      </c>
      <c r="N237" s="75" t="s">
        <v>1790</v>
      </c>
      <c r="O237" s="78"/>
      <c r="P237" s="702"/>
      <c r="Q237" s="702"/>
      <c r="R237" s="78"/>
      <c r="S237" s="71"/>
      <c r="T237" s="70" t="s">
        <v>47</v>
      </c>
      <c r="U237" s="70" t="s">
        <v>47</v>
      </c>
      <c r="V237" s="70" t="s">
        <v>47</v>
      </c>
      <c r="W237" s="70" t="s">
        <v>47</v>
      </c>
      <c r="X237" s="70" t="s">
        <v>47</v>
      </c>
      <c r="Y237" s="70" t="s">
        <v>47</v>
      </c>
      <c r="Z237" s="70" t="s">
        <v>47</v>
      </c>
      <c r="AA237" s="70" t="s">
        <v>47</v>
      </c>
      <c r="AB237" s="70" t="s">
        <v>47</v>
      </c>
      <c r="AC237" s="70" t="s">
        <v>47</v>
      </c>
      <c r="AD237" s="70" t="s">
        <v>47</v>
      </c>
      <c r="AE237" s="69" t="s">
        <v>47</v>
      </c>
      <c r="AF237" s="103"/>
      <c r="AG237" s="227" t="s">
        <v>1219</v>
      </c>
      <c r="AH237" s="246">
        <v>44995</v>
      </c>
      <c r="AI237" s="59" t="s">
        <v>1216</v>
      </c>
      <c r="AJ237" s="243" t="s">
        <v>1180</v>
      </c>
      <c r="AK237" s="242"/>
      <c r="AL237" s="59"/>
      <c r="AM237" s="243"/>
      <c r="AN237" s="282"/>
      <c r="AO237" s="14"/>
      <c r="AP237" s="249"/>
      <c r="AQ237" s="278"/>
      <c r="AR237" s="103"/>
      <c r="AS237" s="48" t="str">
        <f>VLOOKUP(J237, 'Interrupt Table U5Lx'!$I$6:$I$397, 1, FALSE)</f>
        <v>INTRLIN31</v>
      </c>
    </row>
    <row r="238" spans="1:45" s="102" customFormat="1" ht="16">
      <c r="A238" s="705"/>
      <c r="B238" s="106"/>
      <c r="C238" s="106"/>
      <c r="D238" s="78"/>
      <c r="E238" s="104"/>
      <c r="F238" s="105"/>
      <c r="G238" s="123"/>
      <c r="H238" s="98" t="s">
        <v>1253</v>
      </c>
      <c r="I238" s="92"/>
      <c r="J238" s="75" t="s">
        <v>493</v>
      </c>
      <c r="K238" s="75" t="s">
        <v>494</v>
      </c>
      <c r="L238" s="75" t="s">
        <v>1253</v>
      </c>
      <c r="M238" s="75" t="s">
        <v>755</v>
      </c>
      <c r="N238" s="75" t="s">
        <v>1791</v>
      </c>
      <c r="O238" s="78"/>
      <c r="P238" s="702"/>
      <c r="Q238" s="702"/>
      <c r="R238" s="78"/>
      <c r="S238" s="71"/>
      <c r="T238" s="70" t="s">
        <v>47</v>
      </c>
      <c r="U238" s="70" t="s">
        <v>47</v>
      </c>
      <c r="V238" s="70" t="s">
        <v>47</v>
      </c>
      <c r="W238" s="70" t="s">
        <v>47</v>
      </c>
      <c r="X238" s="70" t="s">
        <v>47</v>
      </c>
      <c r="Y238" s="70" t="s">
        <v>47</v>
      </c>
      <c r="Z238" s="70" t="s">
        <v>47</v>
      </c>
      <c r="AA238" s="70" t="s">
        <v>47</v>
      </c>
      <c r="AB238" s="70" t="s">
        <v>47</v>
      </c>
      <c r="AC238" s="70" t="s">
        <v>47</v>
      </c>
      <c r="AD238" s="70" t="s">
        <v>47</v>
      </c>
      <c r="AE238" s="69" t="s">
        <v>47</v>
      </c>
      <c r="AF238" s="103"/>
      <c r="AG238" s="227" t="s">
        <v>1219</v>
      </c>
      <c r="AH238" s="246">
        <v>44995</v>
      </c>
      <c r="AI238" s="59" t="s">
        <v>1216</v>
      </c>
      <c r="AJ238" s="243" t="s">
        <v>1180</v>
      </c>
      <c r="AK238" s="242"/>
      <c r="AL238" s="59"/>
      <c r="AM238" s="243"/>
      <c r="AN238" s="282"/>
      <c r="AO238" s="14"/>
      <c r="AP238" s="249"/>
      <c r="AQ238" s="278"/>
      <c r="AR238" s="103"/>
      <c r="AS238" s="48" t="str">
        <f>VLOOKUP(J238, 'Interrupt Table U5Lx'!$I$6:$I$397, 1, FALSE)</f>
        <v>INTRLIN31UR0</v>
      </c>
    </row>
    <row r="239" spans="1:45" s="102" customFormat="1" ht="16">
      <c r="A239" s="705"/>
      <c r="B239" s="106"/>
      <c r="C239" s="106"/>
      <c r="D239" s="78"/>
      <c r="E239" s="104"/>
      <c r="F239" s="105"/>
      <c r="G239" s="123"/>
      <c r="H239" s="98" t="s">
        <v>1253</v>
      </c>
      <c r="I239" s="92"/>
      <c r="J239" s="75" t="s">
        <v>496</v>
      </c>
      <c r="K239" s="75" t="s">
        <v>497</v>
      </c>
      <c r="L239" s="75" t="s">
        <v>1253</v>
      </c>
      <c r="M239" s="75" t="s">
        <v>755</v>
      </c>
      <c r="N239" s="75" t="s">
        <v>1792</v>
      </c>
      <c r="O239" s="78"/>
      <c r="P239" s="702"/>
      <c r="Q239" s="702"/>
      <c r="R239" s="78"/>
      <c r="S239" s="71"/>
      <c r="T239" s="70" t="s">
        <v>47</v>
      </c>
      <c r="U239" s="70" t="s">
        <v>47</v>
      </c>
      <c r="V239" s="70" t="s">
        <v>47</v>
      </c>
      <c r="W239" s="70" t="s">
        <v>47</v>
      </c>
      <c r="X239" s="70" t="s">
        <v>47</v>
      </c>
      <c r="Y239" s="70" t="s">
        <v>47</v>
      </c>
      <c r="Z239" s="70" t="s">
        <v>47</v>
      </c>
      <c r="AA239" s="70" t="s">
        <v>47</v>
      </c>
      <c r="AB239" s="70" t="s">
        <v>47</v>
      </c>
      <c r="AC239" s="70" t="s">
        <v>47</v>
      </c>
      <c r="AD239" s="70" t="s">
        <v>47</v>
      </c>
      <c r="AE239" s="69" t="s">
        <v>47</v>
      </c>
      <c r="AF239" s="103"/>
      <c r="AG239" s="227" t="s">
        <v>1219</v>
      </c>
      <c r="AH239" s="246">
        <v>44995</v>
      </c>
      <c r="AI239" s="59" t="s">
        <v>1216</v>
      </c>
      <c r="AJ239" s="243" t="s">
        <v>1180</v>
      </c>
      <c r="AK239" s="242"/>
      <c r="AL239" s="59"/>
      <c r="AM239" s="243"/>
      <c r="AN239" s="282"/>
      <c r="AO239" s="14"/>
      <c r="AP239" s="249"/>
      <c r="AQ239" s="278"/>
      <c r="AR239" s="103"/>
      <c r="AS239" s="48" t="str">
        <f>VLOOKUP(J239, 'Interrupt Table U5Lx'!$I$6:$I$397, 1, FALSE)</f>
        <v>INTRLIN31UR1</v>
      </c>
    </row>
    <row r="240" spans="1:45" s="102" customFormat="1" ht="16">
      <c r="A240" s="705"/>
      <c r="B240" s="106"/>
      <c r="C240" s="106"/>
      <c r="D240" s="78"/>
      <c r="E240" s="104"/>
      <c r="F240" s="105"/>
      <c r="G240" s="123"/>
      <c r="H240" s="98" t="s">
        <v>1253</v>
      </c>
      <c r="I240" s="92"/>
      <c r="J240" s="75" t="s">
        <v>499</v>
      </c>
      <c r="K240" s="75" t="s">
        <v>500</v>
      </c>
      <c r="L240" s="75" t="s">
        <v>1253</v>
      </c>
      <c r="M240" s="75" t="s">
        <v>755</v>
      </c>
      <c r="N240" s="75" t="s">
        <v>1793</v>
      </c>
      <c r="O240" s="78"/>
      <c r="P240" s="702"/>
      <c r="Q240" s="702"/>
      <c r="R240" s="78"/>
      <c r="S240" s="71"/>
      <c r="T240" s="70" t="s">
        <v>47</v>
      </c>
      <c r="U240" s="70" t="s">
        <v>47</v>
      </c>
      <c r="V240" s="70" t="s">
        <v>47</v>
      </c>
      <c r="W240" s="70" t="s">
        <v>47</v>
      </c>
      <c r="X240" s="70" t="s">
        <v>47</v>
      </c>
      <c r="Y240" s="70" t="s">
        <v>47</v>
      </c>
      <c r="Z240" s="70" t="s">
        <v>47</v>
      </c>
      <c r="AA240" s="70" t="s">
        <v>47</v>
      </c>
      <c r="AB240" s="70" t="s">
        <v>47</v>
      </c>
      <c r="AC240" s="70" t="s">
        <v>47</v>
      </c>
      <c r="AD240" s="70" t="s">
        <v>47</v>
      </c>
      <c r="AE240" s="69" t="s">
        <v>47</v>
      </c>
      <c r="AF240" s="103"/>
      <c r="AG240" s="227" t="s">
        <v>1219</v>
      </c>
      <c r="AH240" s="246">
        <v>44995</v>
      </c>
      <c r="AI240" s="59" t="s">
        <v>1216</v>
      </c>
      <c r="AJ240" s="243" t="s">
        <v>1180</v>
      </c>
      <c r="AK240" s="242"/>
      <c r="AL240" s="59"/>
      <c r="AM240" s="243"/>
      <c r="AN240" s="282"/>
      <c r="AO240" s="14"/>
      <c r="AP240" s="249"/>
      <c r="AQ240" s="278"/>
      <c r="AR240" s="103"/>
      <c r="AS240" s="48" t="str">
        <f>VLOOKUP(J240, 'Interrupt Table U5Lx'!$I$6:$I$397, 1, FALSE)</f>
        <v>INTRLIN31UR2</v>
      </c>
    </row>
    <row r="241" spans="1:45" s="102" customFormat="1" ht="16">
      <c r="A241" s="705"/>
      <c r="B241" s="106"/>
      <c r="C241" s="106"/>
      <c r="D241" s="78"/>
      <c r="E241" s="104"/>
      <c r="F241" s="105"/>
      <c r="G241" s="123"/>
      <c r="H241" s="98" t="s">
        <v>1253</v>
      </c>
      <c r="I241" s="92"/>
      <c r="J241" s="75" t="s">
        <v>501</v>
      </c>
      <c r="K241" s="75" t="s">
        <v>502</v>
      </c>
      <c r="L241" s="75" t="s">
        <v>1253</v>
      </c>
      <c r="M241" s="75" t="s">
        <v>755</v>
      </c>
      <c r="N241" s="75" t="s">
        <v>1794</v>
      </c>
      <c r="O241" s="78"/>
      <c r="P241" s="702"/>
      <c r="Q241" s="702"/>
      <c r="R241" s="78"/>
      <c r="S241" s="71"/>
      <c r="T241" s="70" t="s">
        <v>47</v>
      </c>
      <c r="U241" s="70" t="s">
        <v>47</v>
      </c>
      <c r="V241" s="70" t="s">
        <v>47</v>
      </c>
      <c r="W241" s="70" t="s">
        <v>47</v>
      </c>
      <c r="X241" s="70" t="s">
        <v>47</v>
      </c>
      <c r="Y241" s="70" t="s">
        <v>47</v>
      </c>
      <c r="Z241" s="70" t="s">
        <v>47</v>
      </c>
      <c r="AA241" s="70" t="s">
        <v>47</v>
      </c>
      <c r="AB241" s="70" t="s">
        <v>47</v>
      </c>
      <c r="AC241" s="70" t="s">
        <v>47</v>
      </c>
      <c r="AD241" s="70" t="s">
        <v>47</v>
      </c>
      <c r="AE241" s="69" t="s">
        <v>47</v>
      </c>
      <c r="AF241" s="103"/>
      <c r="AG241" s="227" t="s">
        <v>1219</v>
      </c>
      <c r="AH241" s="246">
        <v>44995</v>
      </c>
      <c r="AI241" s="59" t="s">
        <v>1216</v>
      </c>
      <c r="AJ241" s="243" t="s">
        <v>1180</v>
      </c>
      <c r="AK241" s="242"/>
      <c r="AL241" s="59"/>
      <c r="AM241" s="243"/>
      <c r="AN241" s="282"/>
      <c r="AO241" s="14"/>
      <c r="AP241" s="249"/>
      <c r="AQ241" s="278"/>
      <c r="AR241" s="103"/>
      <c r="AS241" s="48" t="str">
        <f>VLOOKUP(J241, 'Interrupt Table U5Lx'!$I$6:$I$397, 1, FALSE)</f>
        <v>INTRLIN32</v>
      </c>
    </row>
    <row r="242" spans="1:45" s="102" customFormat="1" ht="16">
      <c r="A242" s="705"/>
      <c r="B242" s="106"/>
      <c r="C242" s="106"/>
      <c r="D242" s="78"/>
      <c r="E242" s="104"/>
      <c r="F242" s="105"/>
      <c r="G242" s="123"/>
      <c r="H242" s="98" t="s">
        <v>1253</v>
      </c>
      <c r="I242" s="92"/>
      <c r="J242" s="75" t="s">
        <v>503</v>
      </c>
      <c r="K242" s="75" t="s">
        <v>504</v>
      </c>
      <c r="L242" s="75" t="s">
        <v>1253</v>
      </c>
      <c r="M242" s="75" t="s">
        <v>755</v>
      </c>
      <c r="N242" s="75" t="s">
        <v>1795</v>
      </c>
      <c r="O242" s="78"/>
      <c r="P242" s="702"/>
      <c r="Q242" s="702"/>
      <c r="R242" s="78"/>
      <c r="S242" s="71"/>
      <c r="T242" s="70" t="s">
        <v>47</v>
      </c>
      <c r="U242" s="70" t="s">
        <v>47</v>
      </c>
      <c r="V242" s="70" t="s">
        <v>47</v>
      </c>
      <c r="W242" s="70" t="s">
        <v>47</v>
      </c>
      <c r="X242" s="70" t="s">
        <v>47</v>
      </c>
      <c r="Y242" s="70" t="s">
        <v>47</v>
      </c>
      <c r="Z242" s="70" t="s">
        <v>47</v>
      </c>
      <c r="AA242" s="70" t="s">
        <v>47</v>
      </c>
      <c r="AB242" s="70" t="s">
        <v>47</v>
      </c>
      <c r="AC242" s="70" t="s">
        <v>47</v>
      </c>
      <c r="AD242" s="70" t="s">
        <v>47</v>
      </c>
      <c r="AE242" s="69" t="s">
        <v>47</v>
      </c>
      <c r="AF242" s="103"/>
      <c r="AG242" s="227" t="s">
        <v>1219</v>
      </c>
      <c r="AH242" s="246">
        <v>44995</v>
      </c>
      <c r="AI242" s="59" t="s">
        <v>1216</v>
      </c>
      <c r="AJ242" s="243" t="s">
        <v>1180</v>
      </c>
      <c r="AK242" s="242"/>
      <c r="AL242" s="59"/>
      <c r="AM242" s="243"/>
      <c r="AN242" s="282"/>
      <c r="AO242" s="14"/>
      <c r="AP242" s="249"/>
      <c r="AQ242" s="278"/>
      <c r="AR242" s="103"/>
      <c r="AS242" s="48" t="str">
        <f>VLOOKUP(J242, 'Interrupt Table U5Lx'!$I$6:$I$397, 1, FALSE)</f>
        <v>INTRLIN32UR0</v>
      </c>
    </row>
    <row r="243" spans="1:45" s="102" customFormat="1" ht="16">
      <c r="A243" s="705"/>
      <c r="B243" s="106"/>
      <c r="C243" s="106"/>
      <c r="D243" s="78"/>
      <c r="E243" s="104"/>
      <c r="F243" s="105"/>
      <c r="G243" s="123"/>
      <c r="H243" s="98" t="s">
        <v>1253</v>
      </c>
      <c r="I243" s="92"/>
      <c r="J243" s="75" t="s">
        <v>506</v>
      </c>
      <c r="K243" s="75" t="s">
        <v>507</v>
      </c>
      <c r="L243" s="75" t="s">
        <v>1253</v>
      </c>
      <c r="M243" s="75" t="s">
        <v>755</v>
      </c>
      <c r="N243" s="75" t="s">
        <v>1796</v>
      </c>
      <c r="O243" s="78"/>
      <c r="P243" s="702"/>
      <c r="Q243" s="702"/>
      <c r="R243" s="78"/>
      <c r="S243" s="71"/>
      <c r="T243" s="70" t="s">
        <v>47</v>
      </c>
      <c r="U243" s="70" t="s">
        <v>47</v>
      </c>
      <c r="V243" s="70" t="s">
        <v>47</v>
      </c>
      <c r="W243" s="70" t="s">
        <v>47</v>
      </c>
      <c r="X243" s="70" t="s">
        <v>47</v>
      </c>
      <c r="Y243" s="70" t="s">
        <v>47</v>
      </c>
      <c r="Z243" s="70" t="s">
        <v>47</v>
      </c>
      <c r="AA243" s="70" t="s">
        <v>47</v>
      </c>
      <c r="AB243" s="70" t="s">
        <v>47</v>
      </c>
      <c r="AC243" s="70" t="s">
        <v>47</v>
      </c>
      <c r="AD243" s="70" t="s">
        <v>47</v>
      </c>
      <c r="AE243" s="69" t="s">
        <v>47</v>
      </c>
      <c r="AF243" s="103"/>
      <c r="AG243" s="227" t="s">
        <v>1219</v>
      </c>
      <c r="AH243" s="246">
        <v>44995</v>
      </c>
      <c r="AI243" s="59" t="s">
        <v>1216</v>
      </c>
      <c r="AJ243" s="243" t="s">
        <v>1180</v>
      </c>
      <c r="AK243" s="242"/>
      <c r="AL243" s="59"/>
      <c r="AM243" s="243"/>
      <c r="AN243" s="282"/>
      <c r="AO243" s="14"/>
      <c r="AP243" s="249"/>
      <c r="AQ243" s="278"/>
      <c r="AR243" s="103"/>
      <c r="AS243" s="48" t="str">
        <f>VLOOKUP(J243, 'Interrupt Table U5Lx'!$I$6:$I$397, 1, FALSE)</f>
        <v>INTRLIN32UR1</v>
      </c>
    </row>
    <row r="244" spans="1:45" s="102" customFormat="1" ht="16">
      <c r="A244" s="705"/>
      <c r="B244" s="106"/>
      <c r="C244" s="106"/>
      <c r="D244" s="78"/>
      <c r="E244" s="104"/>
      <c r="F244" s="105"/>
      <c r="G244" s="123"/>
      <c r="H244" s="98" t="s">
        <v>1253</v>
      </c>
      <c r="I244" s="92"/>
      <c r="J244" s="75" t="s">
        <v>509</v>
      </c>
      <c r="K244" s="75" t="s">
        <v>510</v>
      </c>
      <c r="L244" s="75" t="s">
        <v>1253</v>
      </c>
      <c r="M244" s="75" t="s">
        <v>755</v>
      </c>
      <c r="N244" s="75" t="s">
        <v>1797</v>
      </c>
      <c r="O244" s="78"/>
      <c r="P244" s="702"/>
      <c r="Q244" s="702"/>
      <c r="R244" s="78"/>
      <c r="S244" s="71"/>
      <c r="T244" s="70" t="s">
        <v>47</v>
      </c>
      <c r="U244" s="70" t="s">
        <v>47</v>
      </c>
      <c r="V244" s="70" t="s">
        <v>47</v>
      </c>
      <c r="W244" s="70" t="s">
        <v>47</v>
      </c>
      <c r="X244" s="70" t="s">
        <v>47</v>
      </c>
      <c r="Y244" s="70" t="s">
        <v>47</v>
      </c>
      <c r="Z244" s="70" t="s">
        <v>47</v>
      </c>
      <c r="AA244" s="70" t="s">
        <v>47</v>
      </c>
      <c r="AB244" s="70" t="s">
        <v>47</v>
      </c>
      <c r="AC244" s="70" t="s">
        <v>47</v>
      </c>
      <c r="AD244" s="70" t="s">
        <v>47</v>
      </c>
      <c r="AE244" s="69" t="s">
        <v>47</v>
      </c>
      <c r="AF244" s="103"/>
      <c r="AG244" s="227" t="s">
        <v>1219</v>
      </c>
      <c r="AH244" s="246">
        <v>44995</v>
      </c>
      <c r="AI244" s="59" t="s">
        <v>1216</v>
      </c>
      <c r="AJ244" s="243" t="s">
        <v>1180</v>
      </c>
      <c r="AK244" s="242"/>
      <c r="AL244" s="59"/>
      <c r="AM244" s="243"/>
      <c r="AN244" s="282"/>
      <c r="AO244" s="14"/>
      <c r="AP244" s="249"/>
      <c r="AQ244" s="278"/>
      <c r="AR244" s="103"/>
      <c r="AS244" s="48" t="str">
        <f>VLOOKUP(J244, 'Interrupt Table U5Lx'!$I$6:$I$397, 1, FALSE)</f>
        <v>INTRLIN32UR2</v>
      </c>
    </row>
    <row r="245" spans="1:45" s="102" customFormat="1" ht="16">
      <c r="A245" s="705"/>
      <c r="B245" s="106"/>
      <c r="C245" s="106"/>
      <c r="D245" s="78"/>
      <c r="E245" s="104"/>
      <c r="F245" s="105"/>
      <c r="G245" s="123"/>
      <c r="H245" s="98" t="s">
        <v>1253</v>
      </c>
      <c r="I245" s="92"/>
      <c r="J245" s="75" t="s">
        <v>512</v>
      </c>
      <c r="K245" s="75" t="s">
        <v>513</v>
      </c>
      <c r="L245" s="75" t="s">
        <v>1253</v>
      </c>
      <c r="M245" s="75" t="s">
        <v>755</v>
      </c>
      <c r="N245" s="75" t="s">
        <v>1798</v>
      </c>
      <c r="O245" s="78"/>
      <c r="P245" s="702"/>
      <c r="Q245" s="702"/>
      <c r="R245" s="78"/>
      <c r="S245" s="71"/>
      <c r="T245" s="70" t="s">
        <v>47</v>
      </c>
      <c r="U245" s="70" t="s">
        <v>47</v>
      </c>
      <c r="V245" s="70" t="s">
        <v>47</v>
      </c>
      <c r="W245" s="70" t="s">
        <v>47</v>
      </c>
      <c r="X245" s="70" t="s">
        <v>47</v>
      </c>
      <c r="Y245" s="70" t="s">
        <v>47</v>
      </c>
      <c r="Z245" s="70" t="s">
        <v>47</v>
      </c>
      <c r="AA245" s="70" t="s">
        <v>47</v>
      </c>
      <c r="AB245" s="70" t="s">
        <v>47</v>
      </c>
      <c r="AC245" s="70" t="s">
        <v>47</v>
      </c>
      <c r="AD245" s="70" t="s">
        <v>47</v>
      </c>
      <c r="AE245" s="69" t="s">
        <v>47</v>
      </c>
      <c r="AF245" s="103"/>
      <c r="AG245" s="227" t="s">
        <v>1219</v>
      </c>
      <c r="AH245" s="246">
        <v>44995</v>
      </c>
      <c r="AI245" s="59" t="s">
        <v>1216</v>
      </c>
      <c r="AJ245" s="243" t="s">
        <v>1180</v>
      </c>
      <c r="AK245" s="242"/>
      <c r="AL245" s="59"/>
      <c r="AM245" s="243"/>
      <c r="AN245" s="282"/>
      <c r="AO245" s="14"/>
      <c r="AP245" s="249"/>
      <c r="AQ245" s="278"/>
      <c r="AR245" s="103"/>
      <c r="AS245" s="48" t="str">
        <f>VLOOKUP(J245, 'Interrupt Table U5Lx'!$I$6:$I$397, 1, FALSE)</f>
        <v>INTRLIN33</v>
      </c>
    </row>
    <row r="246" spans="1:45" s="102" customFormat="1" ht="16">
      <c r="A246" s="705"/>
      <c r="B246" s="106"/>
      <c r="C246" s="106"/>
      <c r="D246" s="78"/>
      <c r="E246" s="104"/>
      <c r="F246" s="105"/>
      <c r="G246" s="123"/>
      <c r="H246" s="98" t="s">
        <v>1253</v>
      </c>
      <c r="I246" s="92"/>
      <c r="J246" s="75" t="s">
        <v>514</v>
      </c>
      <c r="K246" s="75" t="s">
        <v>515</v>
      </c>
      <c r="L246" s="75" t="s">
        <v>1253</v>
      </c>
      <c r="M246" s="75" t="s">
        <v>755</v>
      </c>
      <c r="N246" s="75" t="s">
        <v>1799</v>
      </c>
      <c r="O246" s="78"/>
      <c r="P246" s="702"/>
      <c r="Q246" s="702"/>
      <c r="R246" s="78"/>
      <c r="S246" s="71"/>
      <c r="T246" s="70" t="s">
        <v>47</v>
      </c>
      <c r="U246" s="70" t="s">
        <v>47</v>
      </c>
      <c r="V246" s="70" t="s">
        <v>47</v>
      </c>
      <c r="W246" s="70" t="s">
        <v>47</v>
      </c>
      <c r="X246" s="70" t="s">
        <v>47</v>
      </c>
      <c r="Y246" s="70" t="s">
        <v>47</v>
      </c>
      <c r="Z246" s="70" t="s">
        <v>47</v>
      </c>
      <c r="AA246" s="70" t="s">
        <v>47</v>
      </c>
      <c r="AB246" s="70" t="s">
        <v>47</v>
      </c>
      <c r="AC246" s="70" t="s">
        <v>47</v>
      </c>
      <c r="AD246" s="70" t="s">
        <v>47</v>
      </c>
      <c r="AE246" s="69" t="s">
        <v>47</v>
      </c>
      <c r="AF246" s="103"/>
      <c r="AG246" s="227" t="s">
        <v>1219</v>
      </c>
      <c r="AH246" s="246">
        <v>44995</v>
      </c>
      <c r="AI246" s="59" t="s">
        <v>1216</v>
      </c>
      <c r="AJ246" s="243" t="s">
        <v>1180</v>
      </c>
      <c r="AK246" s="242"/>
      <c r="AL246" s="59"/>
      <c r="AM246" s="243"/>
      <c r="AN246" s="282"/>
      <c r="AO246" s="14"/>
      <c r="AP246" s="249"/>
      <c r="AQ246" s="278"/>
      <c r="AR246" s="103"/>
      <c r="AS246" s="48" t="str">
        <f>VLOOKUP(J246, 'Interrupt Table U5Lx'!$I$6:$I$397, 1, FALSE)</f>
        <v>INTRLIN33UR0</v>
      </c>
    </row>
    <row r="247" spans="1:45" s="102" customFormat="1" ht="16">
      <c r="A247" s="705"/>
      <c r="B247" s="106"/>
      <c r="C247" s="106"/>
      <c r="D247" s="78"/>
      <c r="E247" s="104"/>
      <c r="F247" s="105"/>
      <c r="G247" s="123"/>
      <c r="H247" s="98" t="s">
        <v>1253</v>
      </c>
      <c r="I247" s="92"/>
      <c r="J247" s="75" t="s">
        <v>516</v>
      </c>
      <c r="K247" s="75" t="s">
        <v>517</v>
      </c>
      <c r="L247" s="75" t="s">
        <v>1253</v>
      </c>
      <c r="M247" s="75" t="s">
        <v>755</v>
      </c>
      <c r="N247" s="75" t="s">
        <v>1800</v>
      </c>
      <c r="O247" s="78"/>
      <c r="P247" s="702"/>
      <c r="Q247" s="702"/>
      <c r="R247" s="78"/>
      <c r="S247" s="71"/>
      <c r="T247" s="70" t="s">
        <v>47</v>
      </c>
      <c r="U247" s="70" t="s">
        <v>47</v>
      </c>
      <c r="V247" s="70" t="s">
        <v>47</v>
      </c>
      <c r="W247" s="70" t="s">
        <v>47</v>
      </c>
      <c r="X247" s="70" t="s">
        <v>47</v>
      </c>
      <c r="Y247" s="70" t="s">
        <v>47</v>
      </c>
      <c r="Z247" s="70" t="s">
        <v>47</v>
      </c>
      <c r="AA247" s="70" t="s">
        <v>47</v>
      </c>
      <c r="AB247" s="70" t="s">
        <v>47</v>
      </c>
      <c r="AC247" s="70" t="s">
        <v>47</v>
      </c>
      <c r="AD247" s="70" t="s">
        <v>47</v>
      </c>
      <c r="AE247" s="69" t="s">
        <v>47</v>
      </c>
      <c r="AF247" s="103"/>
      <c r="AG247" s="227" t="s">
        <v>1219</v>
      </c>
      <c r="AH247" s="246">
        <v>44995</v>
      </c>
      <c r="AI247" s="59" t="s">
        <v>1216</v>
      </c>
      <c r="AJ247" s="243" t="s">
        <v>1180</v>
      </c>
      <c r="AK247" s="242"/>
      <c r="AL247" s="59"/>
      <c r="AM247" s="243"/>
      <c r="AN247" s="282"/>
      <c r="AO247" s="14"/>
      <c r="AP247" s="249"/>
      <c r="AQ247" s="278"/>
      <c r="AR247" s="103"/>
      <c r="AS247" s="48" t="str">
        <f>VLOOKUP(J247, 'Interrupt Table U5Lx'!$I$6:$I$397, 1, FALSE)</f>
        <v>INTRLIN33UR1</v>
      </c>
    </row>
    <row r="248" spans="1:45" s="102" customFormat="1" ht="16">
      <c r="A248" s="705"/>
      <c r="B248" s="106"/>
      <c r="C248" s="106"/>
      <c r="D248" s="78"/>
      <c r="E248" s="104"/>
      <c r="F248" s="105"/>
      <c r="G248" s="123"/>
      <c r="H248" s="98" t="s">
        <v>1253</v>
      </c>
      <c r="I248" s="92"/>
      <c r="J248" s="75" t="s">
        <v>518</v>
      </c>
      <c r="K248" s="75" t="s">
        <v>519</v>
      </c>
      <c r="L248" s="75" t="s">
        <v>1253</v>
      </c>
      <c r="M248" s="75" t="s">
        <v>755</v>
      </c>
      <c r="N248" s="75" t="s">
        <v>1801</v>
      </c>
      <c r="O248" s="78"/>
      <c r="P248" s="702"/>
      <c r="Q248" s="702"/>
      <c r="R248" s="78"/>
      <c r="S248" s="71"/>
      <c r="T248" s="70" t="s">
        <v>47</v>
      </c>
      <c r="U248" s="70" t="s">
        <v>47</v>
      </c>
      <c r="V248" s="70" t="s">
        <v>47</v>
      </c>
      <c r="W248" s="70" t="s">
        <v>47</v>
      </c>
      <c r="X248" s="70" t="s">
        <v>47</v>
      </c>
      <c r="Y248" s="70" t="s">
        <v>47</v>
      </c>
      <c r="Z248" s="70" t="s">
        <v>47</v>
      </c>
      <c r="AA248" s="70" t="s">
        <v>47</v>
      </c>
      <c r="AB248" s="70" t="s">
        <v>47</v>
      </c>
      <c r="AC248" s="70" t="s">
        <v>47</v>
      </c>
      <c r="AD248" s="70" t="s">
        <v>47</v>
      </c>
      <c r="AE248" s="69" t="s">
        <v>47</v>
      </c>
      <c r="AF248" s="103"/>
      <c r="AG248" s="227" t="s">
        <v>1219</v>
      </c>
      <c r="AH248" s="246">
        <v>44995</v>
      </c>
      <c r="AI248" s="59" t="s">
        <v>1216</v>
      </c>
      <c r="AJ248" s="243" t="s">
        <v>1180</v>
      </c>
      <c r="AK248" s="242"/>
      <c r="AL248" s="59"/>
      <c r="AM248" s="243"/>
      <c r="AN248" s="282"/>
      <c r="AO248" s="14"/>
      <c r="AP248" s="249"/>
      <c r="AQ248" s="278"/>
      <c r="AR248" s="103"/>
      <c r="AS248" s="48" t="str">
        <f>VLOOKUP(J248, 'Interrupt Table U5Lx'!$I$6:$I$397, 1, FALSE)</f>
        <v>INTRLIN33UR2</v>
      </c>
    </row>
    <row r="249" spans="1:45" s="102" customFormat="1" ht="16">
      <c r="A249" s="705"/>
      <c r="B249" s="106"/>
      <c r="C249" s="106"/>
      <c r="D249" s="78"/>
      <c r="E249" s="104"/>
      <c r="F249" s="105"/>
      <c r="G249" s="123"/>
      <c r="H249" s="98" t="s">
        <v>1253</v>
      </c>
      <c r="I249" s="92"/>
      <c r="J249" s="75" t="s">
        <v>521</v>
      </c>
      <c r="K249" s="75" t="s">
        <v>522</v>
      </c>
      <c r="L249" s="75" t="s">
        <v>1253</v>
      </c>
      <c r="M249" s="75" t="s">
        <v>755</v>
      </c>
      <c r="N249" s="75" t="s">
        <v>1802</v>
      </c>
      <c r="O249" s="78"/>
      <c r="P249" s="702"/>
      <c r="Q249" s="702"/>
      <c r="R249" s="78"/>
      <c r="S249" s="71"/>
      <c r="T249" s="70" t="s">
        <v>47</v>
      </c>
      <c r="U249" s="70" t="s">
        <v>47</v>
      </c>
      <c r="V249" s="70" t="s">
        <v>47</v>
      </c>
      <c r="W249" s="70" t="s">
        <v>47</v>
      </c>
      <c r="X249" s="70" t="s">
        <v>47</v>
      </c>
      <c r="Y249" s="70" t="s">
        <v>47</v>
      </c>
      <c r="Z249" s="70" t="s">
        <v>47</v>
      </c>
      <c r="AA249" s="70" t="s">
        <v>47</v>
      </c>
      <c r="AB249" s="70" t="s">
        <v>47</v>
      </c>
      <c r="AC249" s="70" t="s">
        <v>47</v>
      </c>
      <c r="AD249" s="70" t="s">
        <v>47</v>
      </c>
      <c r="AE249" s="69" t="s">
        <v>1167</v>
      </c>
      <c r="AF249" s="103"/>
      <c r="AG249" s="227" t="s">
        <v>1219</v>
      </c>
      <c r="AH249" s="246">
        <v>44995</v>
      </c>
      <c r="AI249" s="59" t="s">
        <v>1216</v>
      </c>
      <c r="AJ249" s="243" t="s">
        <v>1180</v>
      </c>
      <c r="AK249" s="242"/>
      <c r="AL249" s="59"/>
      <c r="AM249" s="243"/>
      <c r="AN249" s="282"/>
      <c r="AO249" s="14"/>
      <c r="AP249" s="249"/>
      <c r="AQ249" s="278"/>
      <c r="AR249" s="103"/>
      <c r="AS249" s="48" t="str">
        <f>VLOOKUP(J249, 'Interrupt Table U5Lx'!$I$6:$I$397, 1, FALSE)</f>
        <v>INTRLIN34</v>
      </c>
    </row>
    <row r="250" spans="1:45" s="102" customFormat="1" ht="16">
      <c r="A250" s="705"/>
      <c r="B250" s="106"/>
      <c r="C250" s="106"/>
      <c r="D250" s="78"/>
      <c r="E250" s="104"/>
      <c r="F250" s="105"/>
      <c r="G250" s="123"/>
      <c r="H250" s="98" t="s">
        <v>1253</v>
      </c>
      <c r="I250" s="92"/>
      <c r="J250" s="75" t="s">
        <v>524</v>
      </c>
      <c r="K250" s="75" t="s">
        <v>525</v>
      </c>
      <c r="L250" s="75" t="s">
        <v>1253</v>
      </c>
      <c r="M250" s="75" t="s">
        <v>755</v>
      </c>
      <c r="N250" s="75" t="s">
        <v>1803</v>
      </c>
      <c r="O250" s="78"/>
      <c r="P250" s="702"/>
      <c r="Q250" s="702"/>
      <c r="R250" s="78"/>
      <c r="S250" s="71"/>
      <c r="T250" s="70" t="s">
        <v>47</v>
      </c>
      <c r="U250" s="70" t="s">
        <v>47</v>
      </c>
      <c r="V250" s="70" t="s">
        <v>47</v>
      </c>
      <c r="W250" s="70" t="s">
        <v>47</v>
      </c>
      <c r="X250" s="70" t="s">
        <v>47</v>
      </c>
      <c r="Y250" s="70" t="s">
        <v>47</v>
      </c>
      <c r="Z250" s="70" t="s">
        <v>47</v>
      </c>
      <c r="AA250" s="70" t="s">
        <v>47</v>
      </c>
      <c r="AB250" s="70" t="s">
        <v>47</v>
      </c>
      <c r="AC250" s="70" t="s">
        <v>47</v>
      </c>
      <c r="AD250" s="70" t="s">
        <v>47</v>
      </c>
      <c r="AE250" s="69" t="s">
        <v>1167</v>
      </c>
      <c r="AF250" s="103"/>
      <c r="AG250" s="227" t="s">
        <v>1219</v>
      </c>
      <c r="AH250" s="246">
        <v>44995</v>
      </c>
      <c r="AI250" s="59" t="s">
        <v>1216</v>
      </c>
      <c r="AJ250" s="243" t="s">
        <v>1180</v>
      </c>
      <c r="AK250" s="242"/>
      <c r="AL250" s="59"/>
      <c r="AM250" s="243"/>
      <c r="AN250" s="282"/>
      <c r="AO250" s="14"/>
      <c r="AP250" s="249"/>
      <c r="AQ250" s="278"/>
      <c r="AR250" s="103"/>
      <c r="AS250" s="48" t="str">
        <f>VLOOKUP(J250, 'Interrupt Table U5Lx'!$I$6:$I$397, 1, FALSE)</f>
        <v>INTRLIN34UR0</v>
      </c>
    </row>
    <row r="251" spans="1:45" s="102" customFormat="1" ht="16">
      <c r="A251" s="705"/>
      <c r="B251" s="106"/>
      <c r="C251" s="106"/>
      <c r="D251" s="78"/>
      <c r="E251" s="104"/>
      <c r="F251" s="105"/>
      <c r="G251" s="123"/>
      <c r="H251" s="98" t="s">
        <v>1253</v>
      </c>
      <c r="I251" s="92"/>
      <c r="J251" s="75" t="s">
        <v>527</v>
      </c>
      <c r="K251" s="75" t="s">
        <v>528</v>
      </c>
      <c r="L251" s="75" t="s">
        <v>1253</v>
      </c>
      <c r="M251" s="75" t="s">
        <v>755</v>
      </c>
      <c r="N251" s="75" t="s">
        <v>1804</v>
      </c>
      <c r="O251" s="78"/>
      <c r="P251" s="702"/>
      <c r="Q251" s="702"/>
      <c r="R251" s="78"/>
      <c r="S251" s="71"/>
      <c r="T251" s="70" t="s">
        <v>47</v>
      </c>
      <c r="U251" s="70" t="s">
        <v>47</v>
      </c>
      <c r="V251" s="70" t="s">
        <v>47</v>
      </c>
      <c r="W251" s="70" t="s">
        <v>47</v>
      </c>
      <c r="X251" s="70" t="s">
        <v>47</v>
      </c>
      <c r="Y251" s="70" t="s">
        <v>47</v>
      </c>
      <c r="Z251" s="70" t="s">
        <v>47</v>
      </c>
      <c r="AA251" s="70" t="s">
        <v>47</v>
      </c>
      <c r="AB251" s="70" t="s">
        <v>47</v>
      </c>
      <c r="AC251" s="70" t="s">
        <v>47</v>
      </c>
      <c r="AD251" s="70" t="s">
        <v>47</v>
      </c>
      <c r="AE251" s="69" t="s">
        <v>1167</v>
      </c>
      <c r="AF251" s="103"/>
      <c r="AG251" s="227" t="s">
        <v>1219</v>
      </c>
      <c r="AH251" s="246">
        <v>44995</v>
      </c>
      <c r="AI251" s="59" t="s">
        <v>1216</v>
      </c>
      <c r="AJ251" s="243" t="s">
        <v>1180</v>
      </c>
      <c r="AK251" s="242"/>
      <c r="AL251" s="59"/>
      <c r="AM251" s="243"/>
      <c r="AN251" s="282"/>
      <c r="AO251" s="14"/>
      <c r="AP251" s="249"/>
      <c r="AQ251" s="278"/>
      <c r="AR251" s="103"/>
      <c r="AS251" s="48" t="str">
        <f>VLOOKUP(J251, 'Interrupt Table U5Lx'!$I$6:$I$397, 1, FALSE)</f>
        <v>INTRLIN34UR1</v>
      </c>
    </row>
    <row r="252" spans="1:45" s="102" customFormat="1" ht="16">
      <c r="A252" s="705"/>
      <c r="B252" s="106"/>
      <c r="C252" s="106"/>
      <c r="D252" s="78"/>
      <c r="E252" s="104"/>
      <c r="F252" s="105"/>
      <c r="G252" s="123"/>
      <c r="H252" s="98" t="s">
        <v>1253</v>
      </c>
      <c r="I252" s="92"/>
      <c r="J252" s="75" t="s">
        <v>530</v>
      </c>
      <c r="K252" s="75" t="s">
        <v>531</v>
      </c>
      <c r="L252" s="75" t="s">
        <v>1253</v>
      </c>
      <c r="M252" s="75" t="s">
        <v>755</v>
      </c>
      <c r="N252" s="75" t="s">
        <v>1805</v>
      </c>
      <c r="O252" s="78"/>
      <c r="P252" s="702"/>
      <c r="Q252" s="702"/>
      <c r="R252" s="78"/>
      <c r="S252" s="71"/>
      <c r="T252" s="70" t="s">
        <v>47</v>
      </c>
      <c r="U252" s="70" t="s">
        <v>47</v>
      </c>
      <c r="V252" s="70" t="s">
        <v>47</v>
      </c>
      <c r="W252" s="70" t="s">
        <v>47</v>
      </c>
      <c r="X252" s="70" t="s">
        <v>47</v>
      </c>
      <c r="Y252" s="70" t="s">
        <v>47</v>
      </c>
      <c r="Z252" s="70" t="s">
        <v>47</v>
      </c>
      <c r="AA252" s="70" t="s">
        <v>47</v>
      </c>
      <c r="AB252" s="70" t="s">
        <v>47</v>
      </c>
      <c r="AC252" s="70" t="s">
        <v>47</v>
      </c>
      <c r="AD252" s="70" t="s">
        <v>47</v>
      </c>
      <c r="AE252" s="69" t="s">
        <v>1167</v>
      </c>
      <c r="AF252" s="103"/>
      <c r="AG252" s="227" t="s">
        <v>1219</v>
      </c>
      <c r="AH252" s="246">
        <v>44995</v>
      </c>
      <c r="AI252" s="59" t="s">
        <v>1216</v>
      </c>
      <c r="AJ252" s="243" t="s">
        <v>1180</v>
      </c>
      <c r="AK252" s="242"/>
      <c r="AL252" s="59"/>
      <c r="AM252" s="243"/>
      <c r="AN252" s="282"/>
      <c r="AO252" s="14"/>
      <c r="AP252" s="249"/>
      <c r="AQ252" s="278"/>
      <c r="AR252" s="103"/>
      <c r="AS252" s="48" t="str">
        <f>VLOOKUP(J252, 'Interrupt Table U5Lx'!$I$6:$I$397, 1, FALSE)</f>
        <v>INTRLIN34UR2</v>
      </c>
    </row>
    <row r="253" spans="1:45" s="102" customFormat="1" ht="16">
      <c r="A253" s="705"/>
      <c r="B253" s="106"/>
      <c r="C253" s="106"/>
      <c r="D253" s="78"/>
      <c r="E253" s="104"/>
      <c r="F253" s="105"/>
      <c r="G253" s="123"/>
      <c r="H253" s="98" t="s">
        <v>1253</v>
      </c>
      <c r="I253" s="92"/>
      <c r="J253" s="75" t="s">
        <v>533</v>
      </c>
      <c r="K253" s="75" t="s">
        <v>534</v>
      </c>
      <c r="L253" s="75" t="s">
        <v>1253</v>
      </c>
      <c r="M253" s="75" t="s">
        <v>755</v>
      </c>
      <c r="N253" s="75" t="s">
        <v>1806</v>
      </c>
      <c r="O253" s="78"/>
      <c r="P253" s="702"/>
      <c r="Q253" s="702"/>
      <c r="R253" s="78"/>
      <c r="S253" s="71"/>
      <c r="T253" s="70" t="s">
        <v>47</v>
      </c>
      <c r="U253" s="70" t="s">
        <v>47</v>
      </c>
      <c r="V253" s="70" t="s">
        <v>47</v>
      </c>
      <c r="W253" s="70" t="s">
        <v>47</v>
      </c>
      <c r="X253" s="70" t="s">
        <v>47</v>
      </c>
      <c r="Y253" s="70" t="s">
        <v>47</v>
      </c>
      <c r="Z253" s="70" t="s">
        <v>47</v>
      </c>
      <c r="AA253" s="70" t="s">
        <v>47</v>
      </c>
      <c r="AB253" s="70" t="s">
        <v>47</v>
      </c>
      <c r="AC253" s="70" t="s">
        <v>47</v>
      </c>
      <c r="AD253" s="70" t="s">
        <v>47</v>
      </c>
      <c r="AE253" s="69" t="s">
        <v>1167</v>
      </c>
      <c r="AF253" s="103"/>
      <c r="AG253" s="227" t="s">
        <v>1219</v>
      </c>
      <c r="AH253" s="246">
        <v>44995</v>
      </c>
      <c r="AI253" s="59" t="s">
        <v>1216</v>
      </c>
      <c r="AJ253" s="243" t="s">
        <v>1180</v>
      </c>
      <c r="AK253" s="242"/>
      <c r="AL253" s="59"/>
      <c r="AM253" s="243"/>
      <c r="AN253" s="282"/>
      <c r="AO253" s="14"/>
      <c r="AP253" s="249"/>
      <c r="AQ253" s="278"/>
      <c r="AR253" s="103"/>
      <c r="AS253" s="48" t="str">
        <f>VLOOKUP(J253, 'Interrupt Table U5Lx'!$I$6:$I$397, 1, FALSE)</f>
        <v>INTRLIN35</v>
      </c>
    </row>
    <row r="254" spans="1:45" s="102" customFormat="1" ht="16">
      <c r="A254" s="705"/>
      <c r="B254" s="106"/>
      <c r="C254" s="106"/>
      <c r="D254" s="78"/>
      <c r="E254" s="104"/>
      <c r="F254" s="105"/>
      <c r="G254" s="123"/>
      <c r="H254" s="98" t="s">
        <v>1253</v>
      </c>
      <c r="I254" s="92"/>
      <c r="J254" s="75" t="s">
        <v>536</v>
      </c>
      <c r="K254" s="75" t="s">
        <v>537</v>
      </c>
      <c r="L254" s="75" t="s">
        <v>1253</v>
      </c>
      <c r="M254" s="75" t="s">
        <v>755</v>
      </c>
      <c r="N254" s="75" t="s">
        <v>1807</v>
      </c>
      <c r="O254" s="78"/>
      <c r="P254" s="702"/>
      <c r="Q254" s="702"/>
      <c r="R254" s="78"/>
      <c r="S254" s="71"/>
      <c r="T254" s="70" t="s">
        <v>47</v>
      </c>
      <c r="U254" s="70" t="s">
        <v>47</v>
      </c>
      <c r="V254" s="70" t="s">
        <v>47</v>
      </c>
      <c r="W254" s="70" t="s">
        <v>47</v>
      </c>
      <c r="X254" s="70" t="s">
        <v>47</v>
      </c>
      <c r="Y254" s="70" t="s">
        <v>47</v>
      </c>
      <c r="Z254" s="70" t="s">
        <v>47</v>
      </c>
      <c r="AA254" s="70" t="s">
        <v>47</v>
      </c>
      <c r="AB254" s="70" t="s">
        <v>47</v>
      </c>
      <c r="AC254" s="70" t="s">
        <v>47</v>
      </c>
      <c r="AD254" s="70" t="s">
        <v>47</v>
      </c>
      <c r="AE254" s="69" t="s">
        <v>1167</v>
      </c>
      <c r="AF254" s="103"/>
      <c r="AG254" s="227" t="s">
        <v>1219</v>
      </c>
      <c r="AH254" s="246">
        <v>44995</v>
      </c>
      <c r="AI254" s="59" t="s">
        <v>1216</v>
      </c>
      <c r="AJ254" s="243" t="s">
        <v>1180</v>
      </c>
      <c r="AK254" s="242"/>
      <c r="AL254" s="59"/>
      <c r="AM254" s="243"/>
      <c r="AN254" s="282"/>
      <c r="AO254" s="14"/>
      <c r="AP254" s="249"/>
      <c r="AQ254" s="278"/>
      <c r="AR254" s="103"/>
      <c r="AS254" s="48" t="str">
        <f>VLOOKUP(J254, 'Interrupt Table U5Lx'!$I$6:$I$397, 1, FALSE)</f>
        <v>INTRLIN35UR0</v>
      </c>
    </row>
    <row r="255" spans="1:45" s="102" customFormat="1" ht="16">
      <c r="A255" s="705"/>
      <c r="B255" s="106"/>
      <c r="C255" s="106"/>
      <c r="D255" s="78"/>
      <c r="E255" s="104"/>
      <c r="F255" s="105"/>
      <c r="G255" s="123"/>
      <c r="H255" s="98" t="s">
        <v>1253</v>
      </c>
      <c r="I255" s="92"/>
      <c r="J255" s="75" t="s">
        <v>539</v>
      </c>
      <c r="K255" s="75" t="s">
        <v>540</v>
      </c>
      <c r="L255" s="75" t="s">
        <v>1253</v>
      </c>
      <c r="M255" s="75" t="s">
        <v>755</v>
      </c>
      <c r="N255" s="75" t="s">
        <v>1808</v>
      </c>
      <c r="O255" s="78"/>
      <c r="P255" s="702"/>
      <c r="Q255" s="702"/>
      <c r="R255" s="78"/>
      <c r="S255" s="71"/>
      <c r="T255" s="70" t="s">
        <v>47</v>
      </c>
      <c r="U255" s="70" t="s">
        <v>47</v>
      </c>
      <c r="V255" s="70" t="s">
        <v>47</v>
      </c>
      <c r="W255" s="70" t="s">
        <v>47</v>
      </c>
      <c r="X255" s="70" t="s">
        <v>47</v>
      </c>
      <c r="Y255" s="70" t="s">
        <v>47</v>
      </c>
      <c r="Z255" s="70" t="s">
        <v>47</v>
      </c>
      <c r="AA255" s="70" t="s">
        <v>47</v>
      </c>
      <c r="AB255" s="70" t="s">
        <v>47</v>
      </c>
      <c r="AC255" s="70" t="s">
        <v>47</v>
      </c>
      <c r="AD255" s="70" t="s">
        <v>47</v>
      </c>
      <c r="AE255" s="69" t="s">
        <v>1167</v>
      </c>
      <c r="AF255" s="103"/>
      <c r="AG255" s="227" t="s">
        <v>1219</v>
      </c>
      <c r="AH255" s="246">
        <v>44995</v>
      </c>
      <c r="AI255" s="59" t="s">
        <v>1216</v>
      </c>
      <c r="AJ255" s="243" t="s">
        <v>1180</v>
      </c>
      <c r="AK255" s="242"/>
      <c r="AL255" s="59"/>
      <c r="AM255" s="243"/>
      <c r="AN255" s="282"/>
      <c r="AO255" s="14"/>
      <c r="AP255" s="249"/>
      <c r="AQ255" s="278"/>
      <c r="AR255" s="103"/>
      <c r="AS255" s="48" t="str">
        <f>VLOOKUP(J255, 'Interrupt Table U5Lx'!$I$6:$I$397, 1, FALSE)</f>
        <v>INTRLIN35UR1</v>
      </c>
    </row>
    <row r="256" spans="1:45" s="102" customFormat="1" ht="16">
      <c r="A256" s="705"/>
      <c r="B256" s="106"/>
      <c r="C256" s="106"/>
      <c r="D256" s="78"/>
      <c r="E256" s="104"/>
      <c r="F256" s="105"/>
      <c r="G256" s="123"/>
      <c r="H256" s="98" t="s">
        <v>1253</v>
      </c>
      <c r="I256" s="92"/>
      <c r="J256" s="75" t="s">
        <v>542</v>
      </c>
      <c r="K256" s="75" t="s">
        <v>543</v>
      </c>
      <c r="L256" s="75" t="s">
        <v>1253</v>
      </c>
      <c r="M256" s="75" t="s">
        <v>755</v>
      </c>
      <c r="N256" s="75" t="s">
        <v>1809</v>
      </c>
      <c r="O256" s="78"/>
      <c r="P256" s="702"/>
      <c r="Q256" s="702"/>
      <c r="R256" s="78"/>
      <c r="S256" s="71"/>
      <c r="T256" s="70" t="s">
        <v>47</v>
      </c>
      <c r="U256" s="70" t="s">
        <v>47</v>
      </c>
      <c r="V256" s="70" t="s">
        <v>47</v>
      </c>
      <c r="W256" s="70" t="s">
        <v>47</v>
      </c>
      <c r="X256" s="70" t="s">
        <v>47</v>
      </c>
      <c r="Y256" s="70" t="s">
        <v>47</v>
      </c>
      <c r="Z256" s="70" t="s">
        <v>47</v>
      </c>
      <c r="AA256" s="70" t="s">
        <v>47</v>
      </c>
      <c r="AB256" s="70" t="s">
        <v>47</v>
      </c>
      <c r="AC256" s="70" t="s">
        <v>47</v>
      </c>
      <c r="AD256" s="70" t="s">
        <v>47</v>
      </c>
      <c r="AE256" s="69" t="s">
        <v>1167</v>
      </c>
      <c r="AF256" s="103"/>
      <c r="AG256" s="227" t="s">
        <v>1219</v>
      </c>
      <c r="AH256" s="246">
        <v>44995</v>
      </c>
      <c r="AI256" s="59" t="s">
        <v>1216</v>
      </c>
      <c r="AJ256" s="243" t="s">
        <v>1180</v>
      </c>
      <c r="AK256" s="242"/>
      <c r="AL256" s="59"/>
      <c r="AM256" s="243"/>
      <c r="AN256" s="282"/>
      <c r="AO256" s="14"/>
      <c r="AP256" s="249"/>
      <c r="AQ256" s="278"/>
      <c r="AR256" s="103"/>
      <c r="AS256" s="48" t="str">
        <f>VLOOKUP(J256, 'Interrupt Table U5Lx'!$I$6:$I$397, 1, FALSE)</f>
        <v>INTRLIN35UR2</v>
      </c>
    </row>
    <row r="257" spans="1:45" s="102" customFormat="1" ht="16">
      <c r="A257" s="705"/>
      <c r="B257" s="106"/>
      <c r="C257" s="106"/>
      <c r="D257" s="78"/>
      <c r="E257" s="104"/>
      <c r="F257" s="105"/>
      <c r="G257" s="123"/>
      <c r="H257" s="98" t="s">
        <v>1253</v>
      </c>
      <c r="I257" s="92"/>
      <c r="J257" s="75" t="s">
        <v>545</v>
      </c>
      <c r="K257" s="75" t="s">
        <v>546</v>
      </c>
      <c r="L257" s="75" t="s">
        <v>1253</v>
      </c>
      <c r="M257" s="75" t="s">
        <v>755</v>
      </c>
      <c r="N257" s="75" t="s">
        <v>1810</v>
      </c>
      <c r="O257" s="78"/>
      <c r="P257" s="702"/>
      <c r="Q257" s="702"/>
      <c r="R257" s="78"/>
      <c r="S257" s="71"/>
      <c r="T257" s="70" t="s">
        <v>47</v>
      </c>
      <c r="U257" s="70" t="s">
        <v>47</v>
      </c>
      <c r="V257" s="70" t="s">
        <v>47</v>
      </c>
      <c r="W257" s="70" t="s">
        <v>47</v>
      </c>
      <c r="X257" s="70" t="s">
        <v>47</v>
      </c>
      <c r="Y257" s="70" t="s">
        <v>47</v>
      </c>
      <c r="Z257" s="70" t="s">
        <v>47</v>
      </c>
      <c r="AA257" s="70" t="s">
        <v>47</v>
      </c>
      <c r="AB257" s="70" t="s">
        <v>1167</v>
      </c>
      <c r="AC257" s="70" t="s">
        <v>47</v>
      </c>
      <c r="AD257" s="70" t="s">
        <v>1167</v>
      </c>
      <c r="AE257" s="69" t="s">
        <v>1167</v>
      </c>
      <c r="AF257" s="103"/>
      <c r="AG257" s="227" t="s">
        <v>1219</v>
      </c>
      <c r="AH257" s="246">
        <v>44995</v>
      </c>
      <c r="AI257" s="59" t="s">
        <v>1216</v>
      </c>
      <c r="AJ257" s="243" t="s">
        <v>1180</v>
      </c>
      <c r="AK257" s="242"/>
      <c r="AL257" s="59"/>
      <c r="AM257" s="243"/>
      <c r="AN257" s="282"/>
      <c r="AO257" s="14"/>
      <c r="AP257" s="249"/>
      <c r="AQ257" s="278"/>
      <c r="AR257" s="103"/>
      <c r="AS257" s="48" t="str">
        <f>VLOOKUP(J257, 'Interrupt Table U5Lx'!$I$6:$I$397, 1, FALSE)</f>
        <v>INTRLIN36</v>
      </c>
    </row>
    <row r="258" spans="1:45" s="102" customFormat="1" ht="16">
      <c r="A258" s="705"/>
      <c r="B258" s="106"/>
      <c r="C258" s="106"/>
      <c r="D258" s="78"/>
      <c r="E258" s="104"/>
      <c r="F258" s="105"/>
      <c r="G258" s="123"/>
      <c r="H258" s="98" t="s">
        <v>1253</v>
      </c>
      <c r="I258" s="92"/>
      <c r="J258" s="75" t="s">
        <v>548</v>
      </c>
      <c r="K258" s="75" t="s">
        <v>549</v>
      </c>
      <c r="L258" s="75" t="s">
        <v>1253</v>
      </c>
      <c r="M258" s="75" t="s">
        <v>755</v>
      </c>
      <c r="N258" s="75" t="s">
        <v>1811</v>
      </c>
      <c r="O258" s="78"/>
      <c r="P258" s="702"/>
      <c r="Q258" s="702"/>
      <c r="R258" s="78"/>
      <c r="S258" s="71"/>
      <c r="T258" s="70" t="s">
        <v>47</v>
      </c>
      <c r="U258" s="70" t="s">
        <v>47</v>
      </c>
      <c r="V258" s="70" t="s">
        <v>47</v>
      </c>
      <c r="W258" s="70" t="s">
        <v>47</v>
      </c>
      <c r="X258" s="70" t="s">
        <v>47</v>
      </c>
      <c r="Y258" s="70" t="s">
        <v>47</v>
      </c>
      <c r="Z258" s="70" t="s">
        <v>47</v>
      </c>
      <c r="AA258" s="70" t="s">
        <v>47</v>
      </c>
      <c r="AB258" s="70" t="s">
        <v>1167</v>
      </c>
      <c r="AC258" s="70" t="s">
        <v>47</v>
      </c>
      <c r="AD258" s="70" t="s">
        <v>1167</v>
      </c>
      <c r="AE258" s="69" t="s">
        <v>1167</v>
      </c>
      <c r="AF258" s="103"/>
      <c r="AG258" s="227" t="s">
        <v>1219</v>
      </c>
      <c r="AH258" s="246">
        <v>44995</v>
      </c>
      <c r="AI258" s="59" t="s">
        <v>1216</v>
      </c>
      <c r="AJ258" s="243" t="s">
        <v>1180</v>
      </c>
      <c r="AK258" s="242"/>
      <c r="AL258" s="59"/>
      <c r="AM258" s="243"/>
      <c r="AN258" s="282"/>
      <c r="AO258" s="14"/>
      <c r="AP258" s="249"/>
      <c r="AQ258" s="278"/>
      <c r="AR258" s="103"/>
      <c r="AS258" s="48" t="str">
        <f>VLOOKUP(J258, 'Interrupt Table U5Lx'!$I$6:$I$397, 1, FALSE)</f>
        <v>INTRLIN36UR0</v>
      </c>
    </row>
    <row r="259" spans="1:45" s="102" customFormat="1" ht="16">
      <c r="A259" s="705"/>
      <c r="B259" s="106"/>
      <c r="C259" s="106"/>
      <c r="D259" s="78"/>
      <c r="E259" s="104"/>
      <c r="F259" s="105"/>
      <c r="G259" s="123"/>
      <c r="H259" s="98" t="s">
        <v>1253</v>
      </c>
      <c r="I259" s="92"/>
      <c r="J259" s="75" t="s">
        <v>551</v>
      </c>
      <c r="K259" s="75" t="s">
        <v>552</v>
      </c>
      <c r="L259" s="75" t="s">
        <v>1253</v>
      </c>
      <c r="M259" s="75" t="s">
        <v>755</v>
      </c>
      <c r="N259" s="75" t="s">
        <v>1812</v>
      </c>
      <c r="O259" s="78"/>
      <c r="P259" s="702"/>
      <c r="Q259" s="702"/>
      <c r="R259" s="78"/>
      <c r="S259" s="71"/>
      <c r="T259" s="70" t="s">
        <v>47</v>
      </c>
      <c r="U259" s="70" t="s">
        <v>47</v>
      </c>
      <c r="V259" s="70" t="s">
        <v>47</v>
      </c>
      <c r="W259" s="70" t="s">
        <v>47</v>
      </c>
      <c r="X259" s="70" t="s">
        <v>47</v>
      </c>
      <c r="Y259" s="70" t="s">
        <v>47</v>
      </c>
      <c r="Z259" s="70" t="s">
        <v>47</v>
      </c>
      <c r="AA259" s="70" t="s">
        <v>47</v>
      </c>
      <c r="AB259" s="70" t="s">
        <v>1167</v>
      </c>
      <c r="AC259" s="70" t="s">
        <v>47</v>
      </c>
      <c r="AD259" s="70" t="s">
        <v>1167</v>
      </c>
      <c r="AE259" s="69" t="s">
        <v>1167</v>
      </c>
      <c r="AF259" s="103"/>
      <c r="AG259" s="227" t="s">
        <v>1219</v>
      </c>
      <c r="AH259" s="246">
        <v>44995</v>
      </c>
      <c r="AI259" s="59" t="s">
        <v>1216</v>
      </c>
      <c r="AJ259" s="243" t="s">
        <v>1180</v>
      </c>
      <c r="AK259" s="242"/>
      <c r="AL259" s="59"/>
      <c r="AM259" s="243"/>
      <c r="AN259" s="282"/>
      <c r="AO259" s="14"/>
      <c r="AP259" s="249"/>
      <c r="AQ259" s="278"/>
      <c r="AR259" s="103"/>
      <c r="AS259" s="48" t="str">
        <f>VLOOKUP(J259, 'Interrupt Table U5Lx'!$I$6:$I$397, 1, FALSE)</f>
        <v>INTRLIN36UR1</v>
      </c>
    </row>
    <row r="260" spans="1:45" s="102" customFormat="1" ht="16">
      <c r="A260" s="705"/>
      <c r="B260" s="106"/>
      <c r="C260" s="106"/>
      <c r="D260" s="78"/>
      <c r="E260" s="104"/>
      <c r="F260" s="105"/>
      <c r="G260" s="123"/>
      <c r="H260" s="98" t="s">
        <v>1253</v>
      </c>
      <c r="I260" s="92"/>
      <c r="J260" s="75" t="s">
        <v>554</v>
      </c>
      <c r="K260" s="75" t="s">
        <v>555</v>
      </c>
      <c r="L260" s="75" t="s">
        <v>1253</v>
      </c>
      <c r="M260" s="75" t="s">
        <v>755</v>
      </c>
      <c r="N260" s="75" t="s">
        <v>1813</v>
      </c>
      <c r="O260" s="78"/>
      <c r="P260" s="702"/>
      <c r="Q260" s="702"/>
      <c r="R260" s="78"/>
      <c r="S260" s="71"/>
      <c r="T260" s="121" t="s">
        <v>47</v>
      </c>
      <c r="U260" s="70" t="s">
        <v>47</v>
      </c>
      <c r="V260" s="70" t="s">
        <v>47</v>
      </c>
      <c r="W260" s="70" t="s">
        <v>47</v>
      </c>
      <c r="X260" s="70" t="s">
        <v>47</v>
      </c>
      <c r="Y260" s="70" t="s">
        <v>47</v>
      </c>
      <c r="Z260" s="70" t="s">
        <v>47</v>
      </c>
      <c r="AA260" s="70" t="s">
        <v>47</v>
      </c>
      <c r="AB260" s="70" t="s">
        <v>1167</v>
      </c>
      <c r="AC260" s="125" t="s">
        <v>47</v>
      </c>
      <c r="AD260" s="70" t="s">
        <v>1167</v>
      </c>
      <c r="AE260" s="124" t="s">
        <v>1167</v>
      </c>
      <c r="AF260" s="103"/>
      <c r="AG260" s="227" t="s">
        <v>1219</v>
      </c>
      <c r="AH260" s="246">
        <v>44995</v>
      </c>
      <c r="AI260" s="59" t="s">
        <v>1216</v>
      </c>
      <c r="AJ260" s="243" t="s">
        <v>1180</v>
      </c>
      <c r="AK260" s="242"/>
      <c r="AL260" s="59"/>
      <c r="AM260" s="243"/>
      <c r="AN260" s="282"/>
      <c r="AO260" s="14"/>
      <c r="AP260" s="249"/>
      <c r="AQ260" s="278"/>
      <c r="AR260" s="103"/>
      <c r="AS260" s="48" t="str">
        <f>VLOOKUP(J260, 'Interrupt Table U5Lx'!$I$6:$I$397, 1, FALSE)</f>
        <v>INTRLIN36UR2</v>
      </c>
    </row>
    <row r="261" spans="1:45" s="102" customFormat="1" ht="16">
      <c r="A261" s="705"/>
      <c r="B261" s="106"/>
      <c r="C261" s="106"/>
      <c r="D261" s="78"/>
      <c r="E261" s="104"/>
      <c r="F261" s="105"/>
      <c r="G261" s="123"/>
      <c r="H261" s="98" t="s">
        <v>1253</v>
      </c>
      <c r="I261" s="92"/>
      <c r="J261" s="75" t="s">
        <v>776</v>
      </c>
      <c r="K261" s="75" t="s">
        <v>777</v>
      </c>
      <c r="L261" s="75" t="s">
        <v>1253</v>
      </c>
      <c r="M261" s="75" t="s">
        <v>755</v>
      </c>
      <c r="N261" s="75" t="s">
        <v>1814</v>
      </c>
      <c r="O261" s="78"/>
      <c r="P261" s="702"/>
      <c r="Q261" s="702"/>
      <c r="R261" s="78"/>
      <c r="S261" s="71"/>
      <c r="T261" s="121" t="s">
        <v>47</v>
      </c>
      <c r="U261" s="70" t="s">
        <v>47</v>
      </c>
      <c r="V261" s="70" t="s">
        <v>47</v>
      </c>
      <c r="W261" s="70" t="s">
        <v>47</v>
      </c>
      <c r="X261" s="70" t="s">
        <v>47</v>
      </c>
      <c r="Y261" s="70" t="s">
        <v>47</v>
      </c>
      <c r="Z261" s="70" t="s">
        <v>47</v>
      </c>
      <c r="AA261" s="70" t="s">
        <v>47</v>
      </c>
      <c r="AB261" s="70" t="s">
        <v>1167</v>
      </c>
      <c r="AC261" s="125" t="s">
        <v>47</v>
      </c>
      <c r="AD261" s="70" t="s">
        <v>1167</v>
      </c>
      <c r="AE261" s="124" t="s">
        <v>1167</v>
      </c>
      <c r="AF261" s="103"/>
      <c r="AG261" s="227" t="s">
        <v>1219</v>
      </c>
      <c r="AH261" s="246">
        <v>44995</v>
      </c>
      <c r="AI261" s="59" t="s">
        <v>1216</v>
      </c>
      <c r="AJ261" s="243" t="s">
        <v>1180</v>
      </c>
      <c r="AK261" s="242"/>
      <c r="AL261" s="59"/>
      <c r="AM261" s="243"/>
      <c r="AN261" s="282"/>
      <c r="AO261" s="14"/>
      <c r="AP261" s="249"/>
      <c r="AQ261" s="278"/>
      <c r="AR261" s="103"/>
      <c r="AS261" s="48" t="str">
        <f>VLOOKUP(J261, 'Interrupt Table U5Lx'!$I$6:$I$397, 1, FALSE)</f>
        <v>INTRLIN37</v>
      </c>
    </row>
    <row r="262" spans="1:45" s="102" customFormat="1" ht="16">
      <c r="A262" s="705"/>
      <c r="B262" s="106"/>
      <c r="C262" s="106"/>
      <c r="D262" s="78"/>
      <c r="E262" s="104"/>
      <c r="F262" s="105"/>
      <c r="G262" s="123"/>
      <c r="H262" s="98" t="s">
        <v>1253</v>
      </c>
      <c r="I262" s="92"/>
      <c r="J262" s="75" t="s">
        <v>778</v>
      </c>
      <c r="K262" s="75" t="s">
        <v>779</v>
      </c>
      <c r="L262" s="75" t="s">
        <v>1253</v>
      </c>
      <c r="M262" s="75" t="s">
        <v>755</v>
      </c>
      <c r="N262" s="75" t="s">
        <v>1815</v>
      </c>
      <c r="O262" s="78"/>
      <c r="P262" s="702"/>
      <c r="Q262" s="702"/>
      <c r="R262" s="78"/>
      <c r="S262" s="71"/>
      <c r="T262" s="121" t="s">
        <v>47</v>
      </c>
      <c r="U262" s="70" t="s">
        <v>47</v>
      </c>
      <c r="V262" s="70" t="s">
        <v>47</v>
      </c>
      <c r="W262" s="70" t="s">
        <v>47</v>
      </c>
      <c r="X262" s="70" t="s">
        <v>47</v>
      </c>
      <c r="Y262" s="70" t="s">
        <v>47</v>
      </c>
      <c r="Z262" s="70" t="s">
        <v>47</v>
      </c>
      <c r="AA262" s="70" t="s">
        <v>47</v>
      </c>
      <c r="AB262" s="70" t="s">
        <v>1167</v>
      </c>
      <c r="AC262" s="125" t="s">
        <v>47</v>
      </c>
      <c r="AD262" s="70" t="s">
        <v>1167</v>
      </c>
      <c r="AE262" s="124" t="s">
        <v>1167</v>
      </c>
      <c r="AF262" s="103"/>
      <c r="AG262" s="227" t="s">
        <v>1219</v>
      </c>
      <c r="AH262" s="246">
        <v>44995</v>
      </c>
      <c r="AI262" s="59" t="s">
        <v>1216</v>
      </c>
      <c r="AJ262" s="243" t="s">
        <v>1180</v>
      </c>
      <c r="AK262" s="242"/>
      <c r="AL262" s="59"/>
      <c r="AM262" s="243"/>
      <c r="AN262" s="282"/>
      <c r="AO262" s="14"/>
      <c r="AP262" s="249"/>
      <c r="AQ262" s="278"/>
      <c r="AR262" s="103"/>
      <c r="AS262" s="48" t="str">
        <f>VLOOKUP(J262, 'Interrupt Table U5Lx'!$I$6:$I$397, 1, FALSE)</f>
        <v>INTRLIN37UR0</v>
      </c>
    </row>
    <row r="263" spans="1:45" s="102" customFormat="1" ht="16">
      <c r="A263" s="705"/>
      <c r="B263" s="106"/>
      <c r="C263" s="106"/>
      <c r="D263" s="78"/>
      <c r="E263" s="104"/>
      <c r="F263" s="105"/>
      <c r="G263" s="123"/>
      <c r="H263" s="98" t="s">
        <v>1253</v>
      </c>
      <c r="I263" s="92"/>
      <c r="J263" s="75" t="s">
        <v>780</v>
      </c>
      <c r="K263" s="75" t="s">
        <v>781</v>
      </c>
      <c r="L263" s="75" t="s">
        <v>1253</v>
      </c>
      <c r="M263" s="75" t="s">
        <v>755</v>
      </c>
      <c r="N263" s="75" t="s">
        <v>1816</v>
      </c>
      <c r="O263" s="78"/>
      <c r="P263" s="702"/>
      <c r="Q263" s="702"/>
      <c r="R263" s="78"/>
      <c r="S263" s="71"/>
      <c r="T263" s="121" t="s">
        <v>47</v>
      </c>
      <c r="U263" s="70" t="s">
        <v>47</v>
      </c>
      <c r="V263" s="70" t="s">
        <v>47</v>
      </c>
      <c r="W263" s="70" t="s">
        <v>47</v>
      </c>
      <c r="X263" s="70" t="s">
        <v>47</v>
      </c>
      <c r="Y263" s="70" t="s">
        <v>47</v>
      </c>
      <c r="Z263" s="70" t="s">
        <v>47</v>
      </c>
      <c r="AA263" s="70" t="s">
        <v>47</v>
      </c>
      <c r="AB263" s="70" t="s">
        <v>1167</v>
      </c>
      <c r="AC263" s="125" t="s">
        <v>47</v>
      </c>
      <c r="AD263" s="70" t="s">
        <v>1167</v>
      </c>
      <c r="AE263" s="124" t="s">
        <v>1167</v>
      </c>
      <c r="AF263" s="103"/>
      <c r="AG263" s="227" t="s">
        <v>1219</v>
      </c>
      <c r="AH263" s="246">
        <v>44995</v>
      </c>
      <c r="AI263" s="59" t="s">
        <v>1216</v>
      </c>
      <c r="AJ263" s="243" t="s">
        <v>1180</v>
      </c>
      <c r="AK263" s="242"/>
      <c r="AL263" s="59"/>
      <c r="AM263" s="243"/>
      <c r="AN263" s="282"/>
      <c r="AO263" s="14"/>
      <c r="AP263" s="249"/>
      <c r="AQ263" s="278"/>
      <c r="AR263" s="103"/>
      <c r="AS263" s="48" t="str">
        <f>VLOOKUP(J263, 'Interrupt Table U5Lx'!$I$6:$I$397, 1, FALSE)</f>
        <v>INTRLIN37UR1</v>
      </c>
    </row>
    <row r="264" spans="1:45" s="102" customFormat="1" ht="16">
      <c r="A264" s="705"/>
      <c r="B264" s="106"/>
      <c r="C264" s="106"/>
      <c r="D264" s="78"/>
      <c r="E264" s="104"/>
      <c r="F264" s="105"/>
      <c r="G264" s="123"/>
      <c r="H264" s="98" t="s">
        <v>1253</v>
      </c>
      <c r="I264" s="92"/>
      <c r="J264" s="75" t="s">
        <v>782</v>
      </c>
      <c r="K264" s="75" t="s">
        <v>783</v>
      </c>
      <c r="L264" s="75" t="s">
        <v>1253</v>
      </c>
      <c r="M264" s="75" t="s">
        <v>755</v>
      </c>
      <c r="N264" s="75" t="s">
        <v>1817</v>
      </c>
      <c r="O264" s="78"/>
      <c r="P264" s="702"/>
      <c r="Q264" s="702"/>
      <c r="R264" s="78"/>
      <c r="S264" s="71"/>
      <c r="T264" s="121" t="s">
        <v>47</v>
      </c>
      <c r="U264" s="70" t="s">
        <v>47</v>
      </c>
      <c r="V264" s="70" t="s">
        <v>47</v>
      </c>
      <c r="W264" s="70" t="s">
        <v>47</v>
      </c>
      <c r="X264" s="70" t="s">
        <v>47</v>
      </c>
      <c r="Y264" s="70" t="s">
        <v>47</v>
      </c>
      <c r="Z264" s="70" t="s">
        <v>47</v>
      </c>
      <c r="AA264" s="70" t="s">
        <v>47</v>
      </c>
      <c r="AB264" s="70" t="s">
        <v>1167</v>
      </c>
      <c r="AC264" s="125" t="s">
        <v>47</v>
      </c>
      <c r="AD264" s="70" t="s">
        <v>1167</v>
      </c>
      <c r="AE264" s="124" t="s">
        <v>1167</v>
      </c>
      <c r="AF264" s="103"/>
      <c r="AG264" s="227" t="s">
        <v>1219</v>
      </c>
      <c r="AH264" s="246">
        <v>44995</v>
      </c>
      <c r="AI264" s="59" t="s">
        <v>1216</v>
      </c>
      <c r="AJ264" s="243" t="s">
        <v>1180</v>
      </c>
      <c r="AK264" s="242"/>
      <c r="AL264" s="59"/>
      <c r="AM264" s="243"/>
      <c r="AN264" s="282"/>
      <c r="AO264" s="14"/>
      <c r="AP264" s="249"/>
      <c r="AQ264" s="278"/>
      <c r="AR264" s="103"/>
      <c r="AS264" s="48" t="str">
        <f>VLOOKUP(J264, 'Interrupt Table U5Lx'!$I$6:$I$397, 1, FALSE)</f>
        <v>INTRLIN37UR2</v>
      </c>
    </row>
    <row r="265" spans="1:45" s="102" customFormat="1" ht="16">
      <c r="A265" s="705"/>
      <c r="B265" s="106"/>
      <c r="C265" s="106"/>
      <c r="D265" s="78"/>
      <c r="E265" s="104"/>
      <c r="F265" s="105"/>
      <c r="G265" s="123"/>
      <c r="H265" s="98" t="s">
        <v>1253</v>
      </c>
      <c r="I265" s="92"/>
      <c r="J265" s="16" t="s">
        <v>833</v>
      </c>
      <c r="K265" s="16" t="s">
        <v>834</v>
      </c>
      <c r="L265" s="16" t="s">
        <v>1253</v>
      </c>
      <c r="M265" s="16" t="s">
        <v>755</v>
      </c>
      <c r="N265" s="16" t="s">
        <v>1818</v>
      </c>
      <c r="O265" s="78"/>
      <c r="P265" s="702"/>
      <c r="Q265" s="702"/>
      <c r="R265" s="78"/>
      <c r="S265" s="71"/>
      <c r="T265" s="70" t="s">
        <v>47</v>
      </c>
      <c r="U265" s="70" t="s">
        <v>47</v>
      </c>
      <c r="V265" s="70" t="s">
        <v>47</v>
      </c>
      <c r="W265" s="70" t="s">
        <v>47</v>
      </c>
      <c r="X265" s="70" t="s">
        <v>47</v>
      </c>
      <c r="Y265" s="70" t="s">
        <v>47</v>
      </c>
      <c r="Z265" s="70" t="s">
        <v>47</v>
      </c>
      <c r="AA265" s="70" t="s">
        <v>1167</v>
      </c>
      <c r="AB265" s="70" t="s">
        <v>1167</v>
      </c>
      <c r="AC265" s="125" t="s">
        <v>1167</v>
      </c>
      <c r="AD265" s="70" t="s">
        <v>1167</v>
      </c>
      <c r="AE265" s="124" t="s">
        <v>1167</v>
      </c>
      <c r="AF265" s="103"/>
      <c r="AG265" s="227" t="s">
        <v>1219</v>
      </c>
      <c r="AH265" s="246">
        <v>44995</v>
      </c>
      <c r="AI265" s="59" t="s">
        <v>1216</v>
      </c>
      <c r="AJ265" s="243" t="s">
        <v>1180</v>
      </c>
      <c r="AK265" s="242"/>
      <c r="AL265" s="59"/>
      <c r="AM265" s="243"/>
      <c r="AN265" s="282"/>
      <c r="AO265" s="14"/>
      <c r="AP265" s="249"/>
      <c r="AQ265" s="278"/>
      <c r="AR265" s="103"/>
      <c r="AS265" s="48" t="str">
        <f>VLOOKUP(J265, 'Interrupt Table U5Lx'!$I$6:$I$397, 1, FALSE)</f>
        <v>INTRLIN38</v>
      </c>
    </row>
    <row r="266" spans="1:45" s="102" customFormat="1" ht="16">
      <c r="A266" s="705"/>
      <c r="B266" s="106"/>
      <c r="C266" s="106"/>
      <c r="D266" s="78"/>
      <c r="E266" s="104"/>
      <c r="F266" s="105"/>
      <c r="G266" s="123"/>
      <c r="H266" s="98" t="s">
        <v>1253</v>
      </c>
      <c r="I266" s="92"/>
      <c r="J266" s="16" t="s">
        <v>835</v>
      </c>
      <c r="K266" s="16" t="s">
        <v>836</v>
      </c>
      <c r="L266" s="16" t="s">
        <v>1253</v>
      </c>
      <c r="M266" s="16" t="s">
        <v>755</v>
      </c>
      <c r="N266" s="16" t="s">
        <v>1819</v>
      </c>
      <c r="O266" s="78"/>
      <c r="P266" s="702"/>
      <c r="Q266" s="702"/>
      <c r="R266" s="78"/>
      <c r="S266" s="71"/>
      <c r="T266" s="70" t="s">
        <v>47</v>
      </c>
      <c r="U266" s="70" t="s">
        <v>47</v>
      </c>
      <c r="V266" s="70" t="s">
        <v>47</v>
      </c>
      <c r="W266" s="70" t="s">
        <v>47</v>
      </c>
      <c r="X266" s="70" t="s">
        <v>47</v>
      </c>
      <c r="Y266" s="70" t="s">
        <v>47</v>
      </c>
      <c r="Z266" s="70" t="s">
        <v>47</v>
      </c>
      <c r="AA266" s="70" t="s">
        <v>1167</v>
      </c>
      <c r="AB266" s="70" t="s">
        <v>1167</v>
      </c>
      <c r="AC266" s="125" t="s">
        <v>1167</v>
      </c>
      <c r="AD266" s="70" t="s">
        <v>1167</v>
      </c>
      <c r="AE266" s="124" t="s">
        <v>1167</v>
      </c>
      <c r="AF266" s="103"/>
      <c r="AG266" s="227" t="s">
        <v>1219</v>
      </c>
      <c r="AH266" s="246">
        <v>44995</v>
      </c>
      <c r="AI266" s="59" t="s">
        <v>1216</v>
      </c>
      <c r="AJ266" s="243" t="s">
        <v>1180</v>
      </c>
      <c r="AK266" s="242"/>
      <c r="AL266" s="59"/>
      <c r="AM266" s="243"/>
      <c r="AN266" s="282"/>
      <c r="AO266" s="14"/>
      <c r="AP266" s="249"/>
      <c r="AQ266" s="278"/>
      <c r="AR266" s="103"/>
      <c r="AS266" s="48" t="str">
        <f>VLOOKUP(J266, 'Interrupt Table U5Lx'!$I$6:$I$397, 1, FALSE)</f>
        <v>INTRLIN38UR0</v>
      </c>
    </row>
    <row r="267" spans="1:45" s="102" customFormat="1" ht="16">
      <c r="A267" s="705"/>
      <c r="B267" s="106"/>
      <c r="C267" s="106"/>
      <c r="D267" s="78"/>
      <c r="E267" s="104"/>
      <c r="F267" s="105"/>
      <c r="G267" s="123"/>
      <c r="H267" s="98" t="s">
        <v>1253</v>
      </c>
      <c r="I267" s="92"/>
      <c r="J267" s="16" t="s">
        <v>837</v>
      </c>
      <c r="K267" s="16" t="s">
        <v>838</v>
      </c>
      <c r="L267" s="16" t="s">
        <v>1253</v>
      </c>
      <c r="M267" s="16" t="s">
        <v>755</v>
      </c>
      <c r="N267" s="16" t="s">
        <v>1820</v>
      </c>
      <c r="O267" s="78"/>
      <c r="P267" s="702"/>
      <c r="Q267" s="702"/>
      <c r="R267" s="78"/>
      <c r="S267" s="71"/>
      <c r="T267" s="70" t="s">
        <v>47</v>
      </c>
      <c r="U267" s="70" t="s">
        <v>47</v>
      </c>
      <c r="V267" s="70" t="s">
        <v>47</v>
      </c>
      <c r="W267" s="70" t="s">
        <v>47</v>
      </c>
      <c r="X267" s="70" t="s">
        <v>47</v>
      </c>
      <c r="Y267" s="70" t="s">
        <v>47</v>
      </c>
      <c r="Z267" s="70" t="s">
        <v>47</v>
      </c>
      <c r="AA267" s="70" t="s">
        <v>1167</v>
      </c>
      <c r="AB267" s="70" t="s">
        <v>1167</v>
      </c>
      <c r="AC267" s="125" t="s">
        <v>1167</v>
      </c>
      <c r="AD267" s="70" t="s">
        <v>1167</v>
      </c>
      <c r="AE267" s="124" t="s">
        <v>1167</v>
      </c>
      <c r="AF267" s="103"/>
      <c r="AG267" s="227" t="s">
        <v>1219</v>
      </c>
      <c r="AH267" s="246">
        <v>44995</v>
      </c>
      <c r="AI267" s="59" t="s">
        <v>1216</v>
      </c>
      <c r="AJ267" s="243" t="s">
        <v>1180</v>
      </c>
      <c r="AK267" s="242"/>
      <c r="AL267" s="59"/>
      <c r="AM267" s="243"/>
      <c r="AN267" s="282"/>
      <c r="AO267" s="14"/>
      <c r="AP267" s="249"/>
      <c r="AQ267" s="278"/>
      <c r="AR267" s="103"/>
      <c r="AS267" s="48" t="str">
        <f>VLOOKUP(J267, 'Interrupt Table U5Lx'!$I$6:$I$397, 1, FALSE)</f>
        <v>INTRLIN38UR1</v>
      </c>
    </row>
    <row r="268" spans="1:45" s="102" customFormat="1" ht="16">
      <c r="A268" s="705"/>
      <c r="B268" s="106"/>
      <c r="C268" s="106"/>
      <c r="D268" s="78"/>
      <c r="E268" s="104"/>
      <c r="F268" s="105"/>
      <c r="G268" s="123"/>
      <c r="H268" s="98" t="s">
        <v>1253</v>
      </c>
      <c r="I268" s="92"/>
      <c r="J268" s="16" t="s">
        <v>839</v>
      </c>
      <c r="K268" s="16" t="s">
        <v>840</v>
      </c>
      <c r="L268" s="16" t="s">
        <v>1253</v>
      </c>
      <c r="M268" s="16" t="s">
        <v>755</v>
      </c>
      <c r="N268" s="16" t="s">
        <v>1821</v>
      </c>
      <c r="O268" s="78"/>
      <c r="P268" s="702"/>
      <c r="Q268" s="702"/>
      <c r="R268" s="78"/>
      <c r="S268" s="71"/>
      <c r="T268" s="70" t="s">
        <v>47</v>
      </c>
      <c r="U268" s="70" t="s">
        <v>47</v>
      </c>
      <c r="V268" s="70" t="s">
        <v>47</v>
      </c>
      <c r="W268" s="70" t="s">
        <v>47</v>
      </c>
      <c r="X268" s="70" t="s">
        <v>47</v>
      </c>
      <c r="Y268" s="70" t="s">
        <v>47</v>
      </c>
      <c r="Z268" s="70" t="s">
        <v>47</v>
      </c>
      <c r="AA268" s="70" t="s">
        <v>1167</v>
      </c>
      <c r="AB268" s="70" t="s">
        <v>1167</v>
      </c>
      <c r="AC268" s="125" t="s">
        <v>1167</v>
      </c>
      <c r="AD268" s="70" t="s">
        <v>1167</v>
      </c>
      <c r="AE268" s="124" t="s">
        <v>1167</v>
      </c>
      <c r="AF268" s="103"/>
      <c r="AG268" s="227" t="s">
        <v>1219</v>
      </c>
      <c r="AH268" s="246">
        <v>44995</v>
      </c>
      <c r="AI268" s="59" t="s">
        <v>1216</v>
      </c>
      <c r="AJ268" s="243" t="s">
        <v>1180</v>
      </c>
      <c r="AK268" s="242"/>
      <c r="AL268" s="59"/>
      <c r="AM268" s="243"/>
      <c r="AN268" s="282"/>
      <c r="AO268" s="14"/>
      <c r="AP268" s="249"/>
      <c r="AQ268" s="278"/>
      <c r="AR268" s="103"/>
      <c r="AS268" s="48" t="str">
        <f>VLOOKUP(J268, 'Interrupt Table U5Lx'!$I$6:$I$397, 1, FALSE)</f>
        <v>INTRLIN38UR2</v>
      </c>
    </row>
    <row r="269" spans="1:45" s="102" customFormat="1" ht="16">
      <c r="A269" s="705"/>
      <c r="B269" s="106"/>
      <c r="C269" s="106"/>
      <c r="D269" s="78"/>
      <c r="E269" s="104"/>
      <c r="F269" s="105"/>
      <c r="G269" s="123"/>
      <c r="H269" s="98" t="s">
        <v>1253</v>
      </c>
      <c r="I269" s="92"/>
      <c r="J269" s="16" t="s">
        <v>841</v>
      </c>
      <c r="K269" s="16" t="s">
        <v>842</v>
      </c>
      <c r="L269" s="16" t="s">
        <v>1253</v>
      </c>
      <c r="M269" s="16" t="s">
        <v>755</v>
      </c>
      <c r="N269" s="16" t="s">
        <v>1822</v>
      </c>
      <c r="O269" s="78"/>
      <c r="P269" s="702"/>
      <c r="Q269" s="702"/>
      <c r="R269" s="78"/>
      <c r="S269" s="71"/>
      <c r="T269" s="70" t="s">
        <v>47</v>
      </c>
      <c r="U269" s="70" t="s">
        <v>47</v>
      </c>
      <c r="V269" s="70" t="s">
        <v>47</v>
      </c>
      <c r="W269" s="70" t="s">
        <v>47</v>
      </c>
      <c r="X269" s="70" t="s">
        <v>47</v>
      </c>
      <c r="Y269" s="70" t="s">
        <v>47</v>
      </c>
      <c r="Z269" s="70" t="s">
        <v>47</v>
      </c>
      <c r="AA269" s="70" t="s">
        <v>1167</v>
      </c>
      <c r="AB269" s="70" t="s">
        <v>1167</v>
      </c>
      <c r="AC269" s="125" t="s">
        <v>1167</v>
      </c>
      <c r="AD269" s="70" t="s">
        <v>1167</v>
      </c>
      <c r="AE269" s="124" t="s">
        <v>1167</v>
      </c>
      <c r="AF269" s="103"/>
      <c r="AG269" s="227" t="s">
        <v>1219</v>
      </c>
      <c r="AH269" s="246">
        <v>44995</v>
      </c>
      <c r="AI269" s="59" t="s">
        <v>1216</v>
      </c>
      <c r="AJ269" s="243" t="s">
        <v>1180</v>
      </c>
      <c r="AK269" s="242"/>
      <c r="AL269" s="59"/>
      <c r="AM269" s="243"/>
      <c r="AN269" s="282"/>
      <c r="AO269" s="14"/>
      <c r="AP269" s="249"/>
      <c r="AQ269" s="278"/>
      <c r="AR269" s="103"/>
      <c r="AS269" s="48" t="str">
        <f>VLOOKUP(J269, 'Interrupt Table U5Lx'!$I$6:$I$397, 1, FALSE)</f>
        <v>INTRLIN39</v>
      </c>
    </row>
    <row r="270" spans="1:45" s="102" customFormat="1" ht="16">
      <c r="A270" s="705"/>
      <c r="B270" s="106"/>
      <c r="C270" s="106"/>
      <c r="D270" s="78"/>
      <c r="E270" s="104"/>
      <c r="F270" s="105"/>
      <c r="G270" s="123"/>
      <c r="H270" s="98" t="s">
        <v>1253</v>
      </c>
      <c r="I270" s="92"/>
      <c r="J270" s="16" t="s">
        <v>843</v>
      </c>
      <c r="K270" s="16" t="s">
        <v>844</v>
      </c>
      <c r="L270" s="16" t="s">
        <v>1253</v>
      </c>
      <c r="M270" s="16" t="s">
        <v>755</v>
      </c>
      <c r="N270" s="16" t="s">
        <v>1823</v>
      </c>
      <c r="O270" s="78"/>
      <c r="P270" s="702"/>
      <c r="Q270" s="702"/>
      <c r="R270" s="78"/>
      <c r="S270" s="71"/>
      <c r="T270" s="70" t="s">
        <v>47</v>
      </c>
      <c r="U270" s="70" t="s">
        <v>47</v>
      </c>
      <c r="V270" s="70" t="s">
        <v>47</v>
      </c>
      <c r="W270" s="70" t="s">
        <v>47</v>
      </c>
      <c r="X270" s="70" t="s">
        <v>47</v>
      </c>
      <c r="Y270" s="70" t="s">
        <v>47</v>
      </c>
      <c r="Z270" s="70" t="s">
        <v>47</v>
      </c>
      <c r="AA270" s="70" t="s">
        <v>1167</v>
      </c>
      <c r="AB270" s="70" t="s">
        <v>1167</v>
      </c>
      <c r="AC270" s="125" t="s">
        <v>1167</v>
      </c>
      <c r="AD270" s="70" t="s">
        <v>1167</v>
      </c>
      <c r="AE270" s="124" t="s">
        <v>1167</v>
      </c>
      <c r="AF270" s="103"/>
      <c r="AG270" s="227" t="s">
        <v>1219</v>
      </c>
      <c r="AH270" s="246">
        <v>44995</v>
      </c>
      <c r="AI270" s="59" t="s">
        <v>1216</v>
      </c>
      <c r="AJ270" s="243" t="s">
        <v>1180</v>
      </c>
      <c r="AK270" s="242"/>
      <c r="AL270" s="59"/>
      <c r="AM270" s="243"/>
      <c r="AN270" s="282"/>
      <c r="AO270" s="14"/>
      <c r="AP270" s="249"/>
      <c r="AQ270" s="278"/>
      <c r="AR270" s="103"/>
      <c r="AS270" s="48" t="str">
        <f>VLOOKUP(J270, 'Interrupt Table U5Lx'!$I$6:$I$397, 1, FALSE)</f>
        <v>INTRLIN39UR0</v>
      </c>
    </row>
    <row r="271" spans="1:45" s="102" customFormat="1" ht="16">
      <c r="A271" s="705"/>
      <c r="B271" s="106"/>
      <c r="C271" s="106"/>
      <c r="D271" s="78"/>
      <c r="E271" s="104"/>
      <c r="F271" s="105"/>
      <c r="G271" s="123"/>
      <c r="H271" s="98" t="s">
        <v>1253</v>
      </c>
      <c r="I271" s="92"/>
      <c r="J271" s="16" t="s">
        <v>845</v>
      </c>
      <c r="K271" s="16" t="s">
        <v>846</v>
      </c>
      <c r="L271" s="16" t="s">
        <v>1253</v>
      </c>
      <c r="M271" s="16" t="s">
        <v>755</v>
      </c>
      <c r="N271" s="16" t="s">
        <v>1824</v>
      </c>
      <c r="O271" s="78"/>
      <c r="P271" s="702"/>
      <c r="Q271" s="702"/>
      <c r="R271" s="78"/>
      <c r="S271" s="71"/>
      <c r="T271" s="70" t="s">
        <v>47</v>
      </c>
      <c r="U271" s="70" t="s">
        <v>47</v>
      </c>
      <c r="V271" s="70" t="s">
        <v>47</v>
      </c>
      <c r="W271" s="70" t="s">
        <v>47</v>
      </c>
      <c r="X271" s="70" t="s">
        <v>47</v>
      </c>
      <c r="Y271" s="70" t="s">
        <v>47</v>
      </c>
      <c r="Z271" s="70" t="s">
        <v>47</v>
      </c>
      <c r="AA271" s="70" t="s">
        <v>1167</v>
      </c>
      <c r="AB271" s="70" t="s">
        <v>1167</v>
      </c>
      <c r="AC271" s="125" t="s">
        <v>1167</v>
      </c>
      <c r="AD271" s="70" t="s">
        <v>1167</v>
      </c>
      <c r="AE271" s="124" t="s">
        <v>1167</v>
      </c>
      <c r="AF271" s="103"/>
      <c r="AG271" s="227" t="s">
        <v>1219</v>
      </c>
      <c r="AH271" s="246">
        <v>44995</v>
      </c>
      <c r="AI271" s="59" t="s">
        <v>1216</v>
      </c>
      <c r="AJ271" s="243" t="s">
        <v>1180</v>
      </c>
      <c r="AK271" s="242"/>
      <c r="AL271" s="59"/>
      <c r="AM271" s="243"/>
      <c r="AN271" s="282"/>
      <c r="AO271" s="14"/>
      <c r="AP271" s="249"/>
      <c r="AQ271" s="278"/>
      <c r="AR271" s="103"/>
      <c r="AS271" s="48" t="str">
        <f>VLOOKUP(J271, 'Interrupt Table U5Lx'!$I$6:$I$397, 1, FALSE)</f>
        <v>INTRLIN39UR1</v>
      </c>
    </row>
    <row r="272" spans="1:45" s="102" customFormat="1" ht="16">
      <c r="A272" s="705"/>
      <c r="B272" s="106"/>
      <c r="C272" s="106"/>
      <c r="D272" s="78"/>
      <c r="E272" s="104"/>
      <c r="F272" s="105"/>
      <c r="G272" s="123"/>
      <c r="H272" s="98" t="s">
        <v>1253</v>
      </c>
      <c r="I272" s="92"/>
      <c r="J272" s="16" t="s">
        <v>847</v>
      </c>
      <c r="K272" s="16" t="s">
        <v>848</v>
      </c>
      <c r="L272" s="16" t="s">
        <v>1253</v>
      </c>
      <c r="M272" s="16" t="s">
        <v>755</v>
      </c>
      <c r="N272" s="16" t="s">
        <v>1825</v>
      </c>
      <c r="O272" s="78"/>
      <c r="P272" s="702"/>
      <c r="Q272" s="702"/>
      <c r="R272" s="78"/>
      <c r="S272" s="71"/>
      <c r="T272" s="70" t="s">
        <v>47</v>
      </c>
      <c r="U272" s="70" t="s">
        <v>47</v>
      </c>
      <c r="V272" s="70" t="s">
        <v>47</v>
      </c>
      <c r="W272" s="70" t="s">
        <v>47</v>
      </c>
      <c r="X272" s="70" t="s">
        <v>47</v>
      </c>
      <c r="Y272" s="70" t="s">
        <v>47</v>
      </c>
      <c r="Z272" s="70" t="s">
        <v>47</v>
      </c>
      <c r="AA272" s="70" t="s">
        <v>1167</v>
      </c>
      <c r="AB272" s="70" t="s">
        <v>1167</v>
      </c>
      <c r="AC272" s="125" t="s">
        <v>1167</v>
      </c>
      <c r="AD272" s="70" t="s">
        <v>1167</v>
      </c>
      <c r="AE272" s="124" t="s">
        <v>1167</v>
      </c>
      <c r="AF272" s="103"/>
      <c r="AG272" s="227" t="s">
        <v>1219</v>
      </c>
      <c r="AH272" s="246">
        <v>44995</v>
      </c>
      <c r="AI272" s="59" t="s">
        <v>1216</v>
      </c>
      <c r="AJ272" s="243" t="s">
        <v>1180</v>
      </c>
      <c r="AK272" s="242"/>
      <c r="AL272" s="59"/>
      <c r="AM272" s="243"/>
      <c r="AN272" s="282"/>
      <c r="AO272" s="14"/>
      <c r="AP272" s="249"/>
      <c r="AQ272" s="278"/>
      <c r="AR272" s="103"/>
      <c r="AS272" s="48" t="str">
        <f>VLOOKUP(J272, 'Interrupt Table U5Lx'!$I$6:$I$397, 1, FALSE)</f>
        <v>INTRLIN39UR2</v>
      </c>
    </row>
    <row r="273" spans="1:45" s="102" customFormat="1" ht="16">
      <c r="A273" s="705"/>
      <c r="B273" s="106"/>
      <c r="C273" s="106"/>
      <c r="D273" s="78"/>
      <c r="E273" s="104"/>
      <c r="F273" s="105"/>
      <c r="G273" s="123"/>
      <c r="H273" s="98" t="s">
        <v>1253</v>
      </c>
      <c r="I273" s="92"/>
      <c r="J273" s="16" t="s">
        <v>849</v>
      </c>
      <c r="K273" s="16" t="s">
        <v>850</v>
      </c>
      <c r="L273" s="16" t="s">
        <v>1253</v>
      </c>
      <c r="M273" s="16" t="s">
        <v>755</v>
      </c>
      <c r="N273" s="16" t="s">
        <v>1826</v>
      </c>
      <c r="O273" s="78"/>
      <c r="P273" s="702"/>
      <c r="Q273" s="702"/>
      <c r="R273" s="78"/>
      <c r="S273" s="71"/>
      <c r="T273" s="70" t="s">
        <v>47</v>
      </c>
      <c r="U273" s="70" t="s">
        <v>47</v>
      </c>
      <c r="V273" s="70" t="s">
        <v>47</v>
      </c>
      <c r="W273" s="70" t="s">
        <v>47</v>
      </c>
      <c r="X273" s="70" t="s">
        <v>47</v>
      </c>
      <c r="Y273" s="70" t="s">
        <v>47</v>
      </c>
      <c r="Z273" s="70" t="s">
        <v>47</v>
      </c>
      <c r="AA273" s="70" t="s">
        <v>1167</v>
      </c>
      <c r="AB273" s="70" t="s">
        <v>1167</v>
      </c>
      <c r="AC273" s="125" t="s">
        <v>1167</v>
      </c>
      <c r="AD273" s="70" t="s">
        <v>1167</v>
      </c>
      <c r="AE273" s="124" t="s">
        <v>1167</v>
      </c>
      <c r="AF273" s="103"/>
      <c r="AG273" s="227" t="s">
        <v>1219</v>
      </c>
      <c r="AH273" s="246">
        <v>44995</v>
      </c>
      <c r="AI273" s="59" t="s">
        <v>1216</v>
      </c>
      <c r="AJ273" s="243" t="s">
        <v>1180</v>
      </c>
      <c r="AK273" s="242"/>
      <c r="AL273" s="59"/>
      <c r="AM273" s="243"/>
      <c r="AN273" s="282"/>
      <c r="AO273" s="14"/>
      <c r="AP273" s="249"/>
      <c r="AQ273" s="278"/>
      <c r="AR273" s="103"/>
      <c r="AS273" s="48" t="str">
        <f>VLOOKUP(J273, 'Interrupt Table U5Lx'!$I$6:$I$397, 1, FALSE)</f>
        <v>INTRLIN310</v>
      </c>
    </row>
    <row r="274" spans="1:45" s="102" customFormat="1" ht="16">
      <c r="A274" s="705"/>
      <c r="B274" s="106"/>
      <c r="C274" s="106"/>
      <c r="D274" s="78"/>
      <c r="E274" s="104"/>
      <c r="F274" s="105"/>
      <c r="G274" s="123"/>
      <c r="H274" s="98" t="s">
        <v>1253</v>
      </c>
      <c r="I274" s="92"/>
      <c r="J274" s="16" t="s">
        <v>851</v>
      </c>
      <c r="K274" s="16" t="s">
        <v>852</v>
      </c>
      <c r="L274" s="16" t="s">
        <v>1253</v>
      </c>
      <c r="M274" s="16" t="s">
        <v>755</v>
      </c>
      <c r="N274" s="16" t="s">
        <v>1827</v>
      </c>
      <c r="O274" s="78"/>
      <c r="P274" s="702"/>
      <c r="Q274" s="702"/>
      <c r="R274" s="78"/>
      <c r="S274" s="71"/>
      <c r="T274" s="70" t="s">
        <v>47</v>
      </c>
      <c r="U274" s="70" t="s">
        <v>47</v>
      </c>
      <c r="V274" s="70" t="s">
        <v>47</v>
      </c>
      <c r="W274" s="70" t="s">
        <v>47</v>
      </c>
      <c r="X274" s="70" t="s">
        <v>47</v>
      </c>
      <c r="Y274" s="70" t="s">
        <v>47</v>
      </c>
      <c r="Z274" s="70" t="s">
        <v>47</v>
      </c>
      <c r="AA274" s="70" t="s">
        <v>1167</v>
      </c>
      <c r="AB274" s="70" t="s">
        <v>1167</v>
      </c>
      <c r="AC274" s="125" t="s">
        <v>1167</v>
      </c>
      <c r="AD274" s="70" t="s">
        <v>1167</v>
      </c>
      <c r="AE274" s="124" t="s">
        <v>1167</v>
      </c>
      <c r="AF274" s="103"/>
      <c r="AG274" s="227" t="s">
        <v>1219</v>
      </c>
      <c r="AH274" s="246">
        <v>44995</v>
      </c>
      <c r="AI274" s="59" t="s">
        <v>1216</v>
      </c>
      <c r="AJ274" s="243" t="s">
        <v>1180</v>
      </c>
      <c r="AK274" s="242"/>
      <c r="AL274" s="59"/>
      <c r="AM274" s="243"/>
      <c r="AN274" s="282"/>
      <c r="AO274" s="14"/>
      <c r="AP274" s="249"/>
      <c r="AQ274" s="278"/>
      <c r="AR274" s="103"/>
      <c r="AS274" s="48" t="str">
        <f>VLOOKUP(J274, 'Interrupt Table U5Lx'!$I$6:$I$397, 1, FALSE)</f>
        <v>INTRLIN310UR0</v>
      </c>
    </row>
    <row r="275" spans="1:45" s="102" customFormat="1" ht="16">
      <c r="A275" s="705"/>
      <c r="B275" s="106"/>
      <c r="C275" s="106"/>
      <c r="D275" s="78"/>
      <c r="E275" s="104"/>
      <c r="F275" s="105"/>
      <c r="G275" s="123"/>
      <c r="H275" s="98" t="s">
        <v>1253</v>
      </c>
      <c r="I275" s="92"/>
      <c r="J275" s="16" t="s">
        <v>853</v>
      </c>
      <c r="K275" s="16" t="s">
        <v>854</v>
      </c>
      <c r="L275" s="16" t="s">
        <v>1253</v>
      </c>
      <c r="M275" s="16" t="s">
        <v>755</v>
      </c>
      <c r="N275" s="16" t="s">
        <v>1828</v>
      </c>
      <c r="O275" s="78"/>
      <c r="P275" s="702"/>
      <c r="Q275" s="702"/>
      <c r="R275" s="78"/>
      <c r="S275" s="71"/>
      <c r="T275" s="70" t="s">
        <v>47</v>
      </c>
      <c r="U275" s="70" t="s">
        <v>47</v>
      </c>
      <c r="V275" s="70" t="s">
        <v>47</v>
      </c>
      <c r="W275" s="70" t="s">
        <v>47</v>
      </c>
      <c r="X275" s="70" t="s">
        <v>47</v>
      </c>
      <c r="Y275" s="70" t="s">
        <v>47</v>
      </c>
      <c r="Z275" s="70" t="s">
        <v>47</v>
      </c>
      <c r="AA275" s="70" t="s">
        <v>1167</v>
      </c>
      <c r="AB275" s="70" t="s">
        <v>1167</v>
      </c>
      <c r="AC275" s="125" t="s">
        <v>1167</v>
      </c>
      <c r="AD275" s="70" t="s">
        <v>1167</v>
      </c>
      <c r="AE275" s="124" t="s">
        <v>1167</v>
      </c>
      <c r="AF275" s="103"/>
      <c r="AG275" s="227" t="s">
        <v>1219</v>
      </c>
      <c r="AH275" s="246">
        <v>44995</v>
      </c>
      <c r="AI275" s="59" t="s">
        <v>1216</v>
      </c>
      <c r="AJ275" s="243" t="s">
        <v>1180</v>
      </c>
      <c r="AK275" s="242"/>
      <c r="AL275" s="59"/>
      <c r="AM275" s="243"/>
      <c r="AN275" s="282"/>
      <c r="AO275" s="14"/>
      <c r="AP275" s="249"/>
      <c r="AQ275" s="278"/>
      <c r="AR275" s="103"/>
      <c r="AS275" s="48" t="str">
        <f>VLOOKUP(J275, 'Interrupt Table U5Lx'!$I$6:$I$397, 1, FALSE)</f>
        <v>INTRLIN310UR1</v>
      </c>
    </row>
    <row r="276" spans="1:45" s="102" customFormat="1" ht="16">
      <c r="A276" s="705"/>
      <c r="B276" s="106"/>
      <c r="C276" s="106"/>
      <c r="D276" s="78"/>
      <c r="E276" s="104"/>
      <c r="F276" s="105"/>
      <c r="G276" s="123"/>
      <c r="H276" s="98" t="s">
        <v>1253</v>
      </c>
      <c r="I276" s="92"/>
      <c r="J276" s="16" t="s">
        <v>855</v>
      </c>
      <c r="K276" s="16" t="s">
        <v>856</v>
      </c>
      <c r="L276" s="16" t="s">
        <v>1253</v>
      </c>
      <c r="M276" s="16" t="s">
        <v>755</v>
      </c>
      <c r="N276" s="16" t="s">
        <v>1829</v>
      </c>
      <c r="O276" s="78"/>
      <c r="P276" s="702"/>
      <c r="Q276" s="702"/>
      <c r="R276" s="78"/>
      <c r="S276" s="71"/>
      <c r="T276" s="70" t="s">
        <v>47</v>
      </c>
      <c r="U276" s="70" t="s">
        <v>47</v>
      </c>
      <c r="V276" s="70" t="s">
        <v>47</v>
      </c>
      <c r="W276" s="70" t="s">
        <v>47</v>
      </c>
      <c r="X276" s="70" t="s">
        <v>47</v>
      </c>
      <c r="Y276" s="70" t="s">
        <v>47</v>
      </c>
      <c r="Z276" s="70" t="s">
        <v>47</v>
      </c>
      <c r="AA276" s="70" t="s">
        <v>1167</v>
      </c>
      <c r="AB276" s="70" t="s">
        <v>1167</v>
      </c>
      <c r="AC276" s="125" t="s">
        <v>1167</v>
      </c>
      <c r="AD276" s="70" t="s">
        <v>1167</v>
      </c>
      <c r="AE276" s="124" t="s">
        <v>1167</v>
      </c>
      <c r="AF276" s="103"/>
      <c r="AG276" s="227" t="s">
        <v>1219</v>
      </c>
      <c r="AH276" s="246">
        <v>44995</v>
      </c>
      <c r="AI276" s="59" t="s">
        <v>1216</v>
      </c>
      <c r="AJ276" s="243" t="s">
        <v>1180</v>
      </c>
      <c r="AK276" s="242"/>
      <c r="AL276" s="59"/>
      <c r="AM276" s="243"/>
      <c r="AN276" s="282"/>
      <c r="AO276" s="14"/>
      <c r="AP276" s="249"/>
      <c r="AQ276" s="278"/>
      <c r="AR276" s="103"/>
      <c r="AS276" s="48" t="str">
        <f>VLOOKUP(J276, 'Interrupt Table U5Lx'!$I$6:$I$397, 1, FALSE)</f>
        <v>INTRLIN310UR2</v>
      </c>
    </row>
    <row r="277" spans="1:45" s="102" customFormat="1" ht="16">
      <c r="A277" s="705"/>
      <c r="B277" s="106"/>
      <c r="C277" s="106"/>
      <c r="D277" s="78"/>
      <c r="E277" s="104"/>
      <c r="F277" s="105"/>
      <c r="G277" s="123"/>
      <c r="H277" s="98" t="s">
        <v>1253</v>
      </c>
      <c r="I277" s="92"/>
      <c r="J277" s="16" t="s">
        <v>861</v>
      </c>
      <c r="K277" s="16" t="s">
        <v>862</v>
      </c>
      <c r="L277" s="16" t="s">
        <v>1253</v>
      </c>
      <c r="M277" s="16" t="s">
        <v>755</v>
      </c>
      <c r="N277" s="16" t="s">
        <v>1830</v>
      </c>
      <c r="O277" s="78"/>
      <c r="P277" s="702"/>
      <c r="Q277" s="702"/>
      <c r="R277" s="78"/>
      <c r="S277" s="71"/>
      <c r="T277" s="70" t="s">
        <v>47</v>
      </c>
      <c r="U277" s="70" t="s">
        <v>47</v>
      </c>
      <c r="V277" s="70" t="s">
        <v>47</v>
      </c>
      <c r="W277" s="70" t="s">
        <v>47</v>
      </c>
      <c r="X277" s="70" t="s">
        <v>47</v>
      </c>
      <c r="Y277" s="70" t="s">
        <v>47</v>
      </c>
      <c r="Z277" s="70" t="s">
        <v>47</v>
      </c>
      <c r="AA277" s="70" t="s">
        <v>1167</v>
      </c>
      <c r="AB277" s="70" t="s">
        <v>1167</v>
      </c>
      <c r="AC277" s="122" t="s">
        <v>1167</v>
      </c>
      <c r="AD277" s="122" t="s">
        <v>1167</v>
      </c>
      <c r="AE277" s="120" t="s">
        <v>1167</v>
      </c>
      <c r="AF277" s="103"/>
      <c r="AG277" s="227" t="s">
        <v>1219</v>
      </c>
      <c r="AH277" s="246">
        <v>44995</v>
      </c>
      <c r="AI277" s="59" t="s">
        <v>1216</v>
      </c>
      <c r="AJ277" s="243" t="s">
        <v>1180</v>
      </c>
      <c r="AK277" s="242"/>
      <c r="AL277" s="59"/>
      <c r="AM277" s="243"/>
      <c r="AN277" s="282"/>
      <c r="AO277" s="14"/>
      <c r="AP277" s="249"/>
      <c r="AQ277" s="278"/>
      <c r="AR277" s="103"/>
      <c r="AS277" s="48" t="str">
        <f>VLOOKUP(J277, 'Interrupt Table U5Lx'!$I$6:$I$397, 1, FALSE)</f>
        <v>INTRLIN311</v>
      </c>
    </row>
    <row r="278" spans="1:45" s="102" customFormat="1" ht="16">
      <c r="A278" s="705"/>
      <c r="B278" s="106"/>
      <c r="C278" s="106"/>
      <c r="D278" s="78"/>
      <c r="E278" s="104"/>
      <c r="F278" s="105"/>
      <c r="G278" s="123"/>
      <c r="H278" s="98" t="s">
        <v>1253</v>
      </c>
      <c r="I278" s="92"/>
      <c r="J278" s="16" t="s">
        <v>863</v>
      </c>
      <c r="K278" s="16" t="s">
        <v>864</v>
      </c>
      <c r="L278" s="16" t="s">
        <v>1253</v>
      </c>
      <c r="M278" s="16" t="s">
        <v>755</v>
      </c>
      <c r="N278" s="16" t="s">
        <v>1831</v>
      </c>
      <c r="O278" s="78"/>
      <c r="P278" s="702"/>
      <c r="Q278" s="702"/>
      <c r="R278" s="78"/>
      <c r="S278" s="71"/>
      <c r="T278" s="70" t="s">
        <v>47</v>
      </c>
      <c r="U278" s="70" t="s">
        <v>47</v>
      </c>
      <c r="V278" s="70" t="s">
        <v>47</v>
      </c>
      <c r="W278" s="70" t="s">
        <v>47</v>
      </c>
      <c r="X278" s="70" t="s">
        <v>47</v>
      </c>
      <c r="Y278" s="70" t="s">
        <v>47</v>
      </c>
      <c r="Z278" s="70" t="s">
        <v>47</v>
      </c>
      <c r="AA278" s="70" t="s">
        <v>1167</v>
      </c>
      <c r="AB278" s="70" t="s">
        <v>1167</v>
      </c>
      <c r="AC278" s="122" t="s">
        <v>1167</v>
      </c>
      <c r="AD278" s="122" t="s">
        <v>1167</v>
      </c>
      <c r="AE278" s="120" t="s">
        <v>1167</v>
      </c>
      <c r="AF278" s="103"/>
      <c r="AG278" s="227" t="s">
        <v>1219</v>
      </c>
      <c r="AH278" s="246">
        <v>44995</v>
      </c>
      <c r="AI278" s="59" t="s">
        <v>1216</v>
      </c>
      <c r="AJ278" s="243" t="s">
        <v>1180</v>
      </c>
      <c r="AK278" s="242"/>
      <c r="AL278" s="59"/>
      <c r="AM278" s="243"/>
      <c r="AN278" s="282"/>
      <c r="AO278" s="14"/>
      <c r="AP278" s="249"/>
      <c r="AQ278" s="278"/>
      <c r="AR278" s="103"/>
      <c r="AS278" s="48" t="str">
        <f>VLOOKUP(J278, 'Interrupt Table U5Lx'!$I$6:$I$397, 1, FALSE)</f>
        <v>INTRLIN311UR0</v>
      </c>
    </row>
    <row r="279" spans="1:45" s="102" customFormat="1" ht="16">
      <c r="A279" s="705"/>
      <c r="B279" s="106"/>
      <c r="C279" s="106"/>
      <c r="D279" s="78"/>
      <c r="E279" s="104"/>
      <c r="F279" s="105"/>
      <c r="G279" s="123"/>
      <c r="H279" s="98" t="s">
        <v>1253</v>
      </c>
      <c r="I279" s="92"/>
      <c r="J279" s="16" t="s">
        <v>865</v>
      </c>
      <c r="K279" s="16" t="s">
        <v>866</v>
      </c>
      <c r="L279" s="16" t="s">
        <v>1253</v>
      </c>
      <c r="M279" s="16" t="s">
        <v>755</v>
      </c>
      <c r="N279" s="16" t="s">
        <v>1832</v>
      </c>
      <c r="O279" s="78"/>
      <c r="P279" s="702"/>
      <c r="Q279" s="702"/>
      <c r="R279" s="78"/>
      <c r="S279" s="71"/>
      <c r="T279" s="70" t="s">
        <v>47</v>
      </c>
      <c r="U279" s="70" t="s">
        <v>47</v>
      </c>
      <c r="V279" s="70" t="s">
        <v>47</v>
      </c>
      <c r="W279" s="70" t="s">
        <v>47</v>
      </c>
      <c r="X279" s="70" t="s">
        <v>47</v>
      </c>
      <c r="Y279" s="70" t="s">
        <v>47</v>
      </c>
      <c r="Z279" s="70" t="s">
        <v>47</v>
      </c>
      <c r="AA279" s="70" t="s">
        <v>1167</v>
      </c>
      <c r="AB279" s="70" t="s">
        <v>1167</v>
      </c>
      <c r="AC279" s="122" t="s">
        <v>1167</v>
      </c>
      <c r="AD279" s="122" t="s">
        <v>1167</v>
      </c>
      <c r="AE279" s="120" t="s">
        <v>1167</v>
      </c>
      <c r="AF279" s="103"/>
      <c r="AG279" s="227" t="s">
        <v>1219</v>
      </c>
      <c r="AH279" s="246">
        <v>44995</v>
      </c>
      <c r="AI279" s="59" t="s">
        <v>1216</v>
      </c>
      <c r="AJ279" s="243" t="s">
        <v>1180</v>
      </c>
      <c r="AK279" s="242"/>
      <c r="AL279" s="59"/>
      <c r="AM279" s="243"/>
      <c r="AN279" s="282"/>
      <c r="AO279" s="14"/>
      <c r="AP279" s="249"/>
      <c r="AQ279" s="278"/>
      <c r="AR279" s="103"/>
      <c r="AS279" s="48" t="str">
        <f>VLOOKUP(J279, 'Interrupt Table U5Lx'!$I$6:$I$397, 1, FALSE)</f>
        <v>INTRLIN311UR1</v>
      </c>
    </row>
    <row r="280" spans="1:45" s="102" customFormat="1" ht="16">
      <c r="A280" s="705"/>
      <c r="B280" s="106"/>
      <c r="C280" s="106"/>
      <c r="D280" s="78"/>
      <c r="E280" s="104"/>
      <c r="F280" s="105"/>
      <c r="G280" s="123"/>
      <c r="H280" s="98" t="s">
        <v>1253</v>
      </c>
      <c r="I280" s="92"/>
      <c r="J280" s="16" t="s">
        <v>867</v>
      </c>
      <c r="K280" s="16" t="s">
        <v>868</v>
      </c>
      <c r="L280" s="16" t="s">
        <v>1253</v>
      </c>
      <c r="M280" s="16" t="s">
        <v>755</v>
      </c>
      <c r="N280" s="16" t="s">
        <v>1833</v>
      </c>
      <c r="O280" s="78"/>
      <c r="P280" s="702"/>
      <c r="Q280" s="702"/>
      <c r="R280" s="78"/>
      <c r="S280" s="71"/>
      <c r="T280" s="70" t="s">
        <v>47</v>
      </c>
      <c r="U280" s="70" t="s">
        <v>47</v>
      </c>
      <c r="V280" s="70" t="s">
        <v>47</v>
      </c>
      <c r="W280" s="70" t="s">
        <v>47</v>
      </c>
      <c r="X280" s="70" t="s">
        <v>47</v>
      </c>
      <c r="Y280" s="70" t="s">
        <v>47</v>
      </c>
      <c r="Z280" s="70" t="s">
        <v>47</v>
      </c>
      <c r="AA280" s="70" t="s">
        <v>1167</v>
      </c>
      <c r="AB280" s="70" t="s">
        <v>1167</v>
      </c>
      <c r="AC280" s="122" t="s">
        <v>1167</v>
      </c>
      <c r="AD280" s="122" t="s">
        <v>1167</v>
      </c>
      <c r="AE280" s="120" t="s">
        <v>1167</v>
      </c>
      <c r="AF280" s="103"/>
      <c r="AG280" s="227" t="s">
        <v>1219</v>
      </c>
      <c r="AH280" s="246">
        <v>44995</v>
      </c>
      <c r="AI280" s="59" t="s">
        <v>1216</v>
      </c>
      <c r="AJ280" s="243" t="s">
        <v>1180</v>
      </c>
      <c r="AK280" s="242"/>
      <c r="AL280" s="59"/>
      <c r="AM280" s="243"/>
      <c r="AN280" s="282"/>
      <c r="AO280" s="14"/>
      <c r="AP280" s="249"/>
      <c r="AQ280" s="278"/>
      <c r="AR280" s="103"/>
      <c r="AS280" s="48" t="str">
        <f>VLOOKUP(J280, 'Interrupt Table U5Lx'!$I$6:$I$397, 1, FALSE)</f>
        <v>INTRLIN311UR2</v>
      </c>
    </row>
    <row r="281" spans="1:45" s="102" customFormat="1" ht="16">
      <c r="A281" s="705"/>
      <c r="B281" s="106"/>
      <c r="C281" s="106"/>
      <c r="D281" s="78"/>
      <c r="E281" s="104"/>
      <c r="F281" s="105"/>
      <c r="G281" s="123"/>
      <c r="H281" s="98" t="s">
        <v>1253</v>
      </c>
      <c r="I281" s="92"/>
      <c r="J281" s="16" t="s">
        <v>869</v>
      </c>
      <c r="K281" s="16" t="s">
        <v>870</v>
      </c>
      <c r="L281" s="16" t="s">
        <v>1253</v>
      </c>
      <c r="M281" s="16" t="s">
        <v>755</v>
      </c>
      <c r="N281" s="16" t="s">
        <v>1834</v>
      </c>
      <c r="O281" s="78"/>
      <c r="P281" s="702"/>
      <c r="Q281" s="702"/>
      <c r="R281" s="78"/>
      <c r="S281" s="71"/>
      <c r="T281" s="70" t="s">
        <v>47</v>
      </c>
      <c r="U281" s="70" t="s">
        <v>47</v>
      </c>
      <c r="V281" s="70" t="s">
        <v>47</v>
      </c>
      <c r="W281" s="70" t="s">
        <v>47</v>
      </c>
      <c r="X281" s="70" t="s">
        <v>47</v>
      </c>
      <c r="Y281" s="70" t="s">
        <v>47</v>
      </c>
      <c r="Z281" s="70" t="s">
        <v>1167</v>
      </c>
      <c r="AA281" s="70" t="s">
        <v>1167</v>
      </c>
      <c r="AB281" s="70" t="s">
        <v>1167</v>
      </c>
      <c r="AC281" s="122" t="s">
        <v>1167</v>
      </c>
      <c r="AD281" s="122" t="s">
        <v>1167</v>
      </c>
      <c r="AE281" s="120" t="s">
        <v>1167</v>
      </c>
      <c r="AF281" s="103"/>
      <c r="AG281" s="227" t="s">
        <v>1219</v>
      </c>
      <c r="AH281" s="246">
        <v>44995</v>
      </c>
      <c r="AI281" s="59" t="s">
        <v>1216</v>
      </c>
      <c r="AJ281" s="243" t="s">
        <v>1180</v>
      </c>
      <c r="AK281" s="242"/>
      <c r="AL281" s="59"/>
      <c r="AM281" s="243"/>
      <c r="AN281" s="282"/>
      <c r="AO281" s="14"/>
      <c r="AP281" s="249"/>
      <c r="AQ281" s="278"/>
      <c r="AR281" s="103"/>
      <c r="AS281" s="48" t="str">
        <f>VLOOKUP(J281, 'Interrupt Table U5Lx'!$I$6:$I$397, 1, FALSE)</f>
        <v>INTRLIN312</v>
      </c>
    </row>
    <row r="282" spans="1:45" s="102" customFormat="1" ht="16">
      <c r="A282" s="705"/>
      <c r="B282" s="106"/>
      <c r="C282" s="106"/>
      <c r="D282" s="78"/>
      <c r="E282" s="104"/>
      <c r="F282" s="105"/>
      <c r="G282" s="123"/>
      <c r="H282" s="98" t="s">
        <v>1253</v>
      </c>
      <c r="I282" s="92"/>
      <c r="J282" s="16" t="s">
        <v>871</v>
      </c>
      <c r="K282" s="16" t="s">
        <v>872</v>
      </c>
      <c r="L282" s="16" t="s">
        <v>1253</v>
      </c>
      <c r="M282" s="16" t="s">
        <v>755</v>
      </c>
      <c r="N282" s="16" t="s">
        <v>1835</v>
      </c>
      <c r="O282" s="78"/>
      <c r="P282" s="702"/>
      <c r="Q282" s="702"/>
      <c r="R282" s="78"/>
      <c r="S282" s="71"/>
      <c r="T282" s="70" t="s">
        <v>47</v>
      </c>
      <c r="U282" s="70" t="s">
        <v>47</v>
      </c>
      <c r="V282" s="70" t="s">
        <v>47</v>
      </c>
      <c r="W282" s="70" t="s">
        <v>47</v>
      </c>
      <c r="X282" s="70" t="s">
        <v>47</v>
      </c>
      <c r="Y282" s="70" t="s">
        <v>47</v>
      </c>
      <c r="Z282" s="70" t="s">
        <v>1167</v>
      </c>
      <c r="AA282" s="70" t="s">
        <v>1167</v>
      </c>
      <c r="AB282" s="70" t="s">
        <v>1167</v>
      </c>
      <c r="AC282" s="122" t="s">
        <v>1167</v>
      </c>
      <c r="AD282" s="122" t="s">
        <v>1167</v>
      </c>
      <c r="AE282" s="120" t="s">
        <v>1167</v>
      </c>
      <c r="AF282" s="103"/>
      <c r="AG282" s="227" t="s">
        <v>1219</v>
      </c>
      <c r="AH282" s="246">
        <v>44995</v>
      </c>
      <c r="AI282" s="59" t="s">
        <v>1216</v>
      </c>
      <c r="AJ282" s="243" t="s">
        <v>1180</v>
      </c>
      <c r="AK282" s="242"/>
      <c r="AL282" s="59"/>
      <c r="AM282" s="243"/>
      <c r="AN282" s="282"/>
      <c r="AO282" s="14"/>
      <c r="AP282" s="249"/>
      <c r="AQ282" s="278"/>
      <c r="AR282" s="103"/>
      <c r="AS282" s="48" t="str">
        <f>VLOOKUP(J282, 'Interrupt Table U5Lx'!$I$6:$I$397, 1, FALSE)</f>
        <v>INTRLIN312UR0</v>
      </c>
    </row>
    <row r="283" spans="1:45" s="102" customFormat="1" ht="16">
      <c r="A283" s="705"/>
      <c r="B283" s="106"/>
      <c r="C283" s="106"/>
      <c r="D283" s="78"/>
      <c r="E283" s="104"/>
      <c r="F283" s="105"/>
      <c r="G283" s="123"/>
      <c r="H283" s="98" t="s">
        <v>1253</v>
      </c>
      <c r="I283" s="92"/>
      <c r="J283" s="16" t="s">
        <v>873</v>
      </c>
      <c r="K283" s="16" t="s">
        <v>874</v>
      </c>
      <c r="L283" s="16" t="s">
        <v>1253</v>
      </c>
      <c r="M283" s="16" t="s">
        <v>755</v>
      </c>
      <c r="N283" s="16" t="s">
        <v>1836</v>
      </c>
      <c r="O283" s="78"/>
      <c r="P283" s="702"/>
      <c r="Q283" s="702"/>
      <c r="R283" s="78"/>
      <c r="S283" s="71"/>
      <c r="T283" s="70" t="s">
        <v>47</v>
      </c>
      <c r="U283" s="70" t="s">
        <v>47</v>
      </c>
      <c r="V283" s="70" t="s">
        <v>47</v>
      </c>
      <c r="W283" s="70" t="s">
        <v>47</v>
      </c>
      <c r="X283" s="70" t="s">
        <v>47</v>
      </c>
      <c r="Y283" s="70" t="s">
        <v>47</v>
      </c>
      <c r="Z283" s="70" t="s">
        <v>1167</v>
      </c>
      <c r="AA283" s="70" t="s">
        <v>1167</v>
      </c>
      <c r="AB283" s="70" t="s">
        <v>1167</v>
      </c>
      <c r="AC283" s="122" t="s">
        <v>1167</v>
      </c>
      <c r="AD283" s="122" t="s">
        <v>1167</v>
      </c>
      <c r="AE283" s="120" t="s">
        <v>1167</v>
      </c>
      <c r="AF283" s="103"/>
      <c r="AG283" s="227" t="s">
        <v>1219</v>
      </c>
      <c r="AH283" s="246">
        <v>44995</v>
      </c>
      <c r="AI283" s="59" t="s">
        <v>1216</v>
      </c>
      <c r="AJ283" s="243" t="s">
        <v>1180</v>
      </c>
      <c r="AK283" s="242"/>
      <c r="AL283" s="59"/>
      <c r="AM283" s="243"/>
      <c r="AN283" s="282"/>
      <c r="AO283" s="14"/>
      <c r="AP283" s="249"/>
      <c r="AQ283" s="278"/>
      <c r="AR283" s="103"/>
      <c r="AS283" s="48" t="str">
        <f>VLOOKUP(J283, 'Interrupt Table U5Lx'!$I$6:$I$397, 1, FALSE)</f>
        <v>INTRLIN312UR1</v>
      </c>
    </row>
    <row r="284" spans="1:45" s="102" customFormat="1" ht="16">
      <c r="A284" s="705"/>
      <c r="B284" s="106"/>
      <c r="C284" s="106"/>
      <c r="D284" s="78"/>
      <c r="E284" s="104"/>
      <c r="F284" s="105"/>
      <c r="G284" s="123"/>
      <c r="H284" s="98" t="s">
        <v>1253</v>
      </c>
      <c r="I284" s="92"/>
      <c r="J284" s="16" t="s">
        <v>875</v>
      </c>
      <c r="K284" s="16" t="s">
        <v>876</v>
      </c>
      <c r="L284" s="16" t="s">
        <v>1253</v>
      </c>
      <c r="M284" s="16" t="s">
        <v>755</v>
      </c>
      <c r="N284" s="16" t="s">
        <v>1837</v>
      </c>
      <c r="O284" s="78"/>
      <c r="P284" s="702"/>
      <c r="Q284" s="702"/>
      <c r="R284" s="78"/>
      <c r="S284" s="71"/>
      <c r="T284" s="70" t="s">
        <v>47</v>
      </c>
      <c r="U284" s="70" t="s">
        <v>47</v>
      </c>
      <c r="V284" s="70" t="s">
        <v>47</v>
      </c>
      <c r="W284" s="70" t="s">
        <v>47</v>
      </c>
      <c r="X284" s="70" t="s">
        <v>47</v>
      </c>
      <c r="Y284" s="70" t="s">
        <v>47</v>
      </c>
      <c r="Z284" s="70" t="s">
        <v>1167</v>
      </c>
      <c r="AA284" s="70" t="s">
        <v>1167</v>
      </c>
      <c r="AB284" s="70" t="s">
        <v>1167</v>
      </c>
      <c r="AC284" s="122" t="s">
        <v>1167</v>
      </c>
      <c r="AD284" s="122" t="s">
        <v>1167</v>
      </c>
      <c r="AE284" s="120" t="s">
        <v>1167</v>
      </c>
      <c r="AF284" s="103"/>
      <c r="AG284" s="227" t="s">
        <v>1219</v>
      </c>
      <c r="AH284" s="246">
        <v>44995</v>
      </c>
      <c r="AI284" s="59" t="s">
        <v>1216</v>
      </c>
      <c r="AJ284" s="243" t="s">
        <v>1180</v>
      </c>
      <c r="AK284" s="242"/>
      <c r="AL284" s="59"/>
      <c r="AM284" s="243"/>
      <c r="AN284" s="282"/>
      <c r="AO284" s="14"/>
      <c r="AP284" s="249"/>
      <c r="AQ284" s="278"/>
      <c r="AR284" s="103"/>
      <c r="AS284" s="48" t="str">
        <f>VLOOKUP(J284, 'Interrupt Table U5Lx'!$I$6:$I$397, 1, FALSE)</f>
        <v>INTRLIN312UR2</v>
      </c>
    </row>
    <row r="285" spans="1:45" s="102" customFormat="1" ht="16">
      <c r="A285" s="705"/>
      <c r="B285" s="106"/>
      <c r="C285" s="106"/>
      <c r="D285" s="78"/>
      <c r="E285" s="104"/>
      <c r="F285" s="105"/>
      <c r="G285" s="123"/>
      <c r="H285" s="98" t="s">
        <v>1253</v>
      </c>
      <c r="I285" s="92"/>
      <c r="J285" s="16" t="s">
        <v>877</v>
      </c>
      <c r="K285" s="16" t="s">
        <v>878</v>
      </c>
      <c r="L285" s="16" t="s">
        <v>1253</v>
      </c>
      <c r="M285" s="16" t="s">
        <v>755</v>
      </c>
      <c r="N285" s="16" t="s">
        <v>1838</v>
      </c>
      <c r="O285" s="78"/>
      <c r="P285" s="702"/>
      <c r="Q285" s="702"/>
      <c r="R285" s="78"/>
      <c r="S285" s="71"/>
      <c r="T285" s="70" t="s">
        <v>47</v>
      </c>
      <c r="U285" s="70" t="s">
        <v>47</v>
      </c>
      <c r="V285" s="70" t="s">
        <v>47</v>
      </c>
      <c r="W285" s="70" t="s">
        <v>47</v>
      </c>
      <c r="X285" s="70" t="s">
        <v>47</v>
      </c>
      <c r="Y285" s="70" t="s">
        <v>47</v>
      </c>
      <c r="Z285" s="70" t="s">
        <v>1167</v>
      </c>
      <c r="AA285" s="70" t="s">
        <v>1167</v>
      </c>
      <c r="AB285" s="70" t="s">
        <v>1167</v>
      </c>
      <c r="AC285" s="122" t="s">
        <v>1167</v>
      </c>
      <c r="AD285" s="122" t="s">
        <v>1167</v>
      </c>
      <c r="AE285" s="120" t="s">
        <v>1167</v>
      </c>
      <c r="AF285" s="103"/>
      <c r="AG285" s="227" t="s">
        <v>1219</v>
      </c>
      <c r="AH285" s="246">
        <v>44995</v>
      </c>
      <c r="AI285" s="59" t="s">
        <v>1216</v>
      </c>
      <c r="AJ285" s="243" t="s">
        <v>1180</v>
      </c>
      <c r="AK285" s="242"/>
      <c r="AL285" s="59"/>
      <c r="AM285" s="243"/>
      <c r="AN285" s="282"/>
      <c r="AO285" s="14"/>
      <c r="AP285" s="249"/>
      <c r="AQ285" s="278"/>
      <c r="AR285" s="103"/>
      <c r="AS285" s="48" t="str">
        <f>VLOOKUP(J285, 'Interrupt Table U5Lx'!$I$6:$I$397, 1, FALSE)</f>
        <v>INTRLIN313</v>
      </c>
    </row>
    <row r="286" spans="1:45" s="102" customFormat="1" ht="16">
      <c r="A286" s="705"/>
      <c r="B286" s="106"/>
      <c r="C286" s="106"/>
      <c r="D286" s="78"/>
      <c r="E286" s="104"/>
      <c r="F286" s="105"/>
      <c r="G286" s="123"/>
      <c r="H286" s="98" t="s">
        <v>1253</v>
      </c>
      <c r="I286" s="92"/>
      <c r="J286" s="16" t="s">
        <v>879</v>
      </c>
      <c r="K286" s="16" t="s">
        <v>880</v>
      </c>
      <c r="L286" s="16" t="s">
        <v>1253</v>
      </c>
      <c r="M286" s="16" t="s">
        <v>755</v>
      </c>
      <c r="N286" s="16" t="s">
        <v>1839</v>
      </c>
      <c r="O286" s="78"/>
      <c r="P286" s="702"/>
      <c r="Q286" s="702"/>
      <c r="R286" s="78"/>
      <c r="S286" s="71"/>
      <c r="T286" s="70" t="s">
        <v>47</v>
      </c>
      <c r="U286" s="70" t="s">
        <v>47</v>
      </c>
      <c r="V286" s="70" t="s">
        <v>47</v>
      </c>
      <c r="W286" s="70" t="s">
        <v>47</v>
      </c>
      <c r="X286" s="70" t="s">
        <v>47</v>
      </c>
      <c r="Y286" s="70" t="s">
        <v>47</v>
      </c>
      <c r="Z286" s="70" t="s">
        <v>1167</v>
      </c>
      <c r="AA286" s="70" t="s">
        <v>1167</v>
      </c>
      <c r="AB286" s="70" t="s">
        <v>1167</v>
      </c>
      <c r="AC286" s="122" t="s">
        <v>1167</v>
      </c>
      <c r="AD286" s="122" t="s">
        <v>1167</v>
      </c>
      <c r="AE286" s="120" t="s">
        <v>1167</v>
      </c>
      <c r="AF286" s="103"/>
      <c r="AG286" s="227" t="s">
        <v>1219</v>
      </c>
      <c r="AH286" s="246">
        <v>44995</v>
      </c>
      <c r="AI286" s="59" t="s">
        <v>1216</v>
      </c>
      <c r="AJ286" s="243" t="s">
        <v>1180</v>
      </c>
      <c r="AK286" s="242"/>
      <c r="AL286" s="59"/>
      <c r="AM286" s="243"/>
      <c r="AN286" s="282"/>
      <c r="AO286" s="14"/>
      <c r="AP286" s="249"/>
      <c r="AQ286" s="278"/>
      <c r="AR286" s="103"/>
      <c r="AS286" s="48" t="str">
        <f>VLOOKUP(J286, 'Interrupt Table U5Lx'!$I$6:$I$397, 1, FALSE)</f>
        <v>INTRLIN313UR0</v>
      </c>
    </row>
    <row r="287" spans="1:45" s="102" customFormat="1" ht="16">
      <c r="A287" s="705"/>
      <c r="B287" s="106"/>
      <c r="C287" s="106"/>
      <c r="D287" s="78"/>
      <c r="E287" s="104"/>
      <c r="F287" s="105"/>
      <c r="G287" s="123"/>
      <c r="H287" s="98" t="s">
        <v>1253</v>
      </c>
      <c r="I287" s="92"/>
      <c r="J287" s="16" t="s">
        <v>881</v>
      </c>
      <c r="K287" s="16" t="s">
        <v>882</v>
      </c>
      <c r="L287" s="16" t="s">
        <v>1253</v>
      </c>
      <c r="M287" s="16" t="s">
        <v>755</v>
      </c>
      <c r="N287" s="16" t="s">
        <v>1840</v>
      </c>
      <c r="O287" s="78"/>
      <c r="P287" s="702"/>
      <c r="Q287" s="702"/>
      <c r="R287" s="78"/>
      <c r="S287" s="71"/>
      <c r="T287" s="70" t="s">
        <v>47</v>
      </c>
      <c r="U287" s="70" t="s">
        <v>47</v>
      </c>
      <c r="V287" s="70" t="s">
        <v>47</v>
      </c>
      <c r="W287" s="70" t="s">
        <v>47</v>
      </c>
      <c r="X287" s="70" t="s">
        <v>47</v>
      </c>
      <c r="Y287" s="70" t="s">
        <v>47</v>
      </c>
      <c r="Z287" s="70" t="s">
        <v>1167</v>
      </c>
      <c r="AA287" s="70" t="s">
        <v>1167</v>
      </c>
      <c r="AB287" s="70" t="s">
        <v>1167</v>
      </c>
      <c r="AC287" s="122" t="s">
        <v>1167</v>
      </c>
      <c r="AD287" s="122" t="s">
        <v>1167</v>
      </c>
      <c r="AE287" s="120" t="s">
        <v>1167</v>
      </c>
      <c r="AF287" s="103"/>
      <c r="AG287" s="227" t="s">
        <v>1219</v>
      </c>
      <c r="AH287" s="246">
        <v>44995</v>
      </c>
      <c r="AI287" s="59" t="s">
        <v>1216</v>
      </c>
      <c r="AJ287" s="243" t="s">
        <v>1180</v>
      </c>
      <c r="AK287" s="242"/>
      <c r="AL287" s="59"/>
      <c r="AM287" s="243"/>
      <c r="AN287" s="282"/>
      <c r="AO287" s="14"/>
      <c r="AP287" s="249"/>
      <c r="AQ287" s="278"/>
      <c r="AR287" s="103"/>
      <c r="AS287" s="48" t="str">
        <f>VLOOKUP(J287, 'Interrupt Table U5Lx'!$I$6:$I$397, 1, FALSE)</f>
        <v>INTRLIN313UR1</v>
      </c>
    </row>
    <row r="288" spans="1:45" s="102" customFormat="1" ht="16">
      <c r="A288" s="705"/>
      <c r="B288" s="106"/>
      <c r="C288" s="106"/>
      <c r="D288" s="78"/>
      <c r="E288" s="104"/>
      <c r="F288" s="105"/>
      <c r="G288" s="123"/>
      <c r="H288" s="98" t="s">
        <v>1253</v>
      </c>
      <c r="I288" s="92"/>
      <c r="J288" s="16" t="s">
        <v>883</v>
      </c>
      <c r="K288" s="16" t="s">
        <v>884</v>
      </c>
      <c r="L288" s="16" t="s">
        <v>1253</v>
      </c>
      <c r="M288" s="16" t="s">
        <v>755</v>
      </c>
      <c r="N288" s="16" t="s">
        <v>1841</v>
      </c>
      <c r="O288" s="78"/>
      <c r="P288" s="702"/>
      <c r="Q288" s="702"/>
      <c r="R288" s="78"/>
      <c r="S288" s="71"/>
      <c r="T288" s="70" t="s">
        <v>47</v>
      </c>
      <c r="U288" s="70" t="s">
        <v>47</v>
      </c>
      <c r="V288" s="70" t="s">
        <v>47</v>
      </c>
      <c r="W288" s="70" t="s">
        <v>47</v>
      </c>
      <c r="X288" s="70" t="s">
        <v>47</v>
      </c>
      <c r="Y288" s="70" t="s">
        <v>47</v>
      </c>
      <c r="Z288" s="70" t="s">
        <v>1167</v>
      </c>
      <c r="AA288" s="70" t="s">
        <v>1167</v>
      </c>
      <c r="AB288" s="70" t="s">
        <v>1167</v>
      </c>
      <c r="AC288" s="122" t="s">
        <v>1167</v>
      </c>
      <c r="AD288" s="122" t="s">
        <v>1167</v>
      </c>
      <c r="AE288" s="120" t="s">
        <v>1167</v>
      </c>
      <c r="AF288" s="103"/>
      <c r="AG288" s="227" t="s">
        <v>1219</v>
      </c>
      <c r="AH288" s="246">
        <v>44995</v>
      </c>
      <c r="AI288" s="59" t="s">
        <v>1216</v>
      </c>
      <c r="AJ288" s="243" t="s">
        <v>1180</v>
      </c>
      <c r="AK288" s="242"/>
      <c r="AL288" s="59"/>
      <c r="AM288" s="243"/>
      <c r="AN288" s="282"/>
      <c r="AO288" s="14"/>
      <c r="AP288" s="249"/>
      <c r="AQ288" s="278"/>
      <c r="AR288" s="103"/>
      <c r="AS288" s="48" t="str">
        <f>VLOOKUP(J288, 'Interrupt Table U5Lx'!$I$6:$I$397, 1, FALSE)</f>
        <v>INTRLIN313UR2</v>
      </c>
    </row>
    <row r="289" spans="1:45" s="102" customFormat="1" ht="16">
      <c r="A289" s="705"/>
      <c r="B289" s="106"/>
      <c r="C289" s="106"/>
      <c r="D289" s="78"/>
      <c r="E289" s="104"/>
      <c r="F289" s="105"/>
      <c r="G289" s="123"/>
      <c r="H289" s="98" t="s">
        <v>1253</v>
      </c>
      <c r="I289" s="92"/>
      <c r="J289" s="16" t="s">
        <v>885</v>
      </c>
      <c r="K289" s="16" t="s">
        <v>886</v>
      </c>
      <c r="L289" s="16" t="s">
        <v>1253</v>
      </c>
      <c r="M289" s="16" t="s">
        <v>755</v>
      </c>
      <c r="N289" s="16" t="s">
        <v>1842</v>
      </c>
      <c r="O289" s="78"/>
      <c r="P289" s="702"/>
      <c r="Q289" s="702"/>
      <c r="R289" s="78"/>
      <c r="S289" s="71"/>
      <c r="T289" s="70" t="s">
        <v>47</v>
      </c>
      <c r="U289" s="70" t="s">
        <v>47</v>
      </c>
      <c r="V289" s="70" t="s">
        <v>47</v>
      </c>
      <c r="W289" s="70" t="s">
        <v>1167</v>
      </c>
      <c r="X289" s="70" t="s">
        <v>47</v>
      </c>
      <c r="Y289" s="70" t="s">
        <v>47</v>
      </c>
      <c r="Z289" s="70" t="s">
        <v>1167</v>
      </c>
      <c r="AA289" s="70" t="s">
        <v>1167</v>
      </c>
      <c r="AB289" s="70" t="s">
        <v>1167</v>
      </c>
      <c r="AC289" s="122" t="s">
        <v>1167</v>
      </c>
      <c r="AD289" s="122" t="s">
        <v>1167</v>
      </c>
      <c r="AE289" s="120" t="s">
        <v>1167</v>
      </c>
      <c r="AF289" s="103"/>
      <c r="AG289" s="227" t="s">
        <v>1219</v>
      </c>
      <c r="AH289" s="246">
        <v>44995</v>
      </c>
      <c r="AI289" s="59" t="s">
        <v>1216</v>
      </c>
      <c r="AJ289" s="243" t="s">
        <v>1180</v>
      </c>
      <c r="AK289" s="242"/>
      <c r="AL289" s="59"/>
      <c r="AM289" s="243"/>
      <c r="AN289" s="282"/>
      <c r="AO289" s="14"/>
      <c r="AP289" s="249"/>
      <c r="AQ289" s="278"/>
      <c r="AR289" s="103"/>
      <c r="AS289" s="48" t="str">
        <f>VLOOKUP(J289, 'Interrupt Table U5Lx'!$I$6:$I$397, 1, FALSE)</f>
        <v>INTRLIN314</v>
      </c>
    </row>
    <row r="290" spans="1:45" s="102" customFormat="1" ht="16">
      <c r="A290" s="705"/>
      <c r="B290" s="106"/>
      <c r="C290" s="106"/>
      <c r="D290" s="78"/>
      <c r="E290" s="104"/>
      <c r="F290" s="105"/>
      <c r="G290" s="123"/>
      <c r="H290" s="98" t="s">
        <v>1253</v>
      </c>
      <c r="I290" s="92"/>
      <c r="J290" s="16" t="s">
        <v>887</v>
      </c>
      <c r="K290" s="16" t="s">
        <v>888</v>
      </c>
      <c r="L290" s="16" t="s">
        <v>1253</v>
      </c>
      <c r="M290" s="16" t="s">
        <v>755</v>
      </c>
      <c r="N290" s="16" t="s">
        <v>1843</v>
      </c>
      <c r="O290" s="78"/>
      <c r="P290" s="702"/>
      <c r="Q290" s="702"/>
      <c r="R290" s="78"/>
      <c r="S290" s="71"/>
      <c r="T290" s="70" t="s">
        <v>47</v>
      </c>
      <c r="U290" s="70" t="s">
        <v>47</v>
      </c>
      <c r="V290" s="70" t="s">
        <v>47</v>
      </c>
      <c r="W290" s="70" t="s">
        <v>1167</v>
      </c>
      <c r="X290" s="70" t="s">
        <v>47</v>
      </c>
      <c r="Y290" s="70" t="s">
        <v>47</v>
      </c>
      <c r="Z290" s="70" t="s">
        <v>1167</v>
      </c>
      <c r="AA290" s="70" t="s">
        <v>1167</v>
      </c>
      <c r="AB290" s="70" t="s">
        <v>1167</v>
      </c>
      <c r="AC290" s="122" t="s">
        <v>1167</v>
      </c>
      <c r="AD290" s="122" t="s">
        <v>1167</v>
      </c>
      <c r="AE290" s="120" t="s">
        <v>1167</v>
      </c>
      <c r="AF290" s="103"/>
      <c r="AG290" s="227" t="s">
        <v>1219</v>
      </c>
      <c r="AH290" s="246">
        <v>44995</v>
      </c>
      <c r="AI290" s="59" t="s">
        <v>1216</v>
      </c>
      <c r="AJ290" s="243" t="s">
        <v>1180</v>
      </c>
      <c r="AK290" s="242"/>
      <c r="AL290" s="59"/>
      <c r="AM290" s="243"/>
      <c r="AN290" s="282"/>
      <c r="AO290" s="14"/>
      <c r="AP290" s="249"/>
      <c r="AQ290" s="278"/>
      <c r="AR290" s="103"/>
      <c r="AS290" s="48" t="str">
        <f>VLOOKUP(J290, 'Interrupt Table U5Lx'!$I$6:$I$397, 1, FALSE)</f>
        <v>INTRLIN314UR0</v>
      </c>
    </row>
    <row r="291" spans="1:45" s="102" customFormat="1" ht="16">
      <c r="A291" s="705"/>
      <c r="B291" s="106"/>
      <c r="C291" s="106"/>
      <c r="D291" s="78"/>
      <c r="E291" s="104"/>
      <c r="F291" s="105"/>
      <c r="G291" s="123"/>
      <c r="H291" s="98" t="s">
        <v>1253</v>
      </c>
      <c r="I291" s="92"/>
      <c r="J291" s="16" t="s">
        <v>889</v>
      </c>
      <c r="K291" s="16" t="s">
        <v>890</v>
      </c>
      <c r="L291" s="16" t="s">
        <v>1253</v>
      </c>
      <c r="M291" s="16" t="s">
        <v>755</v>
      </c>
      <c r="N291" s="16" t="s">
        <v>1844</v>
      </c>
      <c r="O291" s="78"/>
      <c r="P291" s="702"/>
      <c r="Q291" s="702"/>
      <c r="R291" s="78"/>
      <c r="S291" s="71"/>
      <c r="T291" s="70" t="s">
        <v>47</v>
      </c>
      <c r="U291" s="70" t="s">
        <v>47</v>
      </c>
      <c r="V291" s="70" t="s">
        <v>47</v>
      </c>
      <c r="W291" s="70" t="s">
        <v>1167</v>
      </c>
      <c r="X291" s="70" t="s">
        <v>47</v>
      </c>
      <c r="Y291" s="70" t="s">
        <v>47</v>
      </c>
      <c r="Z291" s="70" t="s">
        <v>1167</v>
      </c>
      <c r="AA291" s="70" t="s">
        <v>1167</v>
      </c>
      <c r="AB291" s="70" t="s">
        <v>1167</v>
      </c>
      <c r="AC291" s="122" t="s">
        <v>1167</v>
      </c>
      <c r="AD291" s="122" t="s">
        <v>1167</v>
      </c>
      <c r="AE291" s="120" t="s">
        <v>1167</v>
      </c>
      <c r="AF291" s="103"/>
      <c r="AG291" s="227" t="s">
        <v>1219</v>
      </c>
      <c r="AH291" s="246">
        <v>44995</v>
      </c>
      <c r="AI291" s="59" t="s">
        <v>1216</v>
      </c>
      <c r="AJ291" s="243" t="s">
        <v>1180</v>
      </c>
      <c r="AK291" s="242"/>
      <c r="AL291" s="59"/>
      <c r="AM291" s="243"/>
      <c r="AN291" s="282"/>
      <c r="AO291" s="14"/>
      <c r="AP291" s="249"/>
      <c r="AQ291" s="278"/>
      <c r="AR291" s="103"/>
      <c r="AS291" s="48" t="str">
        <f>VLOOKUP(J291, 'Interrupt Table U5Lx'!$I$6:$I$397, 1, FALSE)</f>
        <v>INTRLIN314UR1</v>
      </c>
    </row>
    <row r="292" spans="1:45" s="102" customFormat="1" ht="16">
      <c r="A292" s="705"/>
      <c r="B292" s="106"/>
      <c r="C292" s="106"/>
      <c r="D292" s="78"/>
      <c r="E292" s="104"/>
      <c r="F292" s="105"/>
      <c r="G292" s="123"/>
      <c r="H292" s="98" t="s">
        <v>1253</v>
      </c>
      <c r="I292" s="92"/>
      <c r="J292" s="16" t="s">
        <v>891</v>
      </c>
      <c r="K292" s="16" t="s">
        <v>892</v>
      </c>
      <c r="L292" s="16" t="s">
        <v>1253</v>
      </c>
      <c r="M292" s="16" t="s">
        <v>755</v>
      </c>
      <c r="N292" s="16" t="s">
        <v>1845</v>
      </c>
      <c r="O292" s="78"/>
      <c r="P292" s="702"/>
      <c r="Q292" s="702"/>
      <c r="R292" s="78"/>
      <c r="S292" s="71"/>
      <c r="T292" s="70" t="s">
        <v>47</v>
      </c>
      <c r="U292" s="70" t="s">
        <v>47</v>
      </c>
      <c r="V292" s="70" t="s">
        <v>47</v>
      </c>
      <c r="W292" s="70" t="s">
        <v>1167</v>
      </c>
      <c r="X292" s="70" t="s">
        <v>47</v>
      </c>
      <c r="Y292" s="70" t="s">
        <v>47</v>
      </c>
      <c r="Z292" s="70" t="s">
        <v>1167</v>
      </c>
      <c r="AA292" s="70" t="s">
        <v>1167</v>
      </c>
      <c r="AB292" s="70" t="s">
        <v>1167</v>
      </c>
      <c r="AC292" s="122" t="s">
        <v>1167</v>
      </c>
      <c r="AD292" s="122" t="s">
        <v>1167</v>
      </c>
      <c r="AE292" s="120" t="s">
        <v>1167</v>
      </c>
      <c r="AF292" s="103"/>
      <c r="AG292" s="227" t="s">
        <v>1219</v>
      </c>
      <c r="AH292" s="246">
        <v>44995</v>
      </c>
      <c r="AI292" s="59" t="s">
        <v>1216</v>
      </c>
      <c r="AJ292" s="243" t="s">
        <v>1180</v>
      </c>
      <c r="AK292" s="242"/>
      <c r="AL292" s="59"/>
      <c r="AM292" s="243"/>
      <c r="AN292" s="282"/>
      <c r="AO292" s="14"/>
      <c r="AP292" s="249"/>
      <c r="AQ292" s="278"/>
      <c r="AR292" s="103"/>
      <c r="AS292" s="48" t="str">
        <f>VLOOKUP(J292, 'Interrupt Table U5Lx'!$I$6:$I$397, 1, FALSE)</f>
        <v>INTRLIN314UR2</v>
      </c>
    </row>
    <row r="293" spans="1:45" s="102" customFormat="1" ht="16">
      <c r="A293" s="705"/>
      <c r="B293" s="106"/>
      <c r="C293" s="106"/>
      <c r="D293" s="78"/>
      <c r="E293" s="104"/>
      <c r="F293" s="105"/>
      <c r="G293" s="123"/>
      <c r="H293" s="98" t="s">
        <v>1253</v>
      </c>
      <c r="I293" s="92"/>
      <c r="J293" s="16" t="s">
        <v>900</v>
      </c>
      <c r="K293" s="16" t="s">
        <v>901</v>
      </c>
      <c r="L293" s="16" t="s">
        <v>1253</v>
      </c>
      <c r="M293" s="16" t="s">
        <v>755</v>
      </c>
      <c r="N293" s="16" t="s">
        <v>1846</v>
      </c>
      <c r="O293" s="78"/>
      <c r="P293" s="702"/>
      <c r="Q293" s="702"/>
      <c r="R293" s="78"/>
      <c r="S293" s="71"/>
      <c r="T293" s="70" t="s">
        <v>47</v>
      </c>
      <c r="U293" s="70" t="s">
        <v>47</v>
      </c>
      <c r="V293" s="70" t="s">
        <v>47</v>
      </c>
      <c r="W293" s="70" t="s">
        <v>1167</v>
      </c>
      <c r="X293" s="70" t="s">
        <v>47</v>
      </c>
      <c r="Y293" s="70" t="s">
        <v>47</v>
      </c>
      <c r="Z293" s="70" t="s">
        <v>1167</v>
      </c>
      <c r="AA293" s="70" t="s">
        <v>1167</v>
      </c>
      <c r="AB293" s="70" t="s">
        <v>1167</v>
      </c>
      <c r="AC293" s="122" t="s">
        <v>1167</v>
      </c>
      <c r="AD293" s="122" t="s">
        <v>1167</v>
      </c>
      <c r="AE293" s="120" t="s">
        <v>1167</v>
      </c>
      <c r="AF293" s="103"/>
      <c r="AG293" s="227" t="s">
        <v>1219</v>
      </c>
      <c r="AH293" s="246">
        <v>44995</v>
      </c>
      <c r="AI293" s="59" t="s">
        <v>1216</v>
      </c>
      <c r="AJ293" s="243" t="s">
        <v>1180</v>
      </c>
      <c r="AK293" s="242"/>
      <c r="AL293" s="59"/>
      <c r="AM293" s="243"/>
      <c r="AN293" s="282"/>
      <c r="AO293" s="14"/>
      <c r="AP293" s="249"/>
      <c r="AQ293" s="278"/>
      <c r="AR293" s="103"/>
      <c r="AS293" s="48" t="str">
        <f>VLOOKUP(J293, 'Interrupt Table U5Lx'!$I$6:$I$397, 1, FALSE)</f>
        <v>INTRLIN315</v>
      </c>
    </row>
    <row r="294" spans="1:45" s="102" customFormat="1" ht="16">
      <c r="A294" s="705"/>
      <c r="B294" s="106"/>
      <c r="C294" s="106"/>
      <c r="D294" s="78"/>
      <c r="E294" s="104"/>
      <c r="F294" s="105"/>
      <c r="G294" s="123"/>
      <c r="H294" s="98" t="s">
        <v>1253</v>
      </c>
      <c r="I294" s="92"/>
      <c r="J294" s="16" t="s">
        <v>902</v>
      </c>
      <c r="K294" s="16" t="s">
        <v>903</v>
      </c>
      <c r="L294" s="16" t="s">
        <v>1253</v>
      </c>
      <c r="M294" s="16" t="s">
        <v>755</v>
      </c>
      <c r="N294" s="16" t="s">
        <v>1847</v>
      </c>
      <c r="O294" s="78"/>
      <c r="P294" s="702"/>
      <c r="Q294" s="702"/>
      <c r="R294" s="78"/>
      <c r="S294" s="71"/>
      <c r="T294" s="70" t="s">
        <v>47</v>
      </c>
      <c r="U294" s="70" t="s">
        <v>47</v>
      </c>
      <c r="V294" s="70" t="s">
        <v>47</v>
      </c>
      <c r="W294" s="70" t="s">
        <v>1167</v>
      </c>
      <c r="X294" s="70" t="s">
        <v>47</v>
      </c>
      <c r="Y294" s="70" t="s">
        <v>47</v>
      </c>
      <c r="Z294" s="70" t="s">
        <v>1167</v>
      </c>
      <c r="AA294" s="70" t="s">
        <v>1167</v>
      </c>
      <c r="AB294" s="70" t="s">
        <v>1167</v>
      </c>
      <c r="AC294" s="122" t="s">
        <v>1167</v>
      </c>
      <c r="AD294" s="122" t="s">
        <v>1167</v>
      </c>
      <c r="AE294" s="120" t="s">
        <v>1167</v>
      </c>
      <c r="AF294" s="103"/>
      <c r="AG294" s="227" t="s">
        <v>1219</v>
      </c>
      <c r="AH294" s="246">
        <v>44995</v>
      </c>
      <c r="AI294" s="59" t="s">
        <v>1216</v>
      </c>
      <c r="AJ294" s="243" t="s">
        <v>1180</v>
      </c>
      <c r="AK294" s="242"/>
      <c r="AL294" s="59"/>
      <c r="AM294" s="243"/>
      <c r="AN294" s="282"/>
      <c r="AO294" s="14"/>
      <c r="AP294" s="249"/>
      <c r="AQ294" s="278"/>
      <c r="AR294" s="103"/>
      <c r="AS294" s="48" t="str">
        <f>VLOOKUP(J294, 'Interrupt Table U5Lx'!$I$6:$I$397, 1, FALSE)</f>
        <v>INTRLIN315UR0</v>
      </c>
    </row>
    <row r="295" spans="1:45" s="102" customFormat="1" ht="16">
      <c r="A295" s="705"/>
      <c r="B295" s="106"/>
      <c r="C295" s="106"/>
      <c r="D295" s="78"/>
      <c r="E295" s="104"/>
      <c r="F295" s="105"/>
      <c r="G295" s="123"/>
      <c r="H295" s="98" t="s">
        <v>1253</v>
      </c>
      <c r="I295" s="92"/>
      <c r="J295" s="16" t="s">
        <v>904</v>
      </c>
      <c r="K295" s="16" t="s">
        <v>905</v>
      </c>
      <c r="L295" s="16" t="s">
        <v>1253</v>
      </c>
      <c r="M295" s="16" t="s">
        <v>755</v>
      </c>
      <c r="N295" s="16" t="s">
        <v>1848</v>
      </c>
      <c r="O295" s="78"/>
      <c r="P295" s="702"/>
      <c r="Q295" s="702"/>
      <c r="R295" s="78"/>
      <c r="S295" s="71"/>
      <c r="T295" s="70" t="s">
        <v>47</v>
      </c>
      <c r="U295" s="70" t="s">
        <v>47</v>
      </c>
      <c r="V295" s="70" t="s">
        <v>47</v>
      </c>
      <c r="W295" s="70" t="s">
        <v>1167</v>
      </c>
      <c r="X295" s="70" t="s">
        <v>47</v>
      </c>
      <c r="Y295" s="70" t="s">
        <v>47</v>
      </c>
      <c r="Z295" s="70" t="s">
        <v>1167</v>
      </c>
      <c r="AA295" s="70" t="s">
        <v>1167</v>
      </c>
      <c r="AB295" s="70" t="s">
        <v>1167</v>
      </c>
      <c r="AC295" s="122" t="s">
        <v>1167</v>
      </c>
      <c r="AD295" s="122" t="s">
        <v>1167</v>
      </c>
      <c r="AE295" s="120" t="s">
        <v>1167</v>
      </c>
      <c r="AF295" s="103"/>
      <c r="AG295" s="227" t="s">
        <v>1219</v>
      </c>
      <c r="AH295" s="246">
        <v>44995</v>
      </c>
      <c r="AI295" s="59" t="s">
        <v>1216</v>
      </c>
      <c r="AJ295" s="243" t="s">
        <v>1180</v>
      </c>
      <c r="AK295" s="242"/>
      <c r="AL295" s="59"/>
      <c r="AM295" s="243"/>
      <c r="AN295" s="282"/>
      <c r="AO295" s="14"/>
      <c r="AP295" s="249"/>
      <c r="AQ295" s="278"/>
      <c r="AR295" s="103"/>
      <c r="AS295" s="48" t="str">
        <f>VLOOKUP(J295, 'Interrupt Table U5Lx'!$I$6:$I$397, 1, FALSE)</f>
        <v>INTRLIN315UR1</v>
      </c>
    </row>
    <row r="296" spans="1:45" s="102" customFormat="1" ht="16">
      <c r="A296" s="705"/>
      <c r="B296" s="106"/>
      <c r="C296" s="106"/>
      <c r="D296" s="78"/>
      <c r="E296" s="104"/>
      <c r="F296" s="105"/>
      <c r="G296" s="123"/>
      <c r="H296" s="98" t="s">
        <v>1253</v>
      </c>
      <c r="I296" s="92"/>
      <c r="J296" s="16" t="s">
        <v>906</v>
      </c>
      <c r="K296" s="16" t="s">
        <v>907</v>
      </c>
      <c r="L296" s="16" t="s">
        <v>1253</v>
      </c>
      <c r="M296" s="16" t="s">
        <v>755</v>
      </c>
      <c r="N296" s="16" t="s">
        <v>1849</v>
      </c>
      <c r="O296" s="78"/>
      <c r="P296" s="702"/>
      <c r="Q296" s="702"/>
      <c r="R296" s="78"/>
      <c r="S296" s="71"/>
      <c r="T296" s="70" t="s">
        <v>47</v>
      </c>
      <c r="U296" s="70" t="s">
        <v>47</v>
      </c>
      <c r="V296" s="70" t="s">
        <v>47</v>
      </c>
      <c r="W296" s="70" t="s">
        <v>1167</v>
      </c>
      <c r="X296" s="70" t="s">
        <v>47</v>
      </c>
      <c r="Y296" s="70" t="s">
        <v>47</v>
      </c>
      <c r="Z296" s="70" t="s">
        <v>1167</v>
      </c>
      <c r="AA296" s="70" t="s">
        <v>1167</v>
      </c>
      <c r="AB296" s="70" t="s">
        <v>1167</v>
      </c>
      <c r="AC296" s="122" t="s">
        <v>1167</v>
      </c>
      <c r="AD296" s="122" t="s">
        <v>1167</v>
      </c>
      <c r="AE296" s="120" t="s">
        <v>1167</v>
      </c>
      <c r="AF296" s="103"/>
      <c r="AG296" s="227" t="s">
        <v>1219</v>
      </c>
      <c r="AH296" s="246">
        <v>44995</v>
      </c>
      <c r="AI296" s="59" t="s">
        <v>1216</v>
      </c>
      <c r="AJ296" s="243" t="s">
        <v>1180</v>
      </c>
      <c r="AK296" s="242"/>
      <c r="AL296" s="59"/>
      <c r="AM296" s="243"/>
      <c r="AN296" s="282"/>
      <c r="AO296" s="14"/>
      <c r="AP296" s="249"/>
      <c r="AQ296" s="278"/>
      <c r="AR296" s="103"/>
      <c r="AS296" s="48" t="str">
        <f>VLOOKUP(J296, 'Interrupt Table U5Lx'!$I$6:$I$397, 1, FALSE)</f>
        <v>INTRLIN315UR2</v>
      </c>
    </row>
    <row r="297" spans="1:45" s="102" customFormat="1" ht="16">
      <c r="A297" s="705"/>
      <c r="B297" s="106"/>
      <c r="C297" s="106"/>
      <c r="D297" s="78"/>
      <c r="E297" s="104"/>
      <c r="F297" s="105"/>
      <c r="G297" s="123"/>
      <c r="H297" s="98" t="s">
        <v>1253</v>
      </c>
      <c r="I297" s="92"/>
      <c r="J297" s="16" t="s">
        <v>1036</v>
      </c>
      <c r="K297" s="16" t="s">
        <v>1037</v>
      </c>
      <c r="L297" s="16" t="s">
        <v>1253</v>
      </c>
      <c r="M297" s="16" t="s">
        <v>755</v>
      </c>
      <c r="N297" s="16" t="s">
        <v>1850</v>
      </c>
      <c r="O297" s="78"/>
      <c r="P297" s="702"/>
      <c r="Q297" s="702"/>
      <c r="R297" s="78"/>
      <c r="S297" s="71"/>
      <c r="T297" s="70" t="s">
        <v>47</v>
      </c>
      <c r="U297" s="70" t="s">
        <v>1167</v>
      </c>
      <c r="V297" s="70" t="s">
        <v>1167</v>
      </c>
      <c r="W297" s="70" t="s">
        <v>1167</v>
      </c>
      <c r="X297" s="70" t="s">
        <v>1167</v>
      </c>
      <c r="Y297" s="70" t="s">
        <v>1167</v>
      </c>
      <c r="Z297" s="70" t="s">
        <v>1167</v>
      </c>
      <c r="AA297" s="70" t="s">
        <v>1167</v>
      </c>
      <c r="AB297" s="70" t="s">
        <v>1167</v>
      </c>
      <c r="AC297" s="122" t="s">
        <v>1167</v>
      </c>
      <c r="AD297" s="122" t="s">
        <v>1167</v>
      </c>
      <c r="AE297" s="120" t="s">
        <v>1167</v>
      </c>
      <c r="AF297" s="103"/>
      <c r="AG297" s="227" t="s">
        <v>1219</v>
      </c>
      <c r="AH297" s="246">
        <v>44995</v>
      </c>
      <c r="AI297" s="59" t="s">
        <v>1216</v>
      </c>
      <c r="AJ297" s="243" t="s">
        <v>1180</v>
      </c>
      <c r="AK297" s="242"/>
      <c r="AL297" s="59"/>
      <c r="AM297" s="243"/>
      <c r="AN297" s="282"/>
      <c r="AO297" s="14"/>
      <c r="AP297" s="249"/>
      <c r="AQ297" s="278"/>
      <c r="AR297" s="103"/>
      <c r="AS297" s="48" t="str">
        <f>VLOOKUP(J297, 'Interrupt Table U5Lx'!$I$6:$I$397, 1, FALSE)</f>
        <v>INTRLIN316</v>
      </c>
    </row>
    <row r="298" spans="1:45" s="102" customFormat="1" ht="16">
      <c r="A298" s="705"/>
      <c r="B298" s="106"/>
      <c r="C298" s="106"/>
      <c r="D298" s="78"/>
      <c r="E298" s="104"/>
      <c r="F298" s="105"/>
      <c r="G298" s="123"/>
      <c r="H298" s="98" t="s">
        <v>1253</v>
      </c>
      <c r="I298" s="92"/>
      <c r="J298" s="16" t="s">
        <v>1038</v>
      </c>
      <c r="K298" s="16" t="s">
        <v>1039</v>
      </c>
      <c r="L298" s="16" t="s">
        <v>1253</v>
      </c>
      <c r="M298" s="16" t="s">
        <v>755</v>
      </c>
      <c r="N298" s="16" t="s">
        <v>1851</v>
      </c>
      <c r="O298" s="78"/>
      <c r="P298" s="702"/>
      <c r="Q298" s="702"/>
      <c r="R298" s="78"/>
      <c r="S298" s="71"/>
      <c r="T298" s="70" t="s">
        <v>47</v>
      </c>
      <c r="U298" s="70" t="s">
        <v>1167</v>
      </c>
      <c r="V298" s="70" t="s">
        <v>1167</v>
      </c>
      <c r="W298" s="70" t="s">
        <v>1167</v>
      </c>
      <c r="X298" s="70" t="s">
        <v>1167</v>
      </c>
      <c r="Y298" s="70" t="s">
        <v>1167</v>
      </c>
      <c r="Z298" s="70" t="s">
        <v>1167</v>
      </c>
      <c r="AA298" s="70" t="s">
        <v>1167</v>
      </c>
      <c r="AB298" s="70" t="s">
        <v>1167</v>
      </c>
      <c r="AC298" s="122" t="s">
        <v>1167</v>
      </c>
      <c r="AD298" s="122" t="s">
        <v>1167</v>
      </c>
      <c r="AE298" s="120" t="s">
        <v>1167</v>
      </c>
      <c r="AF298" s="103"/>
      <c r="AG298" s="227" t="s">
        <v>1219</v>
      </c>
      <c r="AH298" s="246">
        <v>44995</v>
      </c>
      <c r="AI298" s="59" t="s">
        <v>1216</v>
      </c>
      <c r="AJ298" s="243" t="s">
        <v>1180</v>
      </c>
      <c r="AK298" s="242"/>
      <c r="AL298" s="59"/>
      <c r="AM298" s="243"/>
      <c r="AN298" s="282"/>
      <c r="AO298" s="14"/>
      <c r="AP298" s="249"/>
      <c r="AQ298" s="278"/>
      <c r="AR298" s="103"/>
      <c r="AS298" s="48" t="str">
        <f>VLOOKUP(J298, 'Interrupt Table U5Lx'!$I$6:$I$397, 1, FALSE)</f>
        <v>INTRLIN316UR0</v>
      </c>
    </row>
    <row r="299" spans="1:45" s="102" customFormat="1" ht="16">
      <c r="A299" s="705"/>
      <c r="B299" s="106"/>
      <c r="C299" s="106"/>
      <c r="D299" s="78"/>
      <c r="E299" s="104"/>
      <c r="F299" s="105"/>
      <c r="G299" s="123"/>
      <c r="H299" s="98" t="s">
        <v>1253</v>
      </c>
      <c r="I299" s="92"/>
      <c r="J299" s="16" t="s">
        <v>1040</v>
      </c>
      <c r="K299" s="16" t="s">
        <v>1041</v>
      </c>
      <c r="L299" s="16" t="s">
        <v>1253</v>
      </c>
      <c r="M299" s="16" t="s">
        <v>755</v>
      </c>
      <c r="N299" s="16" t="s">
        <v>1852</v>
      </c>
      <c r="O299" s="78"/>
      <c r="P299" s="702"/>
      <c r="Q299" s="702"/>
      <c r="R299" s="78"/>
      <c r="S299" s="71"/>
      <c r="T299" s="70" t="s">
        <v>47</v>
      </c>
      <c r="U299" s="70" t="s">
        <v>1167</v>
      </c>
      <c r="V299" s="70" t="s">
        <v>1167</v>
      </c>
      <c r="W299" s="70" t="s">
        <v>1167</v>
      </c>
      <c r="X299" s="70" t="s">
        <v>1167</v>
      </c>
      <c r="Y299" s="70" t="s">
        <v>1167</v>
      </c>
      <c r="Z299" s="70" t="s">
        <v>1167</v>
      </c>
      <c r="AA299" s="70" t="s">
        <v>1167</v>
      </c>
      <c r="AB299" s="70" t="s">
        <v>1167</v>
      </c>
      <c r="AC299" s="122" t="s">
        <v>1167</v>
      </c>
      <c r="AD299" s="122" t="s">
        <v>1167</v>
      </c>
      <c r="AE299" s="120" t="s">
        <v>1167</v>
      </c>
      <c r="AF299" s="103"/>
      <c r="AG299" s="227" t="s">
        <v>1219</v>
      </c>
      <c r="AH299" s="246">
        <v>44995</v>
      </c>
      <c r="AI299" s="59" t="s">
        <v>1216</v>
      </c>
      <c r="AJ299" s="243" t="s">
        <v>1180</v>
      </c>
      <c r="AK299" s="242"/>
      <c r="AL299" s="59"/>
      <c r="AM299" s="243"/>
      <c r="AN299" s="282"/>
      <c r="AO299" s="14"/>
      <c r="AP299" s="249"/>
      <c r="AQ299" s="278"/>
      <c r="AR299" s="103"/>
      <c r="AS299" s="48" t="str">
        <f>VLOOKUP(J299, 'Interrupt Table U5Lx'!$I$6:$I$397, 1, FALSE)</f>
        <v>INTRLIN316UR1</v>
      </c>
    </row>
    <row r="300" spans="1:45" s="102" customFormat="1" ht="16">
      <c r="A300" s="705"/>
      <c r="B300" s="106"/>
      <c r="C300" s="106"/>
      <c r="D300" s="78"/>
      <c r="E300" s="104"/>
      <c r="F300" s="105"/>
      <c r="G300" s="123"/>
      <c r="H300" s="98" t="s">
        <v>1253</v>
      </c>
      <c r="I300" s="92"/>
      <c r="J300" s="16" t="s">
        <v>1042</v>
      </c>
      <c r="K300" s="16" t="s">
        <v>1043</v>
      </c>
      <c r="L300" s="16" t="s">
        <v>1253</v>
      </c>
      <c r="M300" s="16" t="s">
        <v>755</v>
      </c>
      <c r="N300" s="16" t="s">
        <v>1853</v>
      </c>
      <c r="O300" s="78"/>
      <c r="P300" s="702"/>
      <c r="Q300" s="702"/>
      <c r="R300" s="78"/>
      <c r="S300" s="71"/>
      <c r="T300" s="70" t="s">
        <v>47</v>
      </c>
      <c r="U300" s="70" t="s">
        <v>1167</v>
      </c>
      <c r="V300" s="70" t="s">
        <v>1167</v>
      </c>
      <c r="W300" s="70" t="s">
        <v>1167</v>
      </c>
      <c r="X300" s="70" t="s">
        <v>1167</v>
      </c>
      <c r="Y300" s="70" t="s">
        <v>1167</v>
      </c>
      <c r="Z300" s="70" t="s">
        <v>1167</v>
      </c>
      <c r="AA300" s="70" t="s">
        <v>1167</v>
      </c>
      <c r="AB300" s="70" t="s">
        <v>1167</v>
      </c>
      <c r="AC300" s="122" t="s">
        <v>1167</v>
      </c>
      <c r="AD300" s="122" t="s">
        <v>1167</v>
      </c>
      <c r="AE300" s="120" t="s">
        <v>1167</v>
      </c>
      <c r="AF300" s="103"/>
      <c r="AG300" s="227" t="s">
        <v>1219</v>
      </c>
      <c r="AH300" s="246">
        <v>44995</v>
      </c>
      <c r="AI300" s="59" t="s">
        <v>1216</v>
      </c>
      <c r="AJ300" s="243" t="s">
        <v>1180</v>
      </c>
      <c r="AK300" s="242"/>
      <c r="AL300" s="59"/>
      <c r="AM300" s="243"/>
      <c r="AN300" s="282"/>
      <c r="AO300" s="14"/>
      <c r="AP300" s="249"/>
      <c r="AQ300" s="278"/>
      <c r="AR300" s="103"/>
      <c r="AS300" s="48" t="str">
        <f>VLOOKUP(J300, 'Interrupt Table U5Lx'!$I$6:$I$397, 1, FALSE)</f>
        <v>INTRLIN316UR2</v>
      </c>
    </row>
    <row r="301" spans="1:45" s="102" customFormat="1" ht="16">
      <c r="A301" s="705"/>
      <c r="B301" s="106"/>
      <c r="C301" s="106"/>
      <c r="D301" s="78"/>
      <c r="E301" s="104"/>
      <c r="F301" s="105"/>
      <c r="G301" s="123"/>
      <c r="H301" s="98" t="s">
        <v>1253</v>
      </c>
      <c r="I301" s="92"/>
      <c r="J301" s="16" t="s">
        <v>1044</v>
      </c>
      <c r="K301" s="16" t="s">
        <v>1045</v>
      </c>
      <c r="L301" s="16" t="s">
        <v>1253</v>
      </c>
      <c r="M301" s="16" t="s">
        <v>755</v>
      </c>
      <c r="N301" s="16" t="s">
        <v>1854</v>
      </c>
      <c r="O301" s="78"/>
      <c r="P301" s="702"/>
      <c r="Q301" s="702"/>
      <c r="R301" s="78"/>
      <c r="S301" s="71"/>
      <c r="T301" s="70" t="s">
        <v>47</v>
      </c>
      <c r="U301" s="70" t="s">
        <v>1167</v>
      </c>
      <c r="V301" s="70" t="s">
        <v>1167</v>
      </c>
      <c r="W301" s="70" t="s">
        <v>1167</v>
      </c>
      <c r="X301" s="70" t="s">
        <v>1167</v>
      </c>
      <c r="Y301" s="70" t="s">
        <v>1167</v>
      </c>
      <c r="Z301" s="70" t="s">
        <v>1167</v>
      </c>
      <c r="AA301" s="70" t="s">
        <v>1167</v>
      </c>
      <c r="AB301" s="70" t="s">
        <v>1167</v>
      </c>
      <c r="AC301" s="122" t="s">
        <v>1167</v>
      </c>
      <c r="AD301" s="122" t="s">
        <v>1167</v>
      </c>
      <c r="AE301" s="120" t="s">
        <v>1167</v>
      </c>
      <c r="AF301" s="103"/>
      <c r="AG301" s="227" t="s">
        <v>1219</v>
      </c>
      <c r="AH301" s="246">
        <v>44995</v>
      </c>
      <c r="AI301" s="59" t="s">
        <v>1216</v>
      </c>
      <c r="AJ301" s="243" t="s">
        <v>1180</v>
      </c>
      <c r="AK301" s="242"/>
      <c r="AL301" s="59"/>
      <c r="AM301" s="243"/>
      <c r="AN301" s="282"/>
      <c r="AO301" s="14"/>
      <c r="AP301" s="249"/>
      <c r="AQ301" s="278"/>
      <c r="AR301" s="103"/>
      <c r="AS301" s="48" t="str">
        <f>VLOOKUP(J301, 'Interrupt Table U5Lx'!$I$6:$I$397, 1, FALSE)</f>
        <v>INTRLIN317</v>
      </c>
    </row>
    <row r="302" spans="1:45" s="102" customFormat="1" ht="16">
      <c r="A302" s="705"/>
      <c r="B302" s="106"/>
      <c r="C302" s="106"/>
      <c r="D302" s="78"/>
      <c r="E302" s="104"/>
      <c r="F302" s="105"/>
      <c r="G302" s="123"/>
      <c r="H302" s="98" t="s">
        <v>1253</v>
      </c>
      <c r="I302" s="92"/>
      <c r="J302" s="16" t="s">
        <v>1046</v>
      </c>
      <c r="K302" s="16" t="s">
        <v>1047</v>
      </c>
      <c r="L302" s="16" t="s">
        <v>1253</v>
      </c>
      <c r="M302" s="16" t="s">
        <v>755</v>
      </c>
      <c r="N302" s="16" t="s">
        <v>1855</v>
      </c>
      <c r="O302" s="78"/>
      <c r="P302" s="702"/>
      <c r="Q302" s="702"/>
      <c r="R302" s="78"/>
      <c r="S302" s="71"/>
      <c r="T302" s="70" t="s">
        <v>47</v>
      </c>
      <c r="U302" s="70" t="s">
        <v>1167</v>
      </c>
      <c r="V302" s="70" t="s">
        <v>1167</v>
      </c>
      <c r="W302" s="70" t="s">
        <v>1167</v>
      </c>
      <c r="X302" s="70" t="s">
        <v>1167</v>
      </c>
      <c r="Y302" s="70" t="s">
        <v>1167</v>
      </c>
      <c r="Z302" s="70" t="s">
        <v>1167</v>
      </c>
      <c r="AA302" s="70" t="s">
        <v>1167</v>
      </c>
      <c r="AB302" s="70" t="s">
        <v>1167</v>
      </c>
      <c r="AC302" s="122" t="s">
        <v>1167</v>
      </c>
      <c r="AD302" s="122" t="s">
        <v>1167</v>
      </c>
      <c r="AE302" s="120" t="s">
        <v>1167</v>
      </c>
      <c r="AF302" s="103"/>
      <c r="AG302" s="227" t="s">
        <v>1219</v>
      </c>
      <c r="AH302" s="246">
        <v>44995</v>
      </c>
      <c r="AI302" s="59" t="s">
        <v>1216</v>
      </c>
      <c r="AJ302" s="243" t="s">
        <v>1180</v>
      </c>
      <c r="AK302" s="242"/>
      <c r="AL302" s="59"/>
      <c r="AM302" s="243"/>
      <c r="AN302" s="282"/>
      <c r="AO302" s="14"/>
      <c r="AP302" s="249"/>
      <c r="AQ302" s="278"/>
      <c r="AR302" s="103"/>
      <c r="AS302" s="48" t="str">
        <f>VLOOKUP(J302, 'Interrupt Table U5Lx'!$I$6:$I$397, 1, FALSE)</f>
        <v>INTRLIN317UR0</v>
      </c>
    </row>
    <row r="303" spans="1:45" s="102" customFormat="1" ht="16">
      <c r="A303" s="705"/>
      <c r="B303" s="106"/>
      <c r="C303" s="106"/>
      <c r="D303" s="78"/>
      <c r="E303" s="104"/>
      <c r="F303" s="105"/>
      <c r="G303" s="123"/>
      <c r="H303" s="98" t="s">
        <v>1253</v>
      </c>
      <c r="I303" s="92"/>
      <c r="J303" s="16" t="s">
        <v>1048</v>
      </c>
      <c r="K303" s="16" t="s">
        <v>1049</v>
      </c>
      <c r="L303" s="16" t="s">
        <v>1253</v>
      </c>
      <c r="M303" s="16" t="s">
        <v>755</v>
      </c>
      <c r="N303" s="16" t="s">
        <v>1856</v>
      </c>
      <c r="O303" s="78"/>
      <c r="P303" s="702"/>
      <c r="Q303" s="702"/>
      <c r="R303" s="78"/>
      <c r="S303" s="71"/>
      <c r="T303" s="70" t="s">
        <v>47</v>
      </c>
      <c r="U303" s="70" t="s">
        <v>1167</v>
      </c>
      <c r="V303" s="70" t="s">
        <v>1167</v>
      </c>
      <c r="W303" s="70" t="s">
        <v>1167</v>
      </c>
      <c r="X303" s="70" t="s">
        <v>1167</v>
      </c>
      <c r="Y303" s="70" t="s">
        <v>1167</v>
      </c>
      <c r="Z303" s="70" t="s">
        <v>1167</v>
      </c>
      <c r="AA303" s="70" t="s">
        <v>1167</v>
      </c>
      <c r="AB303" s="70" t="s">
        <v>1167</v>
      </c>
      <c r="AC303" s="122" t="s">
        <v>1167</v>
      </c>
      <c r="AD303" s="122" t="s">
        <v>1167</v>
      </c>
      <c r="AE303" s="120" t="s">
        <v>1167</v>
      </c>
      <c r="AF303" s="103"/>
      <c r="AG303" s="227" t="s">
        <v>1219</v>
      </c>
      <c r="AH303" s="246">
        <v>44995</v>
      </c>
      <c r="AI303" s="59" t="s">
        <v>1216</v>
      </c>
      <c r="AJ303" s="243" t="s">
        <v>1180</v>
      </c>
      <c r="AK303" s="242"/>
      <c r="AL303" s="59"/>
      <c r="AM303" s="243"/>
      <c r="AN303" s="282"/>
      <c r="AO303" s="14"/>
      <c r="AP303" s="249"/>
      <c r="AQ303" s="278"/>
      <c r="AR303" s="103"/>
      <c r="AS303" s="48" t="str">
        <f>VLOOKUP(J303, 'Interrupt Table U5Lx'!$I$6:$I$397, 1, FALSE)</f>
        <v>INTRLIN317UR1</v>
      </c>
    </row>
    <row r="304" spans="1:45" s="102" customFormat="1" ht="16">
      <c r="A304" s="705"/>
      <c r="B304" s="106"/>
      <c r="C304" s="106"/>
      <c r="D304" s="78"/>
      <c r="E304" s="104"/>
      <c r="F304" s="105"/>
      <c r="G304" s="123"/>
      <c r="H304" s="98" t="s">
        <v>1253</v>
      </c>
      <c r="I304" s="92"/>
      <c r="J304" s="16" t="s">
        <v>1050</v>
      </c>
      <c r="K304" s="16" t="s">
        <v>1051</v>
      </c>
      <c r="L304" s="16" t="s">
        <v>1253</v>
      </c>
      <c r="M304" s="16" t="s">
        <v>755</v>
      </c>
      <c r="N304" s="16" t="s">
        <v>1857</v>
      </c>
      <c r="O304" s="78"/>
      <c r="P304" s="702"/>
      <c r="Q304" s="702"/>
      <c r="R304" s="78"/>
      <c r="S304" s="71"/>
      <c r="T304" s="70" t="s">
        <v>47</v>
      </c>
      <c r="U304" s="70" t="s">
        <v>1167</v>
      </c>
      <c r="V304" s="70" t="s">
        <v>1167</v>
      </c>
      <c r="W304" s="70" t="s">
        <v>1167</v>
      </c>
      <c r="X304" s="70" t="s">
        <v>1167</v>
      </c>
      <c r="Y304" s="70" t="s">
        <v>1167</v>
      </c>
      <c r="Z304" s="70" t="s">
        <v>1167</v>
      </c>
      <c r="AA304" s="70" t="s">
        <v>1167</v>
      </c>
      <c r="AB304" s="70" t="s">
        <v>1167</v>
      </c>
      <c r="AC304" s="122" t="s">
        <v>1167</v>
      </c>
      <c r="AD304" s="122" t="s">
        <v>1167</v>
      </c>
      <c r="AE304" s="120" t="s">
        <v>1167</v>
      </c>
      <c r="AF304" s="103"/>
      <c r="AG304" s="227" t="s">
        <v>1219</v>
      </c>
      <c r="AH304" s="246">
        <v>44995</v>
      </c>
      <c r="AI304" s="59" t="s">
        <v>1216</v>
      </c>
      <c r="AJ304" s="243" t="s">
        <v>1180</v>
      </c>
      <c r="AK304" s="242"/>
      <c r="AL304" s="59"/>
      <c r="AM304" s="243"/>
      <c r="AN304" s="282"/>
      <c r="AO304" s="14"/>
      <c r="AP304" s="249"/>
      <c r="AQ304" s="278"/>
      <c r="AR304" s="103"/>
      <c r="AS304" s="48" t="str">
        <f>VLOOKUP(J304, 'Interrupt Table U5Lx'!$I$6:$I$397, 1, FALSE)</f>
        <v>INTRLIN317UR2</v>
      </c>
    </row>
    <row r="305" spans="1:45" ht="16">
      <c r="A305" s="705"/>
      <c r="B305" s="78"/>
      <c r="C305" s="78"/>
      <c r="D305" s="78"/>
      <c r="E305" s="78"/>
      <c r="F305" s="93"/>
      <c r="H305" s="94" t="s">
        <v>1255</v>
      </c>
      <c r="I305" s="88" t="s">
        <v>1175</v>
      </c>
      <c r="J305" s="87"/>
      <c r="K305" s="87"/>
      <c r="L305" s="87"/>
      <c r="M305" s="87"/>
      <c r="N305" s="87"/>
      <c r="O305" s="78"/>
      <c r="P305" s="702"/>
      <c r="Q305" s="702"/>
      <c r="R305" s="78"/>
      <c r="S305" s="85"/>
      <c r="T305" s="84"/>
      <c r="U305" s="84"/>
      <c r="V305" s="84"/>
      <c r="W305" s="84"/>
      <c r="X305" s="84"/>
      <c r="Y305" s="84"/>
      <c r="Z305" s="84"/>
      <c r="AA305" s="84"/>
      <c r="AB305" s="84"/>
      <c r="AC305" s="84"/>
      <c r="AD305" s="84"/>
      <c r="AE305" s="83"/>
      <c r="AF305" s="82"/>
      <c r="AG305" s="229" t="s">
        <v>1176</v>
      </c>
      <c r="AH305" s="244"/>
      <c r="AI305" s="80"/>
      <c r="AJ305" s="245"/>
      <c r="AK305" s="244"/>
      <c r="AL305" s="80"/>
      <c r="AM305" s="245"/>
      <c r="AN305" s="244"/>
      <c r="AO305" s="80"/>
      <c r="AP305" s="245"/>
      <c r="AQ305" s="233"/>
      <c r="AR305" s="58"/>
      <c r="AS305" s="48" t="e">
        <f>VLOOKUP(J305, 'Interrupt Table U5Lx'!$I$6:$I$397, 1, FALSE)</f>
        <v>#N/A</v>
      </c>
    </row>
    <row r="306" spans="1:45" ht="16">
      <c r="A306" s="704"/>
      <c r="B306" s="78"/>
      <c r="C306" s="78"/>
      <c r="D306" s="78"/>
      <c r="E306" s="78"/>
      <c r="F306" s="93"/>
      <c r="H306" s="98" t="s">
        <v>1256</v>
      </c>
      <c r="I306" s="92"/>
      <c r="J306" s="207" t="s">
        <v>238</v>
      </c>
      <c r="K306" s="207" t="s">
        <v>239</v>
      </c>
      <c r="L306" s="207" t="s">
        <v>1257</v>
      </c>
      <c r="M306" s="207" t="s">
        <v>1258</v>
      </c>
      <c r="N306" s="207" t="s">
        <v>1858</v>
      </c>
      <c r="O306" s="78"/>
      <c r="P306" s="702"/>
      <c r="Q306" s="702"/>
      <c r="R306" s="78"/>
      <c r="S306" s="71"/>
      <c r="T306" s="70" t="s">
        <v>47</v>
      </c>
      <c r="U306" s="70" t="s">
        <v>47</v>
      </c>
      <c r="V306" s="70" t="s">
        <v>47</v>
      </c>
      <c r="W306" s="70" t="s">
        <v>47</v>
      </c>
      <c r="X306" s="70" t="s">
        <v>47</v>
      </c>
      <c r="Y306" s="70" t="s">
        <v>47</v>
      </c>
      <c r="Z306" s="70" t="s">
        <v>47</v>
      </c>
      <c r="AA306" s="70" t="s">
        <v>47</v>
      </c>
      <c r="AB306" s="70" t="s">
        <v>47</v>
      </c>
      <c r="AC306" s="70" t="s">
        <v>47</v>
      </c>
      <c r="AD306" s="70" t="s">
        <v>47</v>
      </c>
      <c r="AE306" s="69" t="s">
        <v>47</v>
      </c>
      <c r="AF306" s="58"/>
      <c r="AG306" s="227" t="str">
        <f t="shared" ref="AG306:AG337" si="9">AG305</f>
        <v>PERI</v>
      </c>
      <c r="AH306" s="246">
        <v>44994</v>
      </c>
      <c r="AI306" s="59" t="s">
        <v>1259</v>
      </c>
      <c r="AJ306" s="243" t="s">
        <v>1102</v>
      </c>
      <c r="AK306" s="242"/>
      <c r="AL306" s="59"/>
      <c r="AM306" s="243"/>
      <c r="AN306" s="246"/>
      <c r="AO306" s="59"/>
      <c r="AP306" s="243"/>
      <c r="AQ306" s="232"/>
      <c r="AR306" s="58"/>
      <c r="AS306" s="48" t="str">
        <f>VLOOKUP(J306, 'Interrupt Table U5Lx'!$I$6:$I$397, 1, FALSE)</f>
        <v>INTCSIH0IC</v>
      </c>
    </row>
    <row r="307" spans="1:45" ht="16">
      <c r="A307" s="704"/>
      <c r="B307" s="78"/>
      <c r="C307" s="78"/>
      <c r="D307" s="78"/>
      <c r="E307" s="78"/>
      <c r="F307" s="93"/>
      <c r="H307" s="98" t="s">
        <v>1256</v>
      </c>
      <c r="I307" s="92"/>
      <c r="J307" s="207" t="s">
        <v>1587</v>
      </c>
      <c r="K307" s="207" t="s">
        <v>243</v>
      </c>
      <c r="L307" s="207" t="s">
        <v>1260</v>
      </c>
      <c r="M307" s="207" t="s">
        <v>755</v>
      </c>
      <c r="N307" s="207" t="s">
        <v>1859</v>
      </c>
      <c r="O307" s="78"/>
      <c r="P307" s="702"/>
      <c r="Q307" s="702"/>
      <c r="R307" s="78"/>
      <c r="S307" s="71"/>
      <c r="T307" s="70" t="s">
        <v>47</v>
      </c>
      <c r="U307" s="70" t="s">
        <v>47</v>
      </c>
      <c r="V307" s="70" t="s">
        <v>47</v>
      </c>
      <c r="W307" s="70" t="s">
        <v>47</v>
      </c>
      <c r="X307" s="70" t="s">
        <v>47</v>
      </c>
      <c r="Y307" s="70" t="s">
        <v>47</v>
      </c>
      <c r="Z307" s="70" t="s">
        <v>47</v>
      </c>
      <c r="AA307" s="70" t="s">
        <v>47</v>
      </c>
      <c r="AB307" s="70" t="s">
        <v>47</v>
      </c>
      <c r="AC307" s="70" t="s">
        <v>47</v>
      </c>
      <c r="AD307" s="70" t="s">
        <v>47</v>
      </c>
      <c r="AE307" s="69" t="s">
        <v>47</v>
      </c>
      <c r="AF307" s="58"/>
      <c r="AG307" s="227" t="str">
        <f t="shared" si="9"/>
        <v>PERI</v>
      </c>
      <c r="AH307" s="246">
        <v>44994</v>
      </c>
      <c r="AI307" s="59" t="s">
        <v>1261</v>
      </c>
      <c r="AJ307" s="243" t="s">
        <v>1180</v>
      </c>
      <c r="AK307" s="242"/>
      <c r="AL307" s="59"/>
      <c r="AM307" s="243"/>
      <c r="AN307" s="246"/>
      <c r="AO307" s="59"/>
      <c r="AP307" s="243"/>
      <c r="AQ307" s="232"/>
      <c r="AR307" s="58"/>
      <c r="AS307" s="48" t="str">
        <f>VLOOKUP(J307, 'Interrupt Table U5Lx'!$I$6:$I$397, 1, FALSE)</f>
        <v>INTCSIH0IR</v>
      </c>
    </row>
    <row r="308" spans="1:45" ht="16">
      <c r="A308" s="704"/>
      <c r="B308" s="78"/>
      <c r="C308" s="78"/>
      <c r="D308" s="78"/>
      <c r="E308" s="78"/>
      <c r="F308" s="93"/>
      <c r="H308" s="98" t="s">
        <v>1256</v>
      </c>
      <c r="I308" s="92"/>
      <c r="J308" s="207" t="s">
        <v>247</v>
      </c>
      <c r="K308" s="207" t="s">
        <v>248</v>
      </c>
      <c r="L308" s="207" t="s">
        <v>1260</v>
      </c>
      <c r="M308" s="207" t="s">
        <v>755</v>
      </c>
      <c r="N308" s="207" t="s">
        <v>1860</v>
      </c>
      <c r="O308" s="78"/>
      <c r="P308" s="702"/>
      <c r="Q308" s="702"/>
      <c r="R308" s="78"/>
      <c r="S308" s="71"/>
      <c r="T308" s="70" t="s">
        <v>47</v>
      </c>
      <c r="U308" s="70" t="s">
        <v>47</v>
      </c>
      <c r="V308" s="70" t="s">
        <v>47</v>
      </c>
      <c r="W308" s="70" t="s">
        <v>47</v>
      </c>
      <c r="X308" s="70" t="s">
        <v>47</v>
      </c>
      <c r="Y308" s="70" t="s">
        <v>47</v>
      </c>
      <c r="Z308" s="70" t="s">
        <v>47</v>
      </c>
      <c r="AA308" s="70" t="s">
        <v>47</v>
      </c>
      <c r="AB308" s="70" t="s">
        <v>47</v>
      </c>
      <c r="AC308" s="70" t="s">
        <v>47</v>
      </c>
      <c r="AD308" s="70" t="s">
        <v>47</v>
      </c>
      <c r="AE308" s="69" t="s">
        <v>47</v>
      </c>
      <c r="AF308" s="58"/>
      <c r="AG308" s="227" t="str">
        <f t="shared" si="9"/>
        <v>PERI</v>
      </c>
      <c r="AH308" s="246">
        <v>44994</v>
      </c>
      <c r="AI308" s="59" t="s">
        <v>1261</v>
      </c>
      <c r="AJ308" s="243" t="s">
        <v>1180</v>
      </c>
      <c r="AK308" s="242"/>
      <c r="AL308" s="59"/>
      <c r="AM308" s="243"/>
      <c r="AN308" s="246"/>
      <c r="AO308" s="59"/>
      <c r="AP308" s="243"/>
      <c r="AQ308" s="232"/>
      <c r="AR308" s="58"/>
      <c r="AS308" s="48" t="str">
        <f>VLOOKUP(J308, 'Interrupt Table U5Lx'!$I$6:$I$397, 1, FALSE)</f>
        <v>INTCSIH0IRE</v>
      </c>
    </row>
    <row r="309" spans="1:45" ht="16">
      <c r="A309" s="704"/>
      <c r="B309" s="78"/>
      <c r="C309" s="78"/>
      <c r="D309" s="78"/>
      <c r="E309" s="78"/>
      <c r="F309" s="93"/>
      <c r="H309" s="98" t="s">
        <v>1256</v>
      </c>
      <c r="I309" s="92"/>
      <c r="J309" s="207" t="s">
        <v>251</v>
      </c>
      <c r="K309" s="207" t="s">
        <v>252</v>
      </c>
      <c r="L309" s="207" t="s">
        <v>1260</v>
      </c>
      <c r="M309" s="207" t="s">
        <v>755</v>
      </c>
      <c r="N309" s="207" t="s">
        <v>1861</v>
      </c>
      <c r="O309" s="78"/>
      <c r="P309" s="702"/>
      <c r="Q309" s="702"/>
      <c r="R309" s="78"/>
      <c r="S309" s="71"/>
      <c r="T309" s="70" t="s">
        <v>47</v>
      </c>
      <c r="U309" s="70" t="s">
        <v>47</v>
      </c>
      <c r="V309" s="70" t="s">
        <v>47</v>
      </c>
      <c r="W309" s="70" t="s">
        <v>47</v>
      </c>
      <c r="X309" s="70" t="s">
        <v>47</v>
      </c>
      <c r="Y309" s="70" t="s">
        <v>47</v>
      </c>
      <c r="Z309" s="70" t="s">
        <v>47</v>
      </c>
      <c r="AA309" s="70" t="s">
        <v>47</v>
      </c>
      <c r="AB309" s="70" t="s">
        <v>47</v>
      </c>
      <c r="AC309" s="70" t="s">
        <v>47</v>
      </c>
      <c r="AD309" s="70" t="s">
        <v>47</v>
      </c>
      <c r="AE309" s="69" t="s">
        <v>47</v>
      </c>
      <c r="AF309" s="58"/>
      <c r="AG309" s="227" t="str">
        <f t="shared" si="9"/>
        <v>PERI</v>
      </c>
      <c r="AH309" s="246">
        <v>44994</v>
      </c>
      <c r="AI309" s="59" t="s">
        <v>1261</v>
      </c>
      <c r="AJ309" s="243" t="s">
        <v>1180</v>
      </c>
      <c r="AK309" s="242"/>
      <c r="AL309" s="59"/>
      <c r="AM309" s="243"/>
      <c r="AN309" s="246"/>
      <c r="AO309" s="59"/>
      <c r="AP309" s="243"/>
      <c r="AQ309" s="232"/>
      <c r="AR309" s="58"/>
      <c r="AS309" s="48" t="str">
        <f>VLOOKUP(J309, 'Interrupt Table U5Lx'!$I$6:$I$397, 1, FALSE)</f>
        <v>INTCSIH0IJC</v>
      </c>
    </row>
    <row r="310" spans="1:45" ht="16">
      <c r="A310" s="704"/>
      <c r="B310" s="78"/>
      <c r="C310" s="78"/>
      <c r="D310" s="78"/>
      <c r="E310" s="78"/>
      <c r="F310" s="93"/>
      <c r="H310" s="98" t="s">
        <v>1256</v>
      </c>
      <c r="I310" s="92"/>
      <c r="J310" s="207" t="s">
        <v>255</v>
      </c>
      <c r="K310" s="207" t="s">
        <v>256</v>
      </c>
      <c r="L310" s="207" t="s">
        <v>1262</v>
      </c>
      <c r="M310" s="207" t="s">
        <v>1258</v>
      </c>
      <c r="N310" s="207" t="s">
        <v>1862</v>
      </c>
      <c r="O310" s="78"/>
      <c r="P310" s="702"/>
      <c r="Q310" s="702"/>
      <c r="R310" s="78"/>
      <c r="S310" s="71"/>
      <c r="T310" s="70" t="s">
        <v>47</v>
      </c>
      <c r="U310" s="70" t="s">
        <v>47</v>
      </c>
      <c r="V310" s="70" t="s">
        <v>47</v>
      </c>
      <c r="W310" s="70" t="s">
        <v>47</v>
      </c>
      <c r="X310" s="70" t="s">
        <v>47</v>
      </c>
      <c r="Y310" s="70" t="s">
        <v>47</v>
      </c>
      <c r="Z310" s="70" t="s">
        <v>47</v>
      </c>
      <c r="AA310" s="70" t="s">
        <v>47</v>
      </c>
      <c r="AB310" s="70" t="s">
        <v>47</v>
      </c>
      <c r="AC310" s="70" t="s">
        <v>47</v>
      </c>
      <c r="AD310" s="70" t="s">
        <v>47</v>
      </c>
      <c r="AE310" s="69" t="s">
        <v>47</v>
      </c>
      <c r="AF310" s="58"/>
      <c r="AG310" s="227" t="str">
        <f t="shared" si="9"/>
        <v>PERI</v>
      </c>
      <c r="AH310" s="246">
        <v>44994</v>
      </c>
      <c r="AI310" s="59" t="s">
        <v>1261</v>
      </c>
      <c r="AJ310" s="243" t="s">
        <v>1180</v>
      </c>
      <c r="AK310" s="242"/>
      <c r="AL310" s="59"/>
      <c r="AM310" s="243"/>
      <c r="AN310" s="246"/>
      <c r="AO310" s="59"/>
      <c r="AP310" s="243"/>
      <c r="AQ310" s="232"/>
      <c r="AR310" s="58"/>
      <c r="AS310" s="48" t="str">
        <f>VLOOKUP(J310, 'Interrupt Table U5Lx'!$I$6:$I$397, 1, FALSE)</f>
        <v>INTCSIH1IC</v>
      </c>
    </row>
    <row r="311" spans="1:45" ht="16">
      <c r="A311" s="704"/>
      <c r="B311" s="78"/>
      <c r="C311" s="78"/>
      <c r="D311" s="78"/>
      <c r="E311" s="78"/>
      <c r="F311" s="93"/>
      <c r="H311" s="98" t="s">
        <v>1256</v>
      </c>
      <c r="I311" s="92"/>
      <c r="J311" s="207" t="s">
        <v>1588</v>
      </c>
      <c r="K311" s="207" t="s">
        <v>260</v>
      </c>
      <c r="L311" s="207" t="s">
        <v>1262</v>
      </c>
      <c r="M311" s="207" t="s">
        <v>755</v>
      </c>
      <c r="N311" s="207" t="s">
        <v>1863</v>
      </c>
      <c r="O311" s="78"/>
      <c r="P311" s="702"/>
      <c r="Q311" s="702"/>
      <c r="R311" s="78"/>
      <c r="S311" s="71"/>
      <c r="T311" s="70" t="s">
        <v>47</v>
      </c>
      <c r="U311" s="70" t="s">
        <v>47</v>
      </c>
      <c r="V311" s="70" t="s">
        <v>47</v>
      </c>
      <c r="W311" s="70" t="s">
        <v>47</v>
      </c>
      <c r="X311" s="70" t="s">
        <v>47</v>
      </c>
      <c r="Y311" s="70" t="s">
        <v>47</v>
      </c>
      <c r="Z311" s="70" t="s">
        <v>47</v>
      </c>
      <c r="AA311" s="70" t="s">
        <v>47</v>
      </c>
      <c r="AB311" s="70" t="s">
        <v>47</v>
      </c>
      <c r="AC311" s="70" t="s">
        <v>47</v>
      </c>
      <c r="AD311" s="70" t="s">
        <v>47</v>
      </c>
      <c r="AE311" s="69" t="s">
        <v>47</v>
      </c>
      <c r="AF311" s="58"/>
      <c r="AG311" s="227" t="str">
        <f t="shared" si="9"/>
        <v>PERI</v>
      </c>
      <c r="AH311" s="246">
        <v>44994</v>
      </c>
      <c r="AI311" s="59" t="s">
        <v>1261</v>
      </c>
      <c r="AJ311" s="243" t="s">
        <v>1180</v>
      </c>
      <c r="AK311" s="242"/>
      <c r="AL311" s="59"/>
      <c r="AM311" s="243"/>
      <c r="AN311" s="246"/>
      <c r="AO311" s="59"/>
      <c r="AP311" s="243"/>
      <c r="AQ311" s="232"/>
      <c r="AR311" s="58"/>
      <c r="AS311" s="48" t="str">
        <f>VLOOKUP(J311, 'Interrupt Table U5Lx'!$I$6:$I$397, 1, FALSE)</f>
        <v>INTCSIH1IR</v>
      </c>
    </row>
    <row r="312" spans="1:45" ht="16">
      <c r="A312" s="704"/>
      <c r="B312" s="78"/>
      <c r="C312" s="78"/>
      <c r="D312" s="78"/>
      <c r="E312" s="78"/>
      <c r="F312" s="93"/>
      <c r="H312" s="98" t="s">
        <v>1256</v>
      </c>
      <c r="I312" s="92"/>
      <c r="J312" s="207" t="s">
        <v>264</v>
      </c>
      <c r="K312" s="207" t="s">
        <v>265</v>
      </c>
      <c r="L312" s="207" t="s">
        <v>1262</v>
      </c>
      <c r="M312" s="207" t="s">
        <v>755</v>
      </c>
      <c r="N312" s="207" t="s">
        <v>1864</v>
      </c>
      <c r="O312" s="78"/>
      <c r="P312" s="702"/>
      <c r="Q312" s="702"/>
      <c r="R312" s="78"/>
      <c r="S312" s="71"/>
      <c r="T312" s="70" t="s">
        <v>47</v>
      </c>
      <c r="U312" s="70" t="s">
        <v>47</v>
      </c>
      <c r="V312" s="70" t="s">
        <v>47</v>
      </c>
      <c r="W312" s="70" t="s">
        <v>47</v>
      </c>
      <c r="X312" s="70" t="s">
        <v>47</v>
      </c>
      <c r="Y312" s="70" t="s">
        <v>47</v>
      </c>
      <c r="Z312" s="70" t="s">
        <v>47</v>
      </c>
      <c r="AA312" s="70" t="s">
        <v>47</v>
      </c>
      <c r="AB312" s="70" t="s">
        <v>47</v>
      </c>
      <c r="AC312" s="70" t="s">
        <v>47</v>
      </c>
      <c r="AD312" s="70" t="s">
        <v>47</v>
      </c>
      <c r="AE312" s="69" t="s">
        <v>47</v>
      </c>
      <c r="AF312" s="58"/>
      <c r="AG312" s="227" t="str">
        <f t="shared" si="9"/>
        <v>PERI</v>
      </c>
      <c r="AH312" s="246">
        <v>44994</v>
      </c>
      <c r="AI312" s="59" t="s">
        <v>1261</v>
      </c>
      <c r="AJ312" s="243" t="s">
        <v>1180</v>
      </c>
      <c r="AK312" s="242"/>
      <c r="AL312" s="59"/>
      <c r="AM312" s="243"/>
      <c r="AN312" s="246"/>
      <c r="AO312" s="59"/>
      <c r="AP312" s="243"/>
      <c r="AQ312" s="232"/>
      <c r="AR312" s="58"/>
      <c r="AS312" s="48" t="str">
        <f>VLOOKUP(J312, 'Interrupt Table U5Lx'!$I$6:$I$397, 1, FALSE)</f>
        <v>INTCSIH1IRE</v>
      </c>
    </row>
    <row r="313" spans="1:45" ht="16">
      <c r="A313" s="704"/>
      <c r="B313" s="78"/>
      <c r="C313" s="78"/>
      <c r="D313" s="78"/>
      <c r="E313" s="78"/>
      <c r="F313" s="93"/>
      <c r="H313" s="98" t="s">
        <v>1256</v>
      </c>
      <c r="I313" s="92"/>
      <c r="J313" s="207" t="s">
        <v>268</v>
      </c>
      <c r="K313" s="207" t="s">
        <v>269</v>
      </c>
      <c r="L313" s="207" t="s">
        <v>1262</v>
      </c>
      <c r="M313" s="207" t="s">
        <v>755</v>
      </c>
      <c r="N313" s="207" t="s">
        <v>1865</v>
      </c>
      <c r="O313" s="78"/>
      <c r="P313" s="702"/>
      <c r="Q313" s="702"/>
      <c r="R313" s="78"/>
      <c r="S313" s="71"/>
      <c r="T313" s="70" t="s">
        <v>47</v>
      </c>
      <c r="U313" s="70" t="s">
        <v>47</v>
      </c>
      <c r="V313" s="70" t="s">
        <v>47</v>
      </c>
      <c r="W313" s="70" t="s">
        <v>47</v>
      </c>
      <c r="X313" s="70" t="s">
        <v>47</v>
      </c>
      <c r="Y313" s="70" t="s">
        <v>47</v>
      </c>
      <c r="Z313" s="70" t="s">
        <v>47</v>
      </c>
      <c r="AA313" s="70" t="s">
        <v>47</v>
      </c>
      <c r="AB313" s="70" t="s">
        <v>47</v>
      </c>
      <c r="AC313" s="70" t="s">
        <v>47</v>
      </c>
      <c r="AD313" s="70" t="s">
        <v>47</v>
      </c>
      <c r="AE313" s="69" t="s">
        <v>47</v>
      </c>
      <c r="AF313" s="58"/>
      <c r="AG313" s="227" t="str">
        <f t="shared" si="9"/>
        <v>PERI</v>
      </c>
      <c r="AH313" s="246">
        <v>44994</v>
      </c>
      <c r="AI313" s="59" t="s">
        <v>1261</v>
      </c>
      <c r="AJ313" s="243" t="s">
        <v>1180</v>
      </c>
      <c r="AK313" s="242"/>
      <c r="AL313" s="59"/>
      <c r="AM313" s="243"/>
      <c r="AN313" s="246"/>
      <c r="AO313" s="59"/>
      <c r="AP313" s="243"/>
      <c r="AQ313" s="232"/>
      <c r="AR313" s="58"/>
      <c r="AS313" s="48" t="str">
        <f>VLOOKUP(J313, 'Interrupt Table U5Lx'!$I$6:$I$397, 1, FALSE)</f>
        <v>INTCSIH1IJC</v>
      </c>
    </row>
    <row r="314" spans="1:45" ht="16">
      <c r="A314" s="704"/>
      <c r="B314" s="78"/>
      <c r="C314" s="78"/>
      <c r="D314" s="78"/>
      <c r="E314" s="78"/>
      <c r="F314" s="93"/>
      <c r="H314" s="98" t="s">
        <v>1256</v>
      </c>
      <c r="I314" s="92"/>
      <c r="J314" s="207" t="s">
        <v>273</v>
      </c>
      <c r="K314" s="207" t="s">
        <v>274</v>
      </c>
      <c r="L314" s="207" t="s">
        <v>1263</v>
      </c>
      <c r="M314" s="207" t="s">
        <v>755</v>
      </c>
      <c r="N314" s="207" t="s">
        <v>1866</v>
      </c>
      <c r="O314" s="78"/>
      <c r="P314" s="702"/>
      <c r="Q314" s="702"/>
      <c r="R314" s="78"/>
      <c r="S314" s="71"/>
      <c r="T314" s="70" t="s">
        <v>47</v>
      </c>
      <c r="U314" s="70" t="s">
        <v>47</v>
      </c>
      <c r="V314" s="70" t="s">
        <v>47</v>
      </c>
      <c r="W314" s="70" t="s">
        <v>47</v>
      </c>
      <c r="X314" s="70" t="s">
        <v>47</v>
      </c>
      <c r="Y314" s="70" t="s">
        <v>47</v>
      </c>
      <c r="Z314" s="70" t="s">
        <v>47</v>
      </c>
      <c r="AA314" s="70" t="s">
        <v>47</v>
      </c>
      <c r="AB314" s="70" t="s">
        <v>47</v>
      </c>
      <c r="AC314" s="70" t="s">
        <v>47</v>
      </c>
      <c r="AD314" s="70" t="s">
        <v>47</v>
      </c>
      <c r="AE314" s="69" t="s">
        <v>47</v>
      </c>
      <c r="AF314" s="58"/>
      <c r="AG314" s="227" t="str">
        <f t="shared" si="9"/>
        <v>PERI</v>
      </c>
      <c r="AH314" s="246">
        <v>44994</v>
      </c>
      <c r="AI314" s="59" t="s">
        <v>1261</v>
      </c>
      <c r="AJ314" s="243" t="s">
        <v>1180</v>
      </c>
      <c r="AK314" s="242"/>
      <c r="AL314" s="59"/>
      <c r="AM314" s="243"/>
      <c r="AN314" s="246"/>
      <c r="AO314" s="59"/>
      <c r="AP314" s="243"/>
      <c r="AQ314" s="232"/>
      <c r="AR314" s="58"/>
      <c r="AS314" s="48" t="str">
        <f>VLOOKUP(J314, 'Interrupt Table U5Lx'!$I$6:$I$397, 1, FALSE)</f>
        <v>INTCSIH2IC</v>
      </c>
    </row>
    <row r="315" spans="1:45" ht="16">
      <c r="A315" s="704"/>
      <c r="B315" s="78"/>
      <c r="C315" s="78"/>
      <c r="D315" s="78"/>
      <c r="E315" s="78"/>
      <c r="F315" s="93"/>
      <c r="H315" s="98" t="s">
        <v>1256</v>
      </c>
      <c r="I315" s="92"/>
      <c r="J315" s="207" t="s">
        <v>1589</v>
      </c>
      <c r="K315" s="207" t="s">
        <v>278</v>
      </c>
      <c r="L315" s="207" t="s">
        <v>1263</v>
      </c>
      <c r="M315" s="207" t="s">
        <v>755</v>
      </c>
      <c r="N315" s="207" t="s">
        <v>1867</v>
      </c>
      <c r="O315" s="78"/>
      <c r="P315" s="702"/>
      <c r="Q315" s="702"/>
      <c r="R315" s="78"/>
      <c r="S315" s="71"/>
      <c r="T315" s="70" t="s">
        <v>47</v>
      </c>
      <c r="U315" s="70" t="s">
        <v>47</v>
      </c>
      <c r="V315" s="70" t="s">
        <v>47</v>
      </c>
      <c r="W315" s="70" t="s">
        <v>47</v>
      </c>
      <c r="X315" s="70" t="s">
        <v>47</v>
      </c>
      <c r="Y315" s="70" t="s">
        <v>47</v>
      </c>
      <c r="Z315" s="70" t="s">
        <v>47</v>
      </c>
      <c r="AA315" s="70" t="s">
        <v>47</v>
      </c>
      <c r="AB315" s="70" t="s">
        <v>47</v>
      </c>
      <c r="AC315" s="70" t="s">
        <v>47</v>
      </c>
      <c r="AD315" s="70" t="s">
        <v>47</v>
      </c>
      <c r="AE315" s="69" t="s">
        <v>47</v>
      </c>
      <c r="AF315" s="58"/>
      <c r="AG315" s="227" t="str">
        <f t="shared" si="9"/>
        <v>PERI</v>
      </c>
      <c r="AH315" s="246">
        <v>44994</v>
      </c>
      <c r="AI315" s="59" t="s">
        <v>1261</v>
      </c>
      <c r="AJ315" s="243" t="s">
        <v>1180</v>
      </c>
      <c r="AK315" s="242"/>
      <c r="AL315" s="59"/>
      <c r="AM315" s="243"/>
      <c r="AN315" s="246"/>
      <c r="AO315" s="59"/>
      <c r="AP315" s="243"/>
      <c r="AQ315" s="232"/>
      <c r="AR315" s="58"/>
      <c r="AS315" s="48" t="str">
        <f>VLOOKUP(J315, 'Interrupt Table U5Lx'!$I$6:$I$397, 1, FALSE)</f>
        <v>INTCSIH2IR</v>
      </c>
    </row>
    <row r="316" spans="1:45" ht="16">
      <c r="A316" s="704"/>
      <c r="B316" s="78"/>
      <c r="C316" s="78"/>
      <c r="D316" s="78"/>
      <c r="E316" s="78"/>
      <c r="F316" s="93"/>
      <c r="H316" s="98" t="s">
        <v>1256</v>
      </c>
      <c r="I316" s="92"/>
      <c r="J316" s="207" t="s">
        <v>282</v>
      </c>
      <c r="K316" s="207" t="s">
        <v>283</v>
      </c>
      <c r="L316" s="207" t="s">
        <v>1263</v>
      </c>
      <c r="M316" s="207" t="s">
        <v>755</v>
      </c>
      <c r="N316" s="207" t="s">
        <v>1868</v>
      </c>
      <c r="O316" s="78"/>
      <c r="P316" s="702"/>
      <c r="Q316" s="702"/>
      <c r="R316" s="78"/>
      <c r="S316" s="71"/>
      <c r="T316" s="70" t="s">
        <v>47</v>
      </c>
      <c r="U316" s="70" t="s">
        <v>47</v>
      </c>
      <c r="V316" s="70" t="s">
        <v>47</v>
      </c>
      <c r="W316" s="70" t="s">
        <v>47</v>
      </c>
      <c r="X316" s="70" t="s">
        <v>47</v>
      </c>
      <c r="Y316" s="70" t="s">
        <v>47</v>
      </c>
      <c r="Z316" s="70" t="s">
        <v>47</v>
      </c>
      <c r="AA316" s="70" t="s">
        <v>47</v>
      </c>
      <c r="AB316" s="70" t="s">
        <v>47</v>
      </c>
      <c r="AC316" s="70" t="s">
        <v>47</v>
      </c>
      <c r="AD316" s="70" t="s">
        <v>47</v>
      </c>
      <c r="AE316" s="69" t="s">
        <v>47</v>
      </c>
      <c r="AF316" s="58"/>
      <c r="AG316" s="227" t="str">
        <f t="shared" si="9"/>
        <v>PERI</v>
      </c>
      <c r="AH316" s="246">
        <v>44994</v>
      </c>
      <c r="AI316" s="59" t="s">
        <v>1261</v>
      </c>
      <c r="AJ316" s="243" t="s">
        <v>1180</v>
      </c>
      <c r="AK316" s="242"/>
      <c r="AL316" s="59"/>
      <c r="AM316" s="243"/>
      <c r="AN316" s="246"/>
      <c r="AO316" s="59"/>
      <c r="AP316" s="243"/>
      <c r="AQ316" s="232"/>
      <c r="AR316" s="58"/>
      <c r="AS316" s="48" t="str">
        <f>VLOOKUP(J316, 'Interrupt Table U5Lx'!$I$6:$I$397, 1, FALSE)</f>
        <v>INTCSIH2IRE</v>
      </c>
    </row>
    <row r="317" spans="1:45" ht="16">
      <c r="A317" s="704"/>
      <c r="B317" s="78"/>
      <c r="C317" s="78"/>
      <c r="D317" s="78"/>
      <c r="E317" s="78"/>
      <c r="F317" s="93"/>
      <c r="H317" s="98" t="s">
        <v>1256</v>
      </c>
      <c r="I317" s="92"/>
      <c r="J317" s="207" t="s">
        <v>286</v>
      </c>
      <c r="K317" s="207" t="s">
        <v>287</v>
      </c>
      <c r="L317" s="207" t="s">
        <v>1263</v>
      </c>
      <c r="M317" s="207" t="s">
        <v>755</v>
      </c>
      <c r="N317" s="207" t="s">
        <v>1869</v>
      </c>
      <c r="O317" s="78"/>
      <c r="P317" s="702"/>
      <c r="Q317" s="702"/>
      <c r="R317" s="78"/>
      <c r="S317" s="71"/>
      <c r="T317" s="70" t="s">
        <v>47</v>
      </c>
      <c r="U317" s="70" t="s">
        <v>47</v>
      </c>
      <c r="V317" s="70" t="s">
        <v>47</v>
      </c>
      <c r="W317" s="70" t="s">
        <v>47</v>
      </c>
      <c r="X317" s="70" t="s">
        <v>47</v>
      </c>
      <c r="Y317" s="70" t="s">
        <v>47</v>
      </c>
      <c r="Z317" s="70" t="s">
        <v>47</v>
      </c>
      <c r="AA317" s="70" t="s">
        <v>47</v>
      </c>
      <c r="AB317" s="70" t="s">
        <v>47</v>
      </c>
      <c r="AC317" s="70" t="s">
        <v>47</v>
      </c>
      <c r="AD317" s="70" t="s">
        <v>47</v>
      </c>
      <c r="AE317" s="69" t="s">
        <v>47</v>
      </c>
      <c r="AF317" s="58"/>
      <c r="AG317" s="227" t="str">
        <f t="shared" si="9"/>
        <v>PERI</v>
      </c>
      <c r="AH317" s="246">
        <v>44994</v>
      </c>
      <c r="AI317" s="59" t="s">
        <v>1261</v>
      </c>
      <c r="AJ317" s="243" t="s">
        <v>1180</v>
      </c>
      <c r="AK317" s="242"/>
      <c r="AL317" s="59"/>
      <c r="AM317" s="243"/>
      <c r="AN317" s="246"/>
      <c r="AO317" s="59"/>
      <c r="AP317" s="243"/>
      <c r="AQ317" s="232"/>
      <c r="AR317" s="58"/>
      <c r="AS317" s="48" t="str">
        <f>VLOOKUP(J317, 'Interrupt Table U5Lx'!$I$6:$I$397, 1, FALSE)</f>
        <v>INTCSIH2IJC</v>
      </c>
    </row>
    <row r="318" spans="1:45" ht="16">
      <c r="A318" s="704"/>
      <c r="B318" s="78"/>
      <c r="C318" s="78"/>
      <c r="D318" s="78"/>
      <c r="E318" s="78"/>
      <c r="F318" s="93"/>
      <c r="H318" s="98" t="s">
        <v>1256</v>
      </c>
      <c r="I318" s="92"/>
      <c r="J318" s="207" t="s">
        <v>794</v>
      </c>
      <c r="K318" s="207" t="s">
        <v>795</v>
      </c>
      <c r="L318" s="207" t="s">
        <v>1264</v>
      </c>
      <c r="M318" s="207" t="s">
        <v>755</v>
      </c>
      <c r="N318" s="207" t="s">
        <v>1870</v>
      </c>
      <c r="O318" s="78"/>
      <c r="P318" s="702"/>
      <c r="Q318" s="702"/>
      <c r="R318" s="78"/>
      <c r="S318" s="71"/>
      <c r="T318" s="121" t="s">
        <v>47</v>
      </c>
      <c r="U318" s="121" t="s">
        <v>47</v>
      </c>
      <c r="V318" s="121" t="s">
        <v>47</v>
      </c>
      <c r="W318" s="121" t="s">
        <v>47</v>
      </c>
      <c r="X318" s="121" t="s">
        <v>47</v>
      </c>
      <c r="Y318" s="121" t="s">
        <v>47</v>
      </c>
      <c r="Z318" s="121" t="s">
        <v>47</v>
      </c>
      <c r="AA318" s="70" t="s">
        <v>47</v>
      </c>
      <c r="AB318" s="121" t="s">
        <v>1167</v>
      </c>
      <c r="AC318" s="70" t="s">
        <v>47</v>
      </c>
      <c r="AD318" s="70" t="s">
        <v>47</v>
      </c>
      <c r="AE318" s="120" t="s">
        <v>1167</v>
      </c>
      <c r="AF318" s="58"/>
      <c r="AG318" s="227" t="str">
        <f t="shared" si="9"/>
        <v>PERI</v>
      </c>
      <c r="AH318" s="246">
        <v>44994</v>
      </c>
      <c r="AI318" s="59" t="s">
        <v>1261</v>
      </c>
      <c r="AJ318" s="243" t="s">
        <v>1180</v>
      </c>
      <c r="AK318" s="242"/>
      <c r="AL318" s="59"/>
      <c r="AM318" s="243"/>
      <c r="AN318" s="246"/>
      <c r="AO318" s="59"/>
      <c r="AP318" s="243"/>
      <c r="AQ318" s="232"/>
      <c r="AR318" s="58"/>
      <c r="AS318" s="48" t="str">
        <f>VLOOKUP(J318, 'Interrupt Table U5Lx'!$I$6:$I$397, 1, FALSE)</f>
        <v>INTCSIH3IC</v>
      </c>
    </row>
    <row r="319" spans="1:45" ht="16">
      <c r="A319" s="704"/>
      <c r="B319" s="78"/>
      <c r="C319" s="78"/>
      <c r="D319" s="78"/>
      <c r="E319" s="78"/>
      <c r="F319" s="93"/>
      <c r="H319" s="98" t="s">
        <v>1256</v>
      </c>
      <c r="I319" s="92"/>
      <c r="J319" s="207" t="s">
        <v>1590</v>
      </c>
      <c r="K319" s="207" t="s">
        <v>797</v>
      </c>
      <c r="L319" s="207" t="s">
        <v>1264</v>
      </c>
      <c r="M319" s="207" t="s">
        <v>755</v>
      </c>
      <c r="N319" s="207" t="s">
        <v>1871</v>
      </c>
      <c r="O319" s="78"/>
      <c r="P319" s="702"/>
      <c r="Q319" s="702"/>
      <c r="R319" s="78"/>
      <c r="S319" s="71"/>
      <c r="T319" s="121" t="s">
        <v>47</v>
      </c>
      <c r="U319" s="121" t="s">
        <v>47</v>
      </c>
      <c r="V319" s="121" t="s">
        <v>47</v>
      </c>
      <c r="W319" s="121" t="s">
        <v>47</v>
      </c>
      <c r="X319" s="121" t="s">
        <v>47</v>
      </c>
      <c r="Y319" s="121" t="s">
        <v>47</v>
      </c>
      <c r="Z319" s="121" t="s">
        <v>47</v>
      </c>
      <c r="AA319" s="70" t="s">
        <v>47</v>
      </c>
      <c r="AB319" s="121" t="s">
        <v>1167</v>
      </c>
      <c r="AC319" s="70" t="s">
        <v>47</v>
      </c>
      <c r="AD319" s="70" t="s">
        <v>47</v>
      </c>
      <c r="AE319" s="120" t="s">
        <v>1167</v>
      </c>
      <c r="AF319" s="58"/>
      <c r="AG319" s="227" t="str">
        <f t="shared" si="9"/>
        <v>PERI</v>
      </c>
      <c r="AH319" s="246">
        <v>44994</v>
      </c>
      <c r="AI319" s="59" t="s">
        <v>1261</v>
      </c>
      <c r="AJ319" s="243" t="s">
        <v>1180</v>
      </c>
      <c r="AK319" s="242"/>
      <c r="AL319" s="59"/>
      <c r="AM319" s="243"/>
      <c r="AN319" s="246"/>
      <c r="AO319" s="59"/>
      <c r="AP319" s="243"/>
      <c r="AQ319" s="232"/>
      <c r="AR319" s="58"/>
      <c r="AS319" s="48" t="str">
        <f>VLOOKUP(J319, 'Interrupt Table U5Lx'!$I$6:$I$397, 1, FALSE)</f>
        <v>INTCSIH3IR</v>
      </c>
    </row>
    <row r="320" spans="1:45" ht="16">
      <c r="A320" s="704"/>
      <c r="B320" s="78"/>
      <c r="C320" s="78"/>
      <c r="D320" s="78"/>
      <c r="E320" s="78"/>
      <c r="F320" s="93"/>
      <c r="H320" s="98" t="s">
        <v>1256</v>
      </c>
      <c r="I320" s="92"/>
      <c r="J320" s="207" t="s">
        <v>798</v>
      </c>
      <c r="K320" s="207" t="s">
        <v>799</v>
      </c>
      <c r="L320" s="207" t="s">
        <v>1264</v>
      </c>
      <c r="M320" s="207" t="s">
        <v>755</v>
      </c>
      <c r="N320" s="207" t="s">
        <v>1872</v>
      </c>
      <c r="O320" s="78"/>
      <c r="P320" s="702"/>
      <c r="Q320" s="702"/>
      <c r="R320" s="78"/>
      <c r="S320" s="71"/>
      <c r="T320" s="121" t="s">
        <v>47</v>
      </c>
      <c r="U320" s="121" t="s">
        <v>47</v>
      </c>
      <c r="V320" s="121" t="s">
        <v>47</v>
      </c>
      <c r="W320" s="121" t="s">
        <v>47</v>
      </c>
      <c r="X320" s="121" t="s">
        <v>47</v>
      </c>
      <c r="Y320" s="121" t="s">
        <v>47</v>
      </c>
      <c r="Z320" s="121" t="s">
        <v>47</v>
      </c>
      <c r="AA320" s="70" t="s">
        <v>47</v>
      </c>
      <c r="AB320" s="121" t="s">
        <v>1167</v>
      </c>
      <c r="AC320" s="70" t="s">
        <v>47</v>
      </c>
      <c r="AD320" s="70" t="s">
        <v>47</v>
      </c>
      <c r="AE320" s="120" t="s">
        <v>1167</v>
      </c>
      <c r="AF320" s="58"/>
      <c r="AG320" s="227" t="str">
        <f t="shared" si="9"/>
        <v>PERI</v>
      </c>
      <c r="AH320" s="246">
        <v>44994</v>
      </c>
      <c r="AI320" s="59" t="s">
        <v>1261</v>
      </c>
      <c r="AJ320" s="243" t="s">
        <v>1180</v>
      </c>
      <c r="AK320" s="242"/>
      <c r="AL320" s="59"/>
      <c r="AM320" s="243"/>
      <c r="AN320" s="246"/>
      <c r="AO320" s="59"/>
      <c r="AP320" s="243"/>
      <c r="AQ320" s="232"/>
      <c r="AR320" s="58"/>
      <c r="AS320" s="48" t="str">
        <f>VLOOKUP(J320, 'Interrupt Table U5Lx'!$I$6:$I$397, 1, FALSE)</f>
        <v>INTCSIH3IRE</v>
      </c>
    </row>
    <row r="321" spans="1:45" ht="16">
      <c r="A321" s="704"/>
      <c r="B321" s="78"/>
      <c r="C321" s="78"/>
      <c r="D321" s="78"/>
      <c r="E321" s="78"/>
      <c r="F321" s="93"/>
      <c r="H321" s="98" t="s">
        <v>1256</v>
      </c>
      <c r="I321" s="92"/>
      <c r="J321" s="207" t="s">
        <v>800</v>
      </c>
      <c r="K321" s="207" t="s">
        <v>801</v>
      </c>
      <c r="L321" s="207" t="s">
        <v>1264</v>
      </c>
      <c r="M321" s="207" t="s">
        <v>755</v>
      </c>
      <c r="N321" s="207" t="s">
        <v>1873</v>
      </c>
      <c r="O321" s="78"/>
      <c r="P321" s="702"/>
      <c r="Q321" s="702"/>
      <c r="R321" s="78"/>
      <c r="S321" s="71"/>
      <c r="T321" s="121" t="s">
        <v>47</v>
      </c>
      <c r="U321" s="121" t="s">
        <v>47</v>
      </c>
      <c r="V321" s="121" t="s">
        <v>47</v>
      </c>
      <c r="W321" s="121" t="s">
        <v>47</v>
      </c>
      <c r="X321" s="121" t="s">
        <v>47</v>
      </c>
      <c r="Y321" s="121" t="s">
        <v>47</v>
      </c>
      <c r="Z321" s="121" t="s">
        <v>47</v>
      </c>
      <c r="AA321" s="70" t="s">
        <v>47</v>
      </c>
      <c r="AB321" s="121" t="s">
        <v>1167</v>
      </c>
      <c r="AC321" s="70" t="s">
        <v>47</v>
      </c>
      <c r="AD321" s="70" t="s">
        <v>47</v>
      </c>
      <c r="AE321" s="120" t="s">
        <v>1167</v>
      </c>
      <c r="AF321" s="58"/>
      <c r="AG321" s="227" t="str">
        <f t="shared" si="9"/>
        <v>PERI</v>
      </c>
      <c r="AH321" s="246">
        <v>44994</v>
      </c>
      <c r="AI321" s="59" t="s">
        <v>1261</v>
      </c>
      <c r="AJ321" s="243" t="s">
        <v>1180</v>
      </c>
      <c r="AK321" s="242"/>
      <c r="AL321" s="59"/>
      <c r="AM321" s="243"/>
      <c r="AN321" s="246"/>
      <c r="AO321" s="59"/>
      <c r="AP321" s="243"/>
      <c r="AQ321" s="232"/>
      <c r="AR321" s="58"/>
      <c r="AS321" s="48" t="str">
        <f>VLOOKUP(J321, 'Interrupt Table U5Lx'!$I$6:$I$397, 1, FALSE)</f>
        <v>INTCSIH3IJC</v>
      </c>
    </row>
    <row r="322" spans="1:45" ht="16">
      <c r="A322" s="704"/>
      <c r="B322" s="78"/>
      <c r="C322" s="78"/>
      <c r="D322" s="78"/>
      <c r="E322" s="78"/>
      <c r="F322" s="93"/>
      <c r="H322" s="98" t="s">
        <v>1256</v>
      </c>
      <c r="I322" s="92"/>
      <c r="J322" s="207" t="s">
        <v>908</v>
      </c>
      <c r="K322" s="207" t="s">
        <v>909</v>
      </c>
      <c r="L322" s="207" t="s">
        <v>1265</v>
      </c>
      <c r="M322" s="207" t="s">
        <v>755</v>
      </c>
      <c r="N322" s="207" t="s">
        <v>1874</v>
      </c>
      <c r="O322" s="78"/>
      <c r="P322" s="702"/>
      <c r="Q322" s="702"/>
      <c r="R322" s="78"/>
      <c r="S322" s="71"/>
      <c r="T322" s="121" t="s">
        <v>47</v>
      </c>
      <c r="U322" s="121" t="s">
        <v>47</v>
      </c>
      <c r="V322" s="121" t="s">
        <v>47</v>
      </c>
      <c r="W322" s="121" t="s">
        <v>47</v>
      </c>
      <c r="X322" s="121" t="s">
        <v>47</v>
      </c>
      <c r="Y322" s="121" t="s">
        <v>47</v>
      </c>
      <c r="Z322" s="121" t="s">
        <v>47</v>
      </c>
      <c r="AA322" s="121" t="s">
        <v>1167</v>
      </c>
      <c r="AB322" s="121" t="s">
        <v>1167</v>
      </c>
      <c r="AC322" s="121" t="s">
        <v>1167</v>
      </c>
      <c r="AD322" s="121" t="s">
        <v>1167</v>
      </c>
      <c r="AE322" s="120" t="s">
        <v>1167</v>
      </c>
      <c r="AF322" s="58"/>
      <c r="AG322" s="227" t="str">
        <f t="shared" si="9"/>
        <v>PERI</v>
      </c>
      <c r="AH322" s="246">
        <v>44994</v>
      </c>
      <c r="AI322" s="59" t="s">
        <v>1261</v>
      </c>
      <c r="AJ322" s="243" t="s">
        <v>1180</v>
      </c>
      <c r="AK322" s="242"/>
      <c r="AL322" s="59"/>
      <c r="AM322" s="243"/>
      <c r="AN322" s="246"/>
      <c r="AO322" s="59"/>
      <c r="AP322" s="243"/>
      <c r="AQ322" s="232"/>
      <c r="AR322" s="58"/>
      <c r="AS322" s="48" t="str">
        <f>VLOOKUP(J322, 'Interrupt Table U5Lx'!$I$6:$I$397, 1, FALSE)</f>
        <v>INTCSIH4IC</v>
      </c>
    </row>
    <row r="323" spans="1:45" ht="16">
      <c r="A323" s="704"/>
      <c r="B323" s="78"/>
      <c r="C323" s="78"/>
      <c r="D323" s="78"/>
      <c r="E323" s="78"/>
      <c r="F323" s="93"/>
      <c r="H323" s="98" t="s">
        <v>1256</v>
      </c>
      <c r="I323" s="92"/>
      <c r="J323" s="207" t="s">
        <v>1591</v>
      </c>
      <c r="K323" s="207" t="s">
        <v>911</v>
      </c>
      <c r="L323" s="207" t="s">
        <v>1265</v>
      </c>
      <c r="M323" s="207" t="s">
        <v>755</v>
      </c>
      <c r="N323" s="207" t="s">
        <v>1875</v>
      </c>
      <c r="O323" s="78"/>
      <c r="P323" s="702"/>
      <c r="Q323" s="702"/>
      <c r="R323" s="78"/>
      <c r="S323" s="71"/>
      <c r="T323" s="121" t="s">
        <v>47</v>
      </c>
      <c r="U323" s="121" t="s">
        <v>47</v>
      </c>
      <c r="V323" s="121" t="s">
        <v>47</v>
      </c>
      <c r="W323" s="121" t="s">
        <v>47</v>
      </c>
      <c r="X323" s="121" t="s">
        <v>47</v>
      </c>
      <c r="Y323" s="121" t="s">
        <v>47</v>
      </c>
      <c r="Z323" s="121" t="s">
        <v>47</v>
      </c>
      <c r="AA323" s="121" t="s">
        <v>1167</v>
      </c>
      <c r="AB323" s="121" t="s">
        <v>1167</v>
      </c>
      <c r="AC323" s="121" t="s">
        <v>1167</v>
      </c>
      <c r="AD323" s="121" t="s">
        <v>1167</v>
      </c>
      <c r="AE323" s="120" t="s">
        <v>1167</v>
      </c>
      <c r="AF323" s="58"/>
      <c r="AG323" s="227" t="str">
        <f t="shared" si="9"/>
        <v>PERI</v>
      </c>
      <c r="AH323" s="246">
        <v>44994</v>
      </c>
      <c r="AI323" s="59" t="s">
        <v>1261</v>
      </c>
      <c r="AJ323" s="243" t="s">
        <v>1180</v>
      </c>
      <c r="AK323" s="242"/>
      <c r="AL323" s="59"/>
      <c r="AM323" s="243"/>
      <c r="AN323" s="246"/>
      <c r="AO323" s="59"/>
      <c r="AP323" s="243"/>
      <c r="AQ323" s="232"/>
      <c r="AR323" s="58"/>
      <c r="AS323" s="48" t="str">
        <f>VLOOKUP(J323, 'Interrupt Table U5Lx'!$I$6:$I$397, 1, FALSE)</f>
        <v>INTCSIH4IR</v>
      </c>
    </row>
    <row r="324" spans="1:45" ht="16">
      <c r="A324" s="704"/>
      <c r="B324" s="78"/>
      <c r="C324" s="78"/>
      <c r="D324" s="78"/>
      <c r="E324" s="78"/>
      <c r="F324" s="93"/>
      <c r="H324" s="98" t="s">
        <v>1256</v>
      </c>
      <c r="I324" s="92"/>
      <c r="J324" s="207" t="s">
        <v>912</v>
      </c>
      <c r="K324" s="207" t="s">
        <v>913</v>
      </c>
      <c r="L324" s="207" t="s">
        <v>1265</v>
      </c>
      <c r="M324" s="207" t="s">
        <v>755</v>
      </c>
      <c r="N324" s="207" t="s">
        <v>1876</v>
      </c>
      <c r="O324" s="78"/>
      <c r="P324" s="702"/>
      <c r="Q324" s="702"/>
      <c r="R324" s="78"/>
      <c r="S324" s="71"/>
      <c r="T324" s="121" t="s">
        <v>47</v>
      </c>
      <c r="U324" s="121" t="s">
        <v>47</v>
      </c>
      <c r="V324" s="121" t="s">
        <v>47</v>
      </c>
      <c r="W324" s="121" t="s">
        <v>47</v>
      </c>
      <c r="X324" s="121" t="s">
        <v>47</v>
      </c>
      <c r="Y324" s="121" t="s">
        <v>47</v>
      </c>
      <c r="Z324" s="121" t="s">
        <v>47</v>
      </c>
      <c r="AA324" s="121" t="s">
        <v>1167</v>
      </c>
      <c r="AB324" s="121" t="s">
        <v>1167</v>
      </c>
      <c r="AC324" s="121" t="s">
        <v>1167</v>
      </c>
      <c r="AD324" s="121" t="s">
        <v>1167</v>
      </c>
      <c r="AE324" s="120" t="s">
        <v>1167</v>
      </c>
      <c r="AF324" s="58"/>
      <c r="AG324" s="227" t="str">
        <f t="shared" si="9"/>
        <v>PERI</v>
      </c>
      <c r="AH324" s="246">
        <v>44994</v>
      </c>
      <c r="AI324" s="59" t="s">
        <v>1261</v>
      </c>
      <c r="AJ324" s="243" t="s">
        <v>1180</v>
      </c>
      <c r="AK324" s="242"/>
      <c r="AL324" s="59"/>
      <c r="AM324" s="243"/>
      <c r="AN324" s="246"/>
      <c r="AO324" s="59"/>
      <c r="AP324" s="243"/>
      <c r="AQ324" s="232"/>
      <c r="AR324" s="58"/>
      <c r="AS324" s="48" t="str">
        <f>VLOOKUP(J324, 'Interrupt Table U5Lx'!$I$6:$I$397, 1, FALSE)</f>
        <v>INTCSIH4IRE</v>
      </c>
    </row>
    <row r="325" spans="1:45" ht="16">
      <c r="A325" s="704"/>
      <c r="B325" s="78"/>
      <c r="C325" s="78"/>
      <c r="D325" s="78"/>
      <c r="E325" s="78"/>
      <c r="F325" s="93"/>
      <c r="H325" s="98" t="s">
        <v>1256</v>
      </c>
      <c r="I325" s="92"/>
      <c r="J325" s="207" t="s">
        <v>914</v>
      </c>
      <c r="K325" s="207" t="s">
        <v>915</v>
      </c>
      <c r="L325" s="207" t="s">
        <v>1265</v>
      </c>
      <c r="M325" s="207" t="s">
        <v>755</v>
      </c>
      <c r="N325" s="207" t="s">
        <v>1877</v>
      </c>
      <c r="O325" s="78"/>
      <c r="P325" s="702"/>
      <c r="Q325" s="702"/>
      <c r="R325" s="78"/>
      <c r="S325" s="71"/>
      <c r="T325" s="121" t="s">
        <v>47</v>
      </c>
      <c r="U325" s="121" t="s">
        <v>47</v>
      </c>
      <c r="V325" s="121" t="s">
        <v>47</v>
      </c>
      <c r="W325" s="121" t="s">
        <v>47</v>
      </c>
      <c r="X325" s="121" t="s">
        <v>47</v>
      </c>
      <c r="Y325" s="121" t="s">
        <v>47</v>
      </c>
      <c r="Z325" s="121" t="s">
        <v>47</v>
      </c>
      <c r="AA325" s="121" t="s">
        <v>1167</v>
      </c>
      <c r="AB325" s="121" t="s">
        <v>1167</v>
      </c>
      <c r="AC325" s="121" t="s">
        <v>1167</v>
      </c>
      <c r="AD325" s="121" t="s">
        <v>1167</v>
      </c>
      <c r="AE325" s="120" t="s">
        <v>1167</v>
      </c>
      <c r="AF325" s="58"/>
      <c r="AG325" s="227" t="str">
        <f t="shared" si="9"/>
        <v>PERI</v>
      </c>
      <c r="AH325" s="246">
        <v>44994</v>
      </c>
      <c r="AI325" s="59" t="s">
        <v>1261</v>
      </c>
      <c r="AJ325" s="243" t="s">
        <v>1180</v>
      </c>
      <c r="AK325" s="242"/>
      <c r="AL325" s="59"/>
      <c r="AM325" s="243"/>
      <c r="AN325" s="246"/>
      <c r="AO325" s="59"/>
      <c r="AP325" s="243"/>
      <c r="AQ325" s="232"/>
      <c r="AR325" s="58"/>
      <c r="AS325" s="48" t="str">
        <f>VLOOKUP(J325, 'Interrupt Table U5Lx'!$I$6:$I$397, 1, FALSE)</f>
        <v>INTCSIH4IJC</v>
      </c>
    </row>
    <row r="326" spans="1:45" ht="16">
      <c r="A326" s="704"/>
      <c r="B326" s="78"/>
      <c r="C326" s="78"/>
      <c r="D326" s="78"/>
      <c r="E326" s="78"/>
      <c r="F326" s="93"/>
      <c r="H326" s="98" t="s">
        <v>1256</v>
      </c>
      <c r="I326" s="92"/>
      <c r="J326" s="207" t="s">
        <v>916</v>
      </c>
      <c r="K326" s="207" t="s">
        <v>917</v>
      </c>
      <c r="L326" s="207" t="s">
        <v>1266</v>
      </c>
      <c r="M326" s="207" t="s">
        <v>755</v>
      </c>
      <c r="N326" s="207" t="s">
        <v>1878</v>
      </c>
      <c r="O326" s="78"/>
      <c r="P326" s="702"/>
      <c r="Q326" s="702"/>
      <c r="R326" s="78"/>
      <c r="S326" s="71"/>
      <c r="T326" s="121" t="s">
        <v>47</v>
      </c>
      <c r="U326" s="121" t="s">
        <v>47</v>
      </c>
      <c r="V326" s="121" t="s">
        <v>47</v>
      </c>
      <c r="W326" s="121" t="s">
        <v>47</v>
      </c>
      <c r="X326" s="121" t="s">
        <v>47</v>
      </c>
      <c r="Y326" s="121" t="s">
        <v>47</v>
      </c>
      <c r="Z326" s="121" t="s">
        <v>47</v>
      </c>
      <c r="AA326" s="121" t="s">
        <v>1167</v>
      </c>
      <c r="AB326" s="121" t="s">
        <v>1167</v>
      </c>
      <c r="AC326" s="121" t="s">
        <v>1167</v>
      </c>
      <c r="AD326" s="121" t="s">
        <v>1167</v>
      </c>
      <c r="AE326" s="120" t="s">
        <v>1167</v>
      </c>
      <c r="AF326" s="58"/>
      <c r="AG326" s="227" t="str">
        <f t="shared" si="9"/>
        <v>PERI</v>
      </c>
      <c r="AH326" s="246">
        <v>44994</v>
      </c>
      <c r="AI326" s="59" t="s">
        <v>1261</v>
      </c>
      <c r="AJ326" s="243" t="s">
        <v>1180</v>
      </c>
      <c r="AK326" s="242"/>
      <c r="AL326" s="59"/>
      <c r="AM326" s="243"/>
      <c r="AN326" s="246"/>
      <c r="AO326" s="59"/>
      <c r="AP326" s="243"/>
      <c r="AQ326" s="232"/>
      <c r="AR326" s="58"/>
      <c r="AS326" s="48" t="str">
        <f>VLOOKUP(J326, 'Interrupt Table U5Lx'!$I$6:$I$397, 1, FALSE)</f>
        <v>INTCSIH5IC</v>
      </c>
    </row>
    <row r="327" spans="1:45" ht="16">
      <c r="A327" s="704"/>
      <c r="B327" s="78"/>
      <c r="C327" s="78"/>
      <c r="D327" s="78"/>
      <c r="E327" s="78"/>
      <c r="F327" s="93"/>
      <c r="H327" s="98" t="s">
        <v>1256</v>
      </c>
      <c r="I327" s="92"/>
      <c r="J327" s="207" t="s">
        <v>1592</v>
      </c>
      <c r="K327" s="207" t="s">
        <v>919</v>
      </c>
      <c r="L327" s="207" t="s">
        <v>1266</v>
      </c>
      <c r="M327" s="207" t="s">
        <v>755</v>
      </c>
      <c r="N327" s="207" t="s">
        <v>1879</v>
      </c>
      <c r="O327" s="78"/>
      <c r="P327" s="702"/>
      <c r="Q327" s="702"/>
      <c r="R327" s="78"/>
      <c r="S327" s="71"/>
      <c r="T327" s="121" t="s">
        <v>47</v>
      </c>
      <c r="U327" s="121" t="s">
        <v>47</v>
      </c>
      <c r="V327" s="121" t="s">
        <v>47</v>
      </c>
      <c r="W327" s="121" t="s">
        <v>47</v>
      </c>
      <c r="X327" s="121" t="s">
        <v>47</v>
      </c>
      <c r="Y327" s="121" t="s">
        <v>47</v>
      </c>
      <c r="Z327" s="121" t="s">
        <v>47</v>
      </c>
      <c r="AA327" s="121" t="s">
        <v>1167</v>
      </c>
      <c r="AB327" s="121" t="s">
        <v>1167</v>
      </c>
      <c r="AC327" s="121" t="s">
        <v>1167</v>
      </c>
      <c r="AD327" s="121" t="s">
        <v>1167</v>
      </c>
      <c r="AE327" s="120" t="s">
        <v>1167</v>
      </c>
      <c r="AF327" s="58"/>
      <c r="AG327" s="227" t="str">
        <f t="shared" si="9"/>
        <v>PERI</v>
      </c>
      <c r="AH327" s="246">
        <v>44994</v>
      </c>
      <c r="AI327" s="59" t="s">
        <v>1261</v>
      </c>
      <c r="AJ327" s="243" t="s">
        <v>1180</v>
      </c>
      <c r="AK327" s="242"/>
      <c r="AL327" s="59"/>
      <c r="AM327" s="243"/>
      <c r="AN327" s="246"/>
      <c r="AO327" s="59"/>
      <c r="AP327" s="243"/>
      <c r="AQ327" s="232"/>
      <c r="AR327" s="58"/>
      <c r="AS327" s="48" t="str">
        <f>VLOOKUP(J327, 'Interrupt Table U5Lx'!$I$6:$I$397, 1, FALSE)</f>
        <v>INTCSIH5IR</v>
      </c>
    </row>
    <row r="328" spans="1:45" ht="16">
      <c r="A328" s="704"/>
      <c r="B328" s="78"/>
      <c r="C328" s="78"/>
      <c r="D328" s="78"/>
      <c r="E328" s="78"/>
      <c r="F328" s="93"/>
      <c r="H328" s="98" t="s">
        <v>1256</v>
      </c>
      <c r="I328" s="92"/>
      <c r="J328" s="207" t="s">
        <v>920</v>
      </c>
      <c r="K328" s="207" t="s">
        <v>921</v>
      </c>
      <c r="L328" s="207" t="s">
        <v>1266</v>
      </c>
      <c r="M328" s="207" t="s">
        <v>755</v>
      </c>
      <c r="N328" s="207" t="s">
        <v>1880</v>
      </c>
      <c r="O328" s="78"/>
      <c r="P328" s="702"/>
      <c r="Q328" s="702"/>
      <c r="R328" s="78"/>
      <c r="S328" s="71"/>
      <c r="T328" s="121" t="s">
        <v>47</v>
      </c>
      <c r="U328" s="121" t="s">
        <v>47</v>
      </c>
      <c r="V328" s="121" t="s">
        <v>47</v>
      </c>
      <c r="W328" s="121" t="s">
        <v>47</v>
      </c>
      <c r="X328" s="121" t="s">
        <v>47</v>
      </c>
      <c r="Y328" s="121" t="s">
        <v>47</v>
      </c>
      <c r="Z328" s="121" t="s">
        <v>47</v>
      </c>
      <c r="AA328" s="121" t="s">
        <v>1167</v>
      </c>
      <c r="AB328" s="121" t="s">
        <v>1167</v>
      </c>
      <c r="AC328" s="121" t="s">
        <v>1167</v>
      </c>
      <c r="AD328" s="121" t="s">
        <v>1167</v>
      </c>
      <c r="AE328" s="120" t="s">
        <v>1167</v>
      </c>
      <c r="AF328" s="58"/>
      <c r="AG328" s="227" t="str">
        <f t="shared" si="9"/>
        <v>PERI</v>
      </c>
      <c r="AH328" s="246">
        <v>44994</v>
      </c>
      <c r="AI328" s="59" t="s">
        <v>1261</v>
      </c>
      <c r="AJ328" s="243" t="s">
        <v>1180</v>
      </c>
      <c r="AK328" s="242"/>
      <c r="AL328" s="59"/>
      <c r="AM328" s="243"/>
      <c r="AN328" s="246"/>
      <c r="AO328" s="59"/>
      <c r="AP328" s="243"/>
      <c r="AQ328" s="232"/>
      <c r="AR328" s="58"/>
      <c r="AS328" s="48" t="str">
        <f>VLOOKUP(J328, 'Interrupt Table U5Lx'!$I$6:$I$397, 1, FALSE)</f>
        <v>INTCSIH5IRE</v>
      </c>
    </row>
    <row r="329" spans="1:45" ht="16">
      <c r="A329" s="704"/>
      <c r="B329" s="78"/>
      <c r="C329" s="78"/>
      <c r="D329" s="78"/>
      <c r="E329" s="78"/>
      <c r="F329" s="93"/>
      <c r="H329" s="98" t="s">
        <v>1256</v>
      </c>
      <c r="I329" s="92"/>
      <c r="J329" s="207" t="s">
        <v>922</v>
      </c>
      <c r="K329" s="207" t="s">
        <v>923</v>
      </c>
      <c r="L329" s="207" t="s">
        <v>1266</v>
      </c>
      <c r="M329" s="207" t="s">
        <v>755</v>
      </c>
      <c r="N329" s="207" t="s">
        <v>1881</v>
      </c>
      <c r="O329" s="78"/>
      <c r="P329" s="702"/>
      <c r="Q329" s="702"/>
      <c r="R329" s="78"/>
      <c r="S329" s="71"/>
      <c r="T329" s="121" t="s">
        <v>47</v>
      </c>
      <c r="U329" s="121" t="s">
        <v>47</v>
      </c>
      <c r="V329" s="121" t="s">
        <v>47</v>
      </c>
      <c r="W329" s="121" t="s">
        <v>47</v>
      </c>
      <c r="X329" s="121" t="s">
        <v>47</v>
      </c>
      <c r="Y329" s="121" t="s">
        <v>47</v>
      </c>
      <c r="Z329" s="121" t="s">
        <v>47</v>
      </c>
      <c r="AA329" s="121" t="s">
        <v>1167</v>
      </c>
      <c r="AB329" s="121" t="s">
        <v>1167</v>
      </c>
      <c r="AC329" s="121" t="s">
        <v>1167</v>
      </c>
      <c r="AD329" s="121" t="s">
        <v>1167</v>
      </c>
      <c r="AE329" s="120" t="s">
        <v>1167</v>
      </c>
      <c r="AF329" s="58"/>
      <c r="AG329" s="227" t="str">
        <f t="shared" si="9"/>
        <v>PERI</v>
      </c>
      <c r="AH329" s="246">
        <v>44994</v>
      </c>
      <c r="AI329" s="59" t="s">
        <v>1261</v>
      </c>
      <c r="AJ329" s="243" t="s">
        <v>1180</v>
      </c>
      <c r="AK329" s="242"/>
      <c r="AL329" s="59"/>
      <c r="AM329" s="243"/>
      <c r="AN329" s="246"/>
      <c r="AO329" s="59"/>
      <c r="AP329" s="243"/>
      <c r="AQ329" s="232"/>
      <c r="AR329" s="58"/>
      <c r="AS329" s="48" t="str">
        <f>VLOOKUP(J329, 'Interrupt Table U5Lx'!$I$6:$I$397, 1, FALSE)</f>
        <v>INTCSIH5IJC</v>
      </c>
    </row>
    <row r="330" spans="1:45" ht="16">
      <c r="A330" s="704"/>
      <c r="B330" s="78"/>
      <c r="C330" s="78"/>
      <c r="D330" s="78"/>
      <c r="E330" s="78"/>
      <c r="F330" s="93"/>
      <c r="H330" s="98" t="s">
        <v>1256</v>
      </c>
      <c r="I330" s="92"/>
      <c r="J330" s="207" t="s">
        <v>924</v>
      </c>
      <c r="K330" s="207" t="s">
        <v>925</v>
      </c>
      <c r="L330" s="207" t="s">
        <v>1267</v>
      </c>
      <c r="M330" s="207" t="s">
        <v>755</v>
      </c>
      <c r="N330" s="207" t="s">
        <v>1882</v>
      </c>
      <c r="O330" s="78"/>
      <c r="P330" s="702"/>
      <c r="Q330" s="702"/>
      <c r="R330" s="78"/>
      <c r="S330" s="71"/>
      <c r="T330" s="121" t="s">
        <v>47</v>
      </c>
      <c r="U330" s="121" t="s">
        <v>47</v>
      </c>
      <c r="V330" s="121" t="s">
        <v>47</v>
      </c>
      <c r="W330" s="121" t="s">
        <v>47</v>
      </c>
      <c r="X330" s="121" t="s">
        <v>47</v>
      </c>
      <c r="Y330" s="121" t="s">
        <v>1167</v>
      </c>
      <c r="Z330" s="121" t="s">
        <v>1167</v>
      </c>
      <c r="AA330" s="121" t="s">
        <v>1167</v>
      </c>
      <c r="AB330" s="121" t="s">
        <v>1167</v>
      </c>
      <c r="AC330" s="121" t="s">
        <v>1167</v>
      </c>
      <c r="AD330" s="121" t="s">
        <v>1167</v>
      </c>
      <c r="AE330" s="120" t="s">
        <v>1167</v>
      </c>
      <c r="AF330" s="58"/>
      <c r="AG330" s="227" t="str">
        <f t="shared" si="9"/>
        <v>PERI</v>
      </c>
      <c r="AH330" s="246">
        <v>44994</v>
      </c>
      <c r="AI330" s="59" t="s">
        <v>1261</v>
      </c>
      <c r="AJ330" s="243" t="s">
        <v>1180</v>
      </c>
      <c r="AK330" s="242"/>
      <c r="AL330" s="59"/>
      <c r="AM330" s="243"/>
      <c r="AN330" s="246"/>
      <c r="AO330" s="59"/>
      <c r="AP330" s="243"/>
      <c r="AQ330" s="232"/>
      <c r="AR330" s="58"/>
      <c r="AS330" s="48" t="str">
        <f>VLOOKUP(J330, 'Interrupt Table U5Lx'!$I$6:$I$397, 1, FALSE)</f>
        <v>INTCSIH6IC</v>
      </c>
    </row>
    <row r="331" spans="1:45" ht="16">
      <c r="A331" s="704"/>
      <c r="B331" s="78"/>
      <c r="C331" s="78"/>
      <c r="D331" s="78"/>
      <c r="E331" s="78"/>
      <c r="F331" s="93"/>
      <c r="H331" s="98" t="s">
        <v>1256</v>
      </c>
      <c r="I331" s="92"/>
      <c r="J331" s="207" t="s">
        <v>1593</v>
      </c>
      <c r="K331" s="207" t="s">
        <v>927</v>
      </c>
      <c r="L331" s="207" t="s">
        <v>1267</v>
      </c>
      <c r="M331" s="207" t="s">
        <v>755</v>
      </c>
      <c r="N331" s="207" t="s">
        <v>1883</v>
      </c>
      <c r="O331" s="78"/>
      <c r="P331" s="702"/>
      <c r="Q331" s="702"/>
      <c r="R331" s="78"/>
      <c r="S331" s="71"/>
      <c r="T331" s="121" t="s">
        <v>47</v>
      </c>
      <c r="U331" s="121" t="s">
        <v>47</v>
      </c>
      <c r="V331" s="121" t="s">
        <v>47</v>
      </c>
      <c r="W331" s="121" t="s">
        <v>47</v>
      </c>
      <c r="X331" s="121" t="s">
        <v>47</v>
      </c>
      <c r="Y331" s="121" t="s">
        <v>1167</v>
      </c>
      <c r="Z331" s="121" t="s">
        <v>1167</v>
      </c>
      <c r="AA331" s="121" t="s">
        <v>1167</v>
      </c>
      <c r="AB331" s="121" t="s">
        <v>1167</v>
      </c>
      <c r="AC331" s="121" t="s">
        <v>1167</v>
      </c>
      <c r="AD331" s="121" t="s">
        <v>1167</v>
      </c>
      <c r="AE331" s="120" t="s">
        <v>1167</v>
      </c>
      <c r="AF331" s="58"/>
      <c r="AG331" s="227" t="str">
        <f t="shared" si="9"/>
        <v>PERI</v>
      </c>
      <c r="AH331" s="246">
        <v>44994</v>
      </c>
      <c r="AI331" s="59" t="s">
        <v>1261</v>
      </c>
      <c r="AJ331" s="243" t="s">
        <v>1180</v>
      </c>
      <c r="AK331" s="242"/>
      <c r="AL331" s="59"/>
      <c r="AM331" s="243"/>
      <c r="AN331" s="246"/>
      <c r="AO331" s="59"/>
      <c r="AP331" s="243"/>
      <c r="AQ331" s="232"/>
      <c r="AR331" s="58"/>
      <c r="AS331" s="48" t="str">
        <f>VLOOKUP(J331, 'Interrupt Table U5Lx'!$I$6:$I$397, 1, FALSE)</f>
        <v>INTCSIH6IR</v>
      </c>
    </row>
    <row r="332" spans="1:45" ht="16">
      <c r="A332" s="704"/>
      <c r="B332" s="78"/>
      <c r="C332" s="78"/>
      <c r="D332" s="78"/>
      <c r="E332" s="78"/>
      <c r="F332" s="93"/>
      <c r="H332" s="98" t="s">
        <v>1256</v>
      </c>
      <c r="I332" s="92"/>
      <c r="J332" s="207" t="s">
        <v>928</v>
      </c>
      <c r="K332" s="207" t="s">
        <v>929</v>
      </c>
      <c r="L332" s="207" t="s">
        <v>1267</v>
      </c>
      <c r="M332" s="207" t="s">
        <v>755</v>
      </c>
      <c r="N332" s="207" t="s">
        <v>1884</v>
      </c>
      <c r="O332" s="78"/>
      <c r="P332" s="702"/>
      <c r="Q332" s="702"/>
      <c r="R332" s="78"/>
      <c r="S332" s="71"/>
      <c r="T332" s="121" t="s">
        <v>47</v>
      </c>
      <c r="U332" s="121" t="s">
        <v>47</v>
      </c>
      <c r="V332" s="121" t="s">
        <v>47</v>
      </c>
      <c r="W332" s="121" t="s">
        <v>47</v>
      </c>
      <c r="X332" s="121" t="s">
        <v>47</v>
      </c>
      <c r="Y332" s="121" t="s">
        <v>1167</v>
      </c>
      <c r="Z332" s="121" t="s">
        <v>1167</v>
      </c>
      <c r="AA332" s="121" t="s">
        <v>1167</v>
      </c>
      <c r="AB332" s="121" t="s">
        <v>1167</v>
      </c>
      <c r="AC332" s="121" t="s">
        <v>1167</v>
      </c>
      <c r="AD332" s="121" t="s">
        <v>1167</v>
      </c>
      <c r="AE332" s="120" t="s">
        <v>1167</v>
      </c>
      <c r="AF332" s="58"/>
      <c r="AG332" s="227" t="str">
        <f t="shared" si="9"/>
        <v>PERI</v>
      </c>
      <c r="AH332" s="246">
        <v>44994</v>
      </c>
      <c r="AI332" s="59" t="s">
        <v>1261</v>
      </c>
      <c r="AJ332" s="243" t="s">
        <v>1180</v>
      </c>
      <c r="AK332" s="242"/>
      <c r="AL332" s="59"/>
      <c r="AM332" s="243"/>
      <c r="AN332" s="246"/>
      <c r="AO332" s="59"/>
      <c r="AP332" s="243"/>
      <c r="AQ332" s="232"/>
      <c r="AR332" s="58"/>
      <c r="AS332" s="48" t="str">
        <f>VLOOKUP(J332, 'Interrupt Table U5Lx'!$I$6:$I$397, 1, FALSE)</f>
        <v>INTCSIH6IRE</v>
      </c>
    </row>
    <row r="333" spans="1:45" ht="16">
      <c r="A333" s="704"/>
      <c r="B333" s="78"/>
      <c r="C333" s="78"/>
      <c r="D333" s="78"/>
      <c r="E333" s="78"/>
      <c r="F333" s="93"/>
      <c r="H333" s="98" t="s">
        <v>1256</v>
      </c>
      <c r="I333" s="92"/>
      <c r="J333" s="207" t="s">
        <v>930</v>
      </c>
      <c r="K333" s="207" t="s">
        <v>931</v>
      </c>
      <c r="L333" s="207" t="s">
        <v>1267</v>
      </c>
      <c r="M333" s="207" t="s">
        <v>755</v>
      </c>
      <c r="N333" s="207" t="s">
        <v>1885</v>
      </c>
      <c r="O333" s="78"/>
      <c r="P333" s="702"/>
      <c r="Q333" s="702"/>
      <c r="R333" s="78"/>
      <c r="S333" s="71"/>
      <c r="T333" s="121" t="s">
        <v>47</v>
      </c>
      <c r="U333" s="121" t="s">
        <v>47</v>
      </c>
      <c r="V333" s="121" t="s">
        <v>47</v>
      </c>
      <c r="W333" s="121" t="s">
        <v>47</v>
      </c>
      <c r="X333" s="121" t="s">
        <v>47</v>
      </c>
      <c r="Y333" s="121" t="s">
        <v>1167</v>
      </c>
      <c r="Z333" s="121" t="s">
        <v>1167</v>
      </c>
      <c r="AA333" s="121" t="s">
        <v>1167</v>
      </c>
      <c r="AB333" s="121" t="s">
        <v>1167</v>
      </c>
      <c r="AC333" s="121" t="s">
        <v>1167</v>
      </c>
      <c r="AD333" s="121" t="s">
        <v>1167</v>
      </c>
      <c r="AE333" s="120" t="s">
        <v>1167</v>
      </c>
      <c r="AF333" s="58"/>
      <c r="AG333" s="227" t="str">
        <f t="shared" si="9"/>
        <v>PERI</v>
      </c>
      <c r="AH333" s="246">
        <v>44994</v>
      </c>
      <c r="AI333" s="59" t="s">
        <v>1261</v>
      </c>
      <c r="AJ333" s="243" t="s">
        <v>1180</v>
      </c>
      <c r="AK333" s="242"/>
      <c r="AL333" s="59"/>
      <c r="AM333" s="243"/>
      <c r="AN333" s="246"/>
      <c r="AO333" s="59"/>
      <c r="AP333" s="243"/>
      <c r="AQ333" s="232"/>
      <c r="AR333" s="58"/>
      <c r="AS333" s="48" t="str">
        <f>VLOOKUP(J333, 'Interrupt Table U5Lx'!$I$6:$I$397, 1, FALSE)</f>
        <v>INTCSIH6IJC</v>
      </c>
    </row>
    <row r="334" spans="1:45" ht="16">
      <c r="A334" s="704"/>
      <c r="B334" s="78"/>
      <c r="C334" s="78"/>
      <c r="D334" s="78"/>
      <c r="E334" s="78"/>
      <c r="F334" s="93"/>
      <c r="H334" s="98" t="s">
        <v>1256</v>
      </c>
      <c r="I334" s="92"/>
      <c r="J334" s="207" t="s">
        <v>932</v>
      </c>
      <c r="K334" s="207" t="s">
        <v>933</v>
      </c>
      <c r="L334" s="207" t="s">
        <v>1268</v>
      </c>
      <c r="M334" s="207" t="s">
        <v>755</v>
      </c>
      <c r="N334" s="207" t="s">
        <v>1886</v>
      </c>
      <c r="O334" s="78"/>
      <c r="P334" s="702"/>
      <c r="Q334" s="702"/>
      <c r="R334" s="78"/>
      <c r="S334" s="71"/>
      <c r="T334" s="121" t="s">
        <v>47</v>
      </c>
      <c r="U334" s="121" t="s">
        <v>47</v>
      </c>
      <c r="V334" s="121" t="s">
        <v>47</v>
      </c>
      <c r="W334" s="121" t="s">
        <v>47</v>
      </c>
      <c r="X334" s="121" t="s">
        <v>47</v>
      </c>
      <c r="Y334" s="121" t="s">
        <v>1167</v>
      </c>
      <c r="Z334" s="121" t="s">
        <v>1167</v>
      </c>
      <c r="AA334" s="121" t="s">
        <v>1167</v>
      </c>
      <c r="AB334" s="121" t="s">
        <v>1167</v>
      </c>
      <c r="AC334" s="121" t="s">
        <v>1167</v>
      </c>
      <c r="AD334" s="121" t="s">
        <v>1167</v>
      </c>
      <c r="AE334" s="120" t="s">
        <v>1167</v>
      </c>
      <c r="AF334" s="58"/>
      <c r="AG334" s="227" t="str">
        <f t="shared" si="9"/>
        <v>PERI</v>
      </c>
      <c r="AH334" s="246">
        <v>44994</v>
      </c>
      <c r="AI334" s="59" t="s">
        <v>1261</v>
      </c>
      <c r="AJ334" s="243" t="s">
        <v>1180</v>
      </c>
      <c r="AK334" s="242"/>
      <c r="AL334" s="59"/>
      <c r="AM334" s="243"/>
      <c r="AN334" s="246"/>
      <c r="AO334" s="59"/>
      <c r="AP334" s="243"/>
      <c r="AQ334" s="232"/>
      <c r="AR334" s="58"/>
      <c r="AS334" s="48" t="str">
        <f>VLOOKUP(J334, 'Interrupt Table U5Lx'!$I$6:$I$397, 1, FALSE)</f>
        <v>INTCSIH7IC</v>
      </c>
    </row>
    <row r="335" spans="1:45" ht="16">
      <c r="A335" s="704"/>
      <c r="B335" s="78"/>
      <c r="C335" s="78"/>
      <c r="D335" s="78"/>
      <c r="E335" s="78"/>
      <c r="F335" s="93"/>
      <c r="H335" s="98" t="s">
        <v>1256</v>
      </c>
      <c r="I335" s="92"/>
      <c r="J335" s="207" t="s">
        <v>1594</v>
      </c>
      <c r="K335" s="207" t="s">
        <v>935</v>
      </c>
      <c r="L335" s="207" t="s">
        <v>1268</v>
      </c>
      <c r="M335" s="207" t="s">
        <v>755</v>
      </c>
      <c r="N335" s="207" t="s">
        <v>1887</v>
      </c>
      <c r="O335" s="78"/>
      <c r="P335" s="702"/>
      <c r="Q335" s="702"/>
      <c r="R335" s="78"/>
      <c r="S335" s="71"/>
      <c r="T335" s="121" t="s">
        <v>47</v>
      </c>
      <c r="U335" s="121" t="s">
        <v>47</v>
      </c>
      <c r="V335" s="121" t="s">
        <v>47</v>
      </c>
      <c r="W335" s="121" t="s">
        <v>47</v>
      </c>
      <c r="X335" s="121" t="s">
        <v>47</v>
      </c>
      <c r="Y335" s="121" t="s">
        <v>1167</v>
      </c>
      <c r="Z335" s="121" t="s">
        <v>1167</v>
      </c>
      <c r="AA335" s="121" t="s">
        <v>1167</v>
      </c>
      <c r="AB335" s="121" t="s">
        <v>1167</v>
      </c>
      <c r="AC335" s="121" t="s">
        <v>1167</v>
      </c>
      <c r="AD335" s="121" t="s">
        <v>1167</v>
      </c>
      <c r="AE335" s="120" t="s">
        <v>1167</v>
      </c>
      <c r="AF335" s="58"/>
      <c r="AG335" s="227" t="str">
        <f t="shared" si="9"/>
        <v>PERI</v>
      </c>
      <c r="AH335" s="246">
        <v>44994</v>
      </c>
      <c r="AI335" s="59" t="s">
        <v>1261</v>
      </c>
      <c r="AJ335" s="243" t="s">
        <v>1180</v>
      </c>
      <c r="AK335" s="242"/>
      <c r="AL335" s="59"/>
      <c r="AM335" s="243"/>
      <c r="AN335" s="246"/>
      <c r="AO335" s="59"/>
      <c r="AP335" s="243"/>
      <c r="AQ335" s="232"/>
      <c r="AR335" s="58"/>
      <c r="AS335" s="48" t="str">
        <f>VLOOKUP(J335, 'Interrupt Table U5Lx'!$I$6:$I$397, 1, FALSE)</f>
        <v>INTCSIH7IR</v>
      </c>
    </row>
    <row r="336" spans="1:45" ht="16">
      <c r="A336" s="704"/>
      <c r="B336" s="78"/>
      <c r="C336" s="78"/>
      <c r="D336" s="78"/>
      <c r="E336" s="78"/>
      <c r="F336" s="93"/>
      <c r="H336" s="98" t="s">
        <v>1256</v>
      </c>
      <c r="I336" s="92"/>
      <c r="J336" s="207" t="s">
        <v>936</v>
      </c>
      <c r="K336" s="207" t="s">
        <v>937</v>
      </c>
      <c r="L336" s="207" t="s">
        <v>1268</v>
      </c>
      <c r="M336" s="207" t="s">
        <v>755</v>
      </c>
      <c r="N336" s="207" t="s">
        <v>1888</v>
      </c>
      <c r="O336" s="78"/>
      <c r="P336" s="702"/>
      <c r="Q336" s="702"/>
      <c r="R336" s="78"/>
      <c r="S336" s="71"/>
      <c r="T336" s="121" t="s">
        <v>47</v>
      </c>
      <c r="U336" s="121" t="s">
        <v>47</v>
      </c>
      <c r="V336" s="121" t="s">
        <v>47</v>
      </c>
      <c r="W336" s="121" t="s">
        <v>47</v>
      </c>
      <c r="X336" s="121" t="s">
        <v>47</v>
      </c>
      <c r="Y336" s="121" t="s">
        <v>1167</v>
      </c>
      <c r="Z336" s="121" t="s">
        <v>1167</v>
      </c>
      <c r="AA336" s="121" t="s">
        <v>1167</v>
      </c>
      <c r="AB336" s="121" t="s">
        <v>1167</v>
      </c>
      <c r="AC336" s="121" t="s">
        <v>1167</v>
      </c>
      <c r="AD336" s="121" t="s">
        <v>1167</v>
      </c>
      <c r="AE336" s="120" t="s">
        <v>1167</v>
      </c>
      <c r="AF336" s="58"/>
      <c r="AG336" s="227" t="str">
        <f t="shared" si="9"/>
        <v>PERI</v>
      </c>
      <c r="AH336" s="246">
        <v>44994</v>
      </c>
      <c r="AI336" s="59" t="s">
        <v>1261</v>
      </c>
      <c r="AJ336" s="243" t="s">
        <v>1180</v>
      </c>
      <c r="AK336" s="242"/>
      <c r="AL336" s="59"/>
      <c r="AM336" s="243"/>
      <c r="AN336" s="246"/>
      <c r="AO336" s="59"/>
      <c r="AP336" s="243"/>
      <c r="AQ336" s="232"/>
      <c r="AR336" s="58"/>
      <c r="AS336" s="48" t="str">
        <f>VLOOKUP(J336, 'Interrupt Table U5Lx'!$I$6:$I$397, 1, FALSE)</f>
        <v>INTCSIH7IRE</v>
      </c>
    </row>
    <row r="337" spans="1:45" ht="16">
      <c r="A337" s="704"/>
      <c r="B337" s="78"/>
      <c r="C337" s="78"/>
      <c r="D337" s="78"/>
      <c r="E337" s="78"/>
      <c r="F337" s="93"/>
      <c r="H337" s="98" t="s">
        <v>1256</v>
      </c>
      <c r="I337" s="92"/>
      <c r="J337" s="207" t="s">
        <v>938</v>
      </c>
      <c r="K337" s="207" t="s">
        <v>939</v>
      </c>
      <c r="L337" s="207" t="s">
        <v>1268</v>
      </c>
      <c r="M337" s="207" t="s">
        <v>755</v>
      </c>
      <c r="N337" s="207" t="s">
        <v>1889</v>
      </c>
      <c r="O337" s="78"/>
      <c r="P337" s="702"/>
      <c r="Q337" s="702"/>
      <c r="R337" s="78"/>
      <c r="S337" s="71"/>
      <c r="T337" s="121" t="s">
        <v>47</v>
      </c>
      <c r="U337" s="121" t="s">
        <v>47</v>
      </c>
      <c r="V337" s="121" t="s">
        <v>47</v>
      </c>
      <c r="W337" s="121" t="s">
        <v>47</v>
      </c>
      <c r="X337" s="121" t="s">
        <v>47</v>
      </c>
      <c r="Y337" s="121" t="s">
        <v>1167</v>
      </c>
      <c r="Z337" s="121" t="s">
        <v>1167</v>
      </c>
      <c r="AA337" s="121" t="s">
        <v>1167</v>
      </c>
      <c r="AB337" s="121" t="s">
        <v>1167</v>
      </c>
      <c r="AC337" s="121" t="s">
        <v>1167</v>
      </c>
      <c r="AD337" s="121" t="s">
        <v>1167</v>
      </c>
      <c r="AE337" s="120" t="s">
        <v>1167</v>
      </c>
      <c r="AF337" s="58"/>
      <c r="AG337" s="227" t="str">
        <f t="shared" si="9"/>
        <v>PERI</v>
      </c>
      <c r="AH337" s="246">
        <v>44994</v>
      </c>
      <c r="AI337" s="59" t="s">
        <v>1261</v>
      </c>
      <c r="AJ337" s="243" t="s">
        <v>1180</v>
      </c>
      <c r="AK337" s="242"/>
      <c r="AL337" s="59"/>
      <c r="AM337" s="243"/>
      <c r="AN337" s="246"/>
      <c r="AO337" s="59"/>
      <c r="AP337" s="243"/>
      <c r="AQ337" s="232"/>
      <c r="AR337" s="58"/>
      <c r="AS337" s="48" t="str">
        <f>VLOOKUP(J337, 'Interrupt Table U5Lx'!$I$6:$I$397, 1, FALSE)</f>
        <v>INTCSIH7IJC</v>
      </c>
    </row>
    <row r="338" spans="1:45" ht="16">
      <c r="A338" s="704"/>
      <c r="B338" s="78"/>
      <c r="C338" s="78"/>
      <c r="D338" s="78"/>
      <c r="E338" s="78"/>
      <c r="F338" s="93"/>
      <c r="H338" s="94" t="s">
        <v>1269</v>
      </c>
      <c r="I338" s="88" t="s">
        <v>1175</v>
      </c>
      <c r="J338" s="87"/>
      <c r="K338" s="87"/>
      <c r="L338" s="87"/>
      <c r="M338" s="87"/>
      <c r="N338" s="87"/>
      <c r="O338" s="78"/>
      <c r="P338" s="702"/>
      <c r="Q338" s="702"/>
      <c r="R338" s="78"/>
      <c r="S338" s="85"/>
      <c r="T338" s="84"/>
      <c r="U338" s="84"/>
      <c r="V338" s="84"/>
      <c r="W338" s="84"/>
      <c r="X338" s="84"/>
      <c r="Y338" s="84"/>
      <c r="Z338" s="84"/>
      <c r="AA338" s="84"/>
      <c r="AB338" s="84"/>
      <c r="AC338" s="84"/>
      <c r="AD338" s="84"/>
      <c r="AE338" s="83"/>
      <c r="AF338" s="82"/>
      <c r="AG338" s="229" t="s">
        <v>1176</v>
      </c>
      <c r="AH338" s="244"/>
      <c r="AI338" s="80"/>
      <c r="AJ338" s="245"/>
      <c r="AK338" s="244"/>
      <c r="AL338" s="80"/>
      <c r="AM338" s="245"/>
      <c r="AN338" s="244"/>
      <c r="AO338" s="80"/>
      <c r="AP338" s="245"/>
      <c r="AQ338" s="233"/>
      <c r="AR338" s="58"/>
      <c r="AS338" s="48" t="e">
        <f>VLOOKUP(J338, 'Interrupt Table U5Lx'!$I$6:$I$397, 1, FALSE)</f>
        <v>#N/A</v>
      </c>
    </row>
    <row r="339" spans="1:45" ht="16">
      <c r="A339" s="704"/>
      <c r="B339" s="78"/>
      <c r="C339" s="78"/>
      <c r="D339" s="78"/>
      <c r="E339" s="78"/>
      <c r="F339" s="93"/>
      <c r="H339" s="98" t="s">
        <v>1270</v>
      </c>
      <c r="I339" s="92"/>
      <c r="J339" s="75" t="s">
        <v>1271</v>
      </c>
      <c r="K339" s="75" t="s">
        <v>655</v>
      </c>
      <c r="L339" s="75" t="s">
        <v>1272</v>
      </c>
      <c r="M339" s="75" t="s">
        <v>755</v>
      </c>
      <c r="N339" s="75" t="s">
        <v>1890</v>
      </c>
      <c r="O339" s="78"/>
      <c r="P339" s="703"/>
      <c r="Q339" s="703"/>
      <c r="R339" s="78"/>
      <c r="S339" s="71"/>
      <c r="T339" s="70" t="s">
        <v>47</v>
      </c>
      <c r="U339" s="70" t="s">
        <v>47</v>
      </c>
      <c r="V339" s="70" t="s">
        <v>47</v>
      </c>
      <c r="W339" s="70" t="s">
        <v>47</v>
      </c>
      <c r="X339" s="70" t="s">
        <v>47</v>
      </c>
      <c r="Y339" s="70" t="s">
        <v>47</v>
      </c>
      <c r="Z339" s="70" t="s">
        <v>47</v>
      </c>
      <c r="AA339" s="70" t="s">
        <v>47</v>
      </c>
      <c r="AB339" s="70" t="s">
        <v>47</v>
      </c>
      <c r="AC339" s="70" t="s">
        <v>47</v>
      </c>
      <c r="AD339" s="70" t="s">
        <v>47</v>
      </c>
      <c r="AE339" s="69" t="s">
        <v>47</v>
      </c>
      <c r="AF339" s="58"/>
      <c r="AG339" s="227" t="str">
        <f t="shared" ref="AG339:AG349" si="10">AG338</f>
        <v>PERI</v>
      </c>
      <c r="AH339" s="246">
        <v>44995</v>
      </c>
      <c r="AI339" s="59" t="s">
        <v>1216</v>
      </c>
      <c r="AJ339" s="243" t="s">
        <v>1180</v>
      </c>
      <c r="AK339" s="242"/>
      <c r="AL339" s="59"/>
      <c r="AM339" s="243"/>
      <c r="AN339" s="246"/>
      <c r="AO339" s="59"/>
      <c r="AP339" s="243"/>
      <c r="AQ339" s="232"/>
      <c r="AR339" s="58"/>
      <c r="AS339" s="48" t="str">
        <f>VLOOKUP(J339, 'Interrupt Table U5Lx'!$I$6:$I$397, 1, FALSE)</f>
        <v>INTRI3C0RESP</v>
      </c>
    </row>
    <row r="340" spans="1:45" ht="16">
      <c r="A340" s="704"/>
      <c r="B340" s="78"/>
      <c r="C340" s="78"/>
      <c r="D340" s="78"/>
      <c r="E340" s="78"/>
      <c r="F340" s="93"/>
      <c r="H340" s="98" t="s">
        <v>1273</v>
      </c>
      <c r="I340" s="92"/>
      <c r="J340" s="75" t="s">
        <v>657</v>
      </c>
      <c r="K340" s="75" t="s">
        <v>658</v>
      </c>
      <c r="L340" s="75" t="s">
        <v>1272</v>
      </c>
      <c r="M340" s="75" t="s">
        <v>755</v>
      </c>
      <c r="N340" s="75" t="s">
        <v>1891</v>
      </c>
      <c r="O340" s="78"/>
      <c r="P340" s="702"/>
      <c r="Q340" s="702"/>
      <c r="R340" s="78"/>
      <c r="S340" s="71"/>
      <c r="T340" s="70" t="s">
        <v>47</v>
      </c>
      <c r="U340" s="70" t="s">
        <v>47</v>
      </c>
      <c r="V340" s="70" t="s">
        <v>47</v>
      </c>
      <c r="W340" s="70" t="s">
        <v>47</v>
      </c>
      <c r="X340" s="70" t="s">
        <v>47</v>
      </c>
      <c r="Y340" s="70" t="s">
        <v>47</v>
      </c>
      <c r="Z340" s="70" t="s">
        <v>47</v>
      </c>
      <c r="AA340" s="70" t="s">
        <v>47</v>
      </c>
      <c r="AB340" s="70" t="s">
        <v>47</v>
      </c>
      <c r="AC340" s="70" t="s">
        <v>47</v>
      </c>
      <c r="AD340" s="70" t="s">
        <v>47</v>
      </c>
      <c r="AE340" s="69" t="s">
        <v>47</v>
      </c>
      <c r="AF340" s="58"/>
      <c r="AG340" s="227" t="str">
        <f t="shared" si="10"/>
        <v>PERI</v>
      </c>
      <c r="AH340" s="246">
        <v>44995</v>
      </c>
      <c r="AI340" s="59" t="s">
        <v>1216</v>
      </c>
      <c r="AJ340" s="243" t="s">
        <v>1180</v>
      </c>
      <c r="AK340" s="242"/>
      <c r="AL340" s="59"/>
      <c r="AM340" s="243"/>
      <c r="AN340" s="246"/>
      <c r="AO340" s="59"/>
      <c r="AP340" s="243"/>
      <c r="AQ340" s="232"/>
      <c r="AR340" s="58"/>
      <c r="AS340" s="48" t="str">
        <f>VLOOKUP(J340, 'Interrupt Table U5Lx'!$I$6:$I$397, 1, FALSE)</f>
        <v>INTRI3C0CMD</v>
      </c>
    </row>
    <row r="341" spans="1:45" ht="16">
      <c r="A341" s="704"/>
      <c r="B341" s="78"/>
      <c r="C341" s="78"/>
      <c r="D341" s="78"/>
      <c r="E341" s="78"/>
      <c r="F341" s="93"/>
      <c r="H341" s="98" t="s">
        <v>1269</v>
      </c>
      <c r="I341" s="92"/>
      <c r="J341" s="75" t="s">
        <v>660</v>
      </c>
      <c r="K341" s="75" t="s">
        <v>661</v>
      </c>
      <c r="L341" s="75" t="s">
        <v>1272</v>
      </c>
      <c r="M341" s="75" t="s">
        <v>755</v>
      </c>
      <c r="N341" s="75" t="s">
        <v>1892</v>
      </c>
      <c r="O341" s="78"/>
      <c r="P341" s="702"/>
      <c r="Q341" s="702"/>
      <c r="R341" s="78"/>
      <c r="S341" s="71"/>
      <c r="T341" s="70" t="s">
        <v>47</v>
      </c>
      <c r="U341" s="70" t="s">
        <v>47</v>
      </c>
      <c r="V341" s="70" t="s">
        <v>47</v>
      </c>
      <c r="W341" s="70" t="s">
        <v>47</v>
      </c>
      <c r="X341" s="70" t="s">
        <v>47</v>
      </c>
      <c r="Y341" s="70" t="s">
        <v>47</v>
      </c>
      <c r="Z341" s="70" t="s">
        <v>47</v>
      </c>
      <c r="AA341" s="70" t="s">
        <v>47</v>
      </c>
      <c r="AB341" s="70" t="s">
        <v>47</v>
      </c>
      <c r="AC341" s="70" t="s">
        <v>47</v>
      </c>
      <c r="AD341" s="70" t="s">
        <v>47</v>
      </c>
      <c r="AE341" s="69" t="s">
        <v>47</v>
      </c>
      <c r="AF341" s="58"/>
      <c r="AG341" s="227" t="str">
        <f t="shared" si="10"/>
        <v>PERI</v>
      </c>
      <c r="AH341" s="246">
        <v>44995</v>
      </c>
      <c r="AI341" s="59" t="s">
        <v>1216</v>
      </c>
      <c r="AJ341" s="243" t="s">
        <v>1180</v>
      </c>
      <c r="AK341" s="242"/>
      <c r="AL341" s="59"/>
      <c r="AM341" s="243"/>
      <c r="AN341" s="246"/>
      <c r="AO341" s="59"/>
      <c r="AP341" s="243"/>
      <c r="AQ341" s="232"/>
      <c r="AR341" s="58"/>
      <c r="AS341" s="48" t="str">
        <f>VLOOKUP(J341, 'Interrupt Table U5Lx'!$I$6:$I$397, 1, FALSE)</f>
        <v>INTRI3C0IBI</v>
      </c>
    </row>
    <row r="342" spans="1:45" ht="16">
      <c r="A342" s="704"/>
      <c r="B342" s="78"/>
      <c r="C342" s="78"/>
      <c r="D342" s="78"/>
      <c r="E342" s="78"/>
      <c r="F342" s="93"/>
      <c r="H342" s="98" t="s">
        <v>1269</v>
      </c>
      <c r="I342" s="92"/>
      <c r="J342" s="75" t="s">
        <v>663</v>
      </c>
      <c r="K342" s="75" t="s">
        <v>664</v>
      </c>
      <c r="L342" s="75" t="s">
        <v>1272</v>
      </c>
      <c r="M342" s="75" t="s">
        <v>755</v>
      </c>
      <c r="N342" s="75" t="s">
        <v>1893</v>
      </c>
      <c r="O342" s="78"/>
      <c r="P342" s="702"/>
      <c r="Q342" s="702"/>
      <c r="R342" s="78"/>
      <c r="S342" s="71"/>
      <c r="T342" s="70" t="s">
        <v>47</v>
      </c>
      <c r="U342" s="70" t="s">
        <v>47</v>
      </c>
      <c r="V342" s="70" t="s">
        <v>47</v>
      </c>
      <c r="W342" s="70" t="s">
        <v>47</v>
      </c>
      <c r="X342" s="70" t="s">
        <v>47</v>
      </c>
      <c r="Y342" s="70" t="s">
        <v>47</v>
      </c>
      <c r="Z342" s="70" t="s">
        <v>47</v>
      </c>
      <c r="AA342" s="70" t="s">
        <v>47</v>
      </c>
      <c r="AB342" s="70" t="s">
        <v>47</v>
      </c>
      <c r="AC342" s="70" t="s">
        <v>47</v>
      </c>
      <c r="AD342" s="70" t="s">
        <v>47</v>
      </c>
      <c r="AE342" s="69" t="s">
        <v>47</v>
      </c>
      <c r="AF342" s="58"/>
      <c r="AG342" s="227" t="str">
        <f t="shared" si="10"/>
        <v>PERI</v>
      </c>
      <c r="AH342" s="246">
        <v>44995</v>
      </c>
      <c r="AI342" s="59" t="s">
        <v>1216</v>
      </c>
      <c r="AJ342" s="243" t="s">
        <v>1180</v>
      </c>
      <c r="AK342" s="242"/>
      <c r="AL342" s="59"/>
      <c r="AM342" s="243"/>
      <c r="AN342" s="246"/>
      <c r="AO342" s="59"/>
      <c r="AP342" s="243"/>
      <c r="AQ342" s="232"/>
      <c r="AR342" s="58"/>
      <c r="AS342" s="48" t="str">
        <f>VLOOKUP(J342, 'Interrupt Table U5Lx'!$I$6:$I$397, 1, FALSE)</f>
        <v>INTRI3C0RX0</v>
      </c>
    </row>
    <row r="343" spans="1:45" ht="16">
      <c r="A343" s="704"/>
      <c r="B343" s="78"/>
      <c r="C343" s="78"/>
      <c r="D343" s="78"/>
      <c r="E343" s="78"/>
      <c r="F343" s="93"/>
      <c r="H343" s="98" t="s">
        <v>1269</v>
      </c>
      <c r="I343" s="92"/>
      <c r="J343" s="75" t="s">
        <v>665</v>
      </c>
      <c r="K343" s="75" t="s">
        <v>666</v>
      </c>
      <c r="L343" s="75" t="s">
        <v>1272</v>
      </c>
      <c r="M343" s="75" t="s">
        <v>755</v>
      </c>
      <c r="N343" s="75" t="s">
        <v>1894</v>
      </c>
      <c r="O343" s="78"/>
      <c r="P343" s="702"/>
      <c r="Q343" s="702"/>
      <c r="R343" s="78"/>
      <c r="S343" s="71"/>
      <c r="T343" s="70" t="s">
        <v>47</v>
      </c>
      <c r="U343" s="70" t="s">
        <v>47</v>
      </c>
      <c r="V343" s="70" t="s">
        <v>47</v>
      </c>
      <c r="W343" s="70" t="s">
        <v>47</v>
      </c>
      <c r="X343" s="70" t="s">
        <v>47</v>
      </c>
      <c r="Y343" s="70" t="s">
        <v>47</v>
      </c>
      <c r="Z343" s="70" t="s">
        <v>47</v>
      </c>
      <c r="AA343" s="70" t="s">
        <v>47</v>
      </c>
      <c r="AB343" s="70" t="s">
        <v>47</v>
      </c>
      <c r="AC343" s="70" t="s">
        <v>47</v>
      </c>
      <c r="AD343" s="70" t="s">
        <v>47</v>
      </c>
      <c r="AE343" s="69" t="s">
        <v>47</v>
      </c>
      <c r="AF343" s="58"/>
      <c r="AG343" s="227" t="str">
        <f t="shared" si="10"/>
        <v>PERI</v>
      </c>
      <c r="AH343" s="246">
        <v>44995</v>
      </c>
      <c r="AI343" s="59" t="s">
        <v>1216</v>
      </c>
      <c r="AJ343" s="243" t="s">
        <v>1180</v>
      </c>
      <c r="AK343" s="242"/>
      <c r="AL343" s="59"/>
      <c r="AM343" s="243"/>
      <c r="AN343" s="246"/>
      <c r="AO343" s="59"/>
      <c r="AP343" s="243"/>
      <c r="AQ343" s="232"/>
      <c r="AR343" s="58"/>
      <c r="AS343" s="48" t="str">
        <f>VLOOKUP(J343, 'Interrupt Table U5Lx'!$I$6:$I$397, 1, FALSE)</f>
        <v>INTRI3C0TX0</v>
      </c>
    </row>
    <row r="344" spans="1:45" ht="16">
      <c r="A344" s="704"/>
      <c r="B344" s="78"/>
      <c r="C344" s="78"/>
      <c r="D344" s="78"/>
      <c r="E344" s="78"/>
      <c r="F344" s="93"/>
      <c r="H344" s="98" t="s">
        <v>1269</v>
      </c>
      <c r="I344" s="92"/>
      <c r="J344" s="75" t="s">
        <v>667</v>
      </c>
      <c r="K344" s="75" t="s">
        <v>668</v>
      </c>
      <c r="L344" s="75" t="s">
        <v>1272</v>
      </c>
      <c r="M344" s="75" t="s">
        <v>755</v>
      </c>
      <c r="N344" s="75" t="s">
        <v>1895</v>
      </c>
      <c r="O344" s="78"/>
      <c r="P344" s="702"/>
      <c r="Q344" s="702"/>
      <c r="R344" s="78"/>
      <c r="S344" s="71"/>
      <c r="T344" s="70" t="s">
        <v>47</v>
      </c>
      <c r="U344" s="70" t="s">
        <v>47</v>
      </c>
      <c r="V344" s="70" t="s">
        <v>47</v>
      </c>
      <c r="W344" s="70" t="s">
        <v>47</v>
      </c>
      <c r="X344" s="70" t="s">
        <v>47</v>
      </c>
      <c r="Y344" s="70" t="s">
        <v>47</v>
      </c>
      <c r="Z344" s="70" t="s">
        <v>47</v>
      </c>
      <c r="AA344" s="70" t="s">
        <v>47</v>
      </c>
      <c r="AB344" s="70" t="s">
        <v>47</v>
      </c>
      <c r="AC344" s="70" t="s">
        <v>47</v>
      </c>
      <c r="AD344" s="70" t="s">
        <v>47</v>
      </c>
      <c r="AE344" s="69" t="s">
        <v>47</v>
      </c>
      <c r="AF344" s="58"/>
      <c r="AG344" s="227" t="str">
        <f t="shared" si="10"/>
        <v>PERI</v>
      </c>
      <c r="AH344" s="246">
        <v>44995</v>
      </c>
      <c r="AI344" s="59" t="s">
        <v>1216</v>
      </c>
      <c r="AJ344" s="243" t="s">
        <v>1180</v>
      </c>
      <c r="AK344" s="242"/>
      <c r="AL344" s="59"/>
      <c r="AM344" s="243"/>
      <c r="AN344" s="246"/>
      <c r="AO344" s="59"/>
      <c r="AP344" s="243"/>
      <c r="AQ344" s="232"/>
      <c r="AR344" s="58"/>
      <c r="AS344" s="48" t="str">
        <f>VLOOKUP(J344, 'Interrupt Table U5Lx'!$I$6:$I$397, 1, FALSE)</f>
        <v>INTRI3C0RCV</v>
      </c>
    </row>
    <row r="345" spans="1:45" ht="16">
      <c r="A345" s="704"/>
      <c r="B345" s="78"/>
      <c r="C345" s="78"/>
      <c r="D345" s="78"/>
      <c r="E345" s="78"/>
      <c r="F345" s="93"/>
      <c r="H345" s="98" t="s">
        <v>1269</v>
      </c>
      <c r="I345" s="92"/>
      <c r="J345" s="75" t="s">
        <v>669</v>
      </c>
      <c r="K345" s="75" t="s">
        <v>670</v>
      </c>
      <c r="L345" s="75" t="s">
        <v>1272</v>
      </c>
      <c r="M345" s="75" t="s">
        <v>755</v>
      </c>
      <c r="N345" s="75" t="s">
        <v>1896</v>
      </c>
      <c r="O345" s="78"/>
      <c r="P345" s="702"/>
      <c r="Q345" s="702"/>
      <c r="R345" s="78"/>
      <c r="S345" s="71"/>
      <c r="T345" s="70" t="s">
        <v>47</v>
      </c>
      <c r="U345" s="70" t="s">
        <v>47</v>
      </c>
      <c r="V345" s="70" t="s">
        <v>47</v>
      </c>
      <c r="W345" s="70" t="s">
        <v>47</v>
      </c>
      <c r="X345" s="70" t="s">
        <v>47</v>
      </c>
      <c r="Y345" s="70" t="s">
        <v>47</v>
      </c>
      <c r="Z345" s="70" t="s">
        <v>47</v>
      </c>
      <c r="AA345" s="70" t="s">
        <v>47</v>
      </c>
      <c r="AB345" s="70" t="s">
        <v>47</v>
      </c>
      <c r="AC345" s="70" t="s">
        <v>47</v>
      </c>
      <c r="AD345" s="70" t="s">
        <v>47</v>
      </c>
      <c r="AE345" s="69" t="s">
        <v>47</v>
      </c>
      <c r="AF345" s="58"/>
      <c r="AG345" s="227" t="str">
        <f t="shared" si="10"/>
        <v>PERI</v>
      </c>
      <c r="AH345" s="246">
        <v>44995</v>
      </c>
      <c r="AI345" s="59" t="s">
        <v>1216</v>
      </c>
      <c r="AJ345" s="243" t="s">
        <v>1180</v>
      </c>
      <c r="AK345" s="242"/>
      <c r="AL345" s="59"/>
      <c r="AM345" s="243"/>
      <c r="AN345" s="246"/>
      <c r="AO345" s="59"/>
      <c r="AP345" s="243"/>
      <c r="AQ345" s="232"/>
      <c r="AR345" s="58"/>
      <c r="AS345" s="48" t="str">
        <f>VLOOKUP(J345, 'Interrupt Table U5Lx'!$I$6:$I$397, 1, FALSE)</f>
        <v>INTRI3C0HRESP</v>
      </c>
    </row>
    <row r="346" spans="1:45" ht="16">
      <c r="A346" s="704"/>
      <c r="B346" s="78"/>
      <c r="C346" s="78"/>
      <c r="D346" s="78"/>
      <c r="E346" s="78"/>
      <c r="F346" s="93"/>
      <c r="H346" s="98" t="s">
        <v>1269</v>
      </c>
      <c r="I346" s="92"/>
      <c r="J346" s="75" t="s">
        <v>672</v>
      </c>
      <c r="K346" s="75" t="s">
        <v>673</v>
      </c>
      <c r="L346" s="75" t="s">
        <v>1272</v>
      </c>
      <c r="M346" s="75" t="s">
        <v>755</v>
      </c>
      <c r="N346" s="75" t="s">
        <v>1897</v>
      </c>
      <c r="O346" s="78"/>
      <c r="P346" s="702"/>
      <c r="Q346" s="702"/>
      <c r="R346" s="78"/>
      <c r="S346" s="71"/>
      <c r="T346" s="70" t="s">
        <v>47</v>
      </c>
      <c r="U346" s="70" t="s">
        <v>47</v>
      </c>
      <c r="V346" s="70" t="s">
        <v>47</v>
      </c>
      <c r="W346" s="70" t="s">
        <v>47</v>
      </c>
      <c r="X346" s="70" t="s">
        <v>47</v>
      </c>
      <c r="Y346" s="70" t="s">
        <v>47</v>
      </c>
      <c r="Z346" s="70" t="s">
        <v>47</v>
      </c>
      <c r="AA346" s="70" t="s">
        <v>47</v>
      </c>
      <c r="AB346" s="70" t="s">
        <v>47</v>
      </c>
      <c r="AC346" s="70" t="s">
        <v>47</v>
      </c>
      <c r="AD346" s="70" t="s">
        <v>47</v>
      </c>
      <c r="AE346" s="69" t="s">
        <v>47</v>
      </c>
      <c r="AF346" s="58"/>
      <c r="AG346" s="227" t="str">
        <f t="shared" si="10"/>
        <v>PERI</v>
      </c>
      <c r="AH346" s="246">
        <v>44995</v>
      </c>
      <c r="AI346" s="59" t="s">
        <v>1216</v>
      </c>
      <c r="AJ346" s="243" t="s">
        <v>1180</v>
      </c>
      <c r="AK346" s="242"/>
      <c r="AL346" s="59"/>
      <c r="AM346" s="243"/>
      <c r="AN346" s="246"/>
      <c r="AO346" s="59"/>
      <c r="AP346" s="243"/>
      <c r="AQ346" s="232"/>
      <c r="AR346" s="58"/>
      <c r="AS346" s="48" t="str">
        <f>VLOOKUP(J346, 'Interrupt Table U5Lx'!$I$6:$I$397, 1, FALSE)</f>
        <v>INTRI3C0HCMD</v>
      </c>
    </row>
    <row r="347" spans="1:45" ht="16">
      <c r="A347" s="704"/>
      <c r="B347" s="78"/>
      <c r="C347" s="78"/>
      <c r="D347" s="78"/>
      <c r="E347" s="78"/>
      <c r="F347" s="93"/>
      <c r="H347" s="98" t="s">
        <v>1269</v>
      </c>
      <c r="I347" s="92"/>
      <c r="J347" s="75" t="s">
        <v>675</v>
      </c>
      <c r="K347" s="75" t="s">
        <v>676</v>
      </c>
      <c r="L347" s="75" t="s">
        <v>1272</v>
      </c>
      <c r="M347" s="75" t="s">
        <v>755</v>
      </c>
      <c r="N347" s="75" t="s">
        <v>1898</v>
      </c>
      <c r="O347" s="78"/>
      <c r="P347" s="702"/>
      <c r="Q347" s="702"/>
      <c r="R347" s="78"/>
      <c r="S347" s="71"/>
      <c r="T347" s="70" t="s">
        <v>47</v>
      </c>
      <c r="U347" s="70" t="s">
        <v>47</v>
      </c>
      <c r="V347" s="70" t="s">
        <v>47</v>
      </c>
      <c r="W347" s="70" t="s">
        <v>47</v>
      </c>
      <c r="X347" s="70" t="s">
        <v>47</v>
      </c>
      <c r="Y347" s="70" t="s">
        <v>47</v>
      </c>
      <c r="Z347" s="70" t="s">
        <v>47</v>
      </c>
      <c r="AA347" s="70" t="s">
        <v>47</v>
      </c>
      <c r="AB347" s="70" t="s">
        <v>47</v>
      </c>
      <c r="AC347" s="70" t="s">
        <v>47</v>
      </c>
      <c r="AD347" s="70" t="s">
        <v>47</v>
      </c>
      <c r="AE347" s="69" t="s">
        <v>47</v>
      </c>
      <c r="AF347" s="58"/>
      <c r="AG347" s="227" t="str">
        <f t="shared" si="10"/>
        <v>PERI</v>
      </c>
      <c r="AH347" s="246">
        <v>44995</v>
      </c>
      <c r="AI347" s="59" t="s">
        <v>1216</v>
      </c>
      <c r="AJ347" s="243" t="s">
        <v>1180</v>
      </c>
      <c r="AK347" s="242"/>
      <c r="AL347" s="59"/>
      <c r="AM347" s="243"/>
      <c r="AN347" s="246"/>
      <c r="AO347" s="59"/>
      <c r="AP347" s="243"/>
      <c r="AQ347" s="232"/>
      <c r="AR347" s="58"/>
      <c r="AS347" s="48" t="str">
        <f>VLOOKUP(J347, 'Interrupt Table U5Lx'!$I$6:$I$397, 1, FALSE)</f>
        <v>INTRI3C0HRX</v>
      </c>
    </row>
    <row r="348" spans="1:45" ht="16">
      <c r="A348" s="704"/>
      <c r="B348" s="78"/>
      <c r="C348" s="78"/>
      <c r="D348" s="78"/>
      <c r="E348" s="78"/>
      <c r="F348" s="93"/>
      <c r="H348" s="98" t="s">
        <v>1269</v>
      </c>
      <c r="I348" s="92"/>
      <c r="J348" s="75" t="s">
        <v>678</v>
      </c>
      <c r="K348" s="75" t="s">
        <v>679</v>
      </c>
      <c r="L348" s="75" t="s">
        <v>1272</v>
      </c>
      <c r="M348" s="75" t="s">
        <v>755</v>
      </c>
      <c r="N348" s="75" t="s">
        <v>1899</v>
      </c>
      <c r="O348" s="78"/>
      <c r="P348" s="702"/>
      <c r="Q348" s="702"/>
      <c r="R348" s="78"/>
      <c r="S348" s="71"/>
      <c r="T348" s="70" t="s">
        <v>47</v>
      </c>
      <c r="U348" s="70" t="s">
        <v>47</v>
      </c>
      <c r="V348" s="70" t="s">
        <v>47</v>
      </c>
      <c r="W348" s="70" t="s">
        <v>47</v>
      </c>
      <c r="X348" s="70" t="s">
        <v>47</v>
      </c>
      <c r="Y348" s="70" t="s">
        <v>47</v>
      </c>
      <c r="Z348" s="70" t="s">
        <v>47</v>
      </c>
      <c r="AA348" s="70" t="s">
        <v>47</v>
      </c>
      <c r="AB348" s="70" t="s">
        <v>47</v>
      </c>
      <c r="AC348" s="70" t="s">
        <v>47</v>
      </c>
      <c r="AD348" s="70" t="s">
        <v>47</v>
      </c>
      <c r="AE348" s="69" t="s">
        <v>47</v>
      </c>
      <c r="AF348" s="58"/>
      <c r="AG348" s="227" t="str">
        <f t="shared" si="10"/>
        <v>PERI</v>
      </c>
      <c r="AH348" s="246">
        <v>44995</v>
      </c>
      <c r="AI348" s="59" t="s">
        <v>1216</v>
      </c>
      <c r="AJ348" s="243" t="s">
        <v>1180</v>
      </c>
      <c r="AK348" s="242"/>
      <c r="AL348" s="59"/>
      <c r="AM348" s="243"/>
      <c r="AN348" s="246"/>
      <c r="AO348" s="59"/>
      <c r="AP348" s="243"/>
      <c r="AQ348" s="232"/>
      <c r="AR348" s="58"/>
      <c r="AS348" s="48" t="str">
        <f>VLOOKUP(J348, 'Interrupt Table U5Lx'!$I$6:$I$397, 1, FALSE)</f>
        <v>INTRI3C0HTX</v>
      </c>
    </row>
    <row r="349" spans="1:45" ht="16">
      <c r="A349" s="704"/>
      <c r="B349" s="78"/>
      <c r="C349" s="78"/>
      <c r="D349" s="78"/>
      <c r="E349" s="78"/>
      <c r="F349" s="93"/>
      <c r="H349" s="98" t="s">
        <v>1269</v>
      </c>
      <c r="I349" s="92"/>
      <c r="J349" s="75" t="s">
        <v>681</v>
      </c>
      <c r="K349" s="75" t="s">
        <v>682</v>
      </c>
      <c r="L349" s="75" t="s">
        <v>1272</v>
      </c>
      <c r="M349" s="75" t="s">
        <v>45</v>
      </c>
      <c r="N349" s="75" t="s">
        <v>1900</v>
      </c>
      <c r="O349" s="78"/>
      <c r="P349" s="702"/>
      <c r="Q349" s="702"/>
      <c r="R349" s="78"/>
      <c r="S349" s="71"/>
      <c r="T349" s="70" t="s">
        <v>47</v>
      </c>
      <c r="U349" s="70" t="s">
        <v>47</v>
      </c>
      <c r="V349" s="70" t="s">
        <v>47</v>
      </c>
      <c r="W349" s="70" t="s">
        <v>47</v>
      </c>
      <c r="X349" s="70" t="s">
        <v>47</v>
      </c>
      <c r="Y349" s="70" t="s">
        <v>47</v>
      </c>
      <c r="Z349" s="70" t="s">
        <v>47</v>
      </c>
      <c r="AA349" s="70" t="s">
        <v>47</v>
      </c>
      <c r="AB349" s="70" t="s">
        <v>47</v>
      </c>
      <c r="AC349" s="70" t="s">
        <v>47</v>
      </c>
      <c r="AD349" s="70" t="s">
        <v>47</v>
      </c>
      <c r="AE349" s="69" t="s">
        <v>47</v>
      </c>
      <c r="AF349" s="58"/>
      <c r="AG349" s="227" t="str">
        <f t="shared" si="10"/>
        <v>PERI</v>
      </c>
      <c r="AH349" s="246">
        <v>44995</v>
      </c>
      <c r="AI349" s="59" t="s">
        <v>1216</v>
      </c>
      <c r="AJ349" s="243" t="s">
        <v>1180</v>
      </c>
      <c r="AK349" s="242"/>
      <c r="AL349" s="59"/>
      <c r="AM349" s="243"/>
      <c r="AN349" s="246"/>
      <c r="AO349" s="59"/>
      <c r="AP349" s="243"/>
      <c r="AQ349" s="232"/>
      <c r="AR349" s="58"/>
      <c r="AS349" s="48" t="str">
        <f>VLOOKUP(J349, 'Interrupt Table U5Lx'!$I$6:$I$397, 1, FALSE)</f>
        <v>INTRI3C0TEND</v>
      </c>
    </row>
    <row r="350" spans="1:45" ht="16">
      <c r="A350" s="704"/>
      <c r="B350" s="78"/>
      <c r="C350" s="78"/>
      <c r="D350" s="78"/>
      <c r="E350" s="78"/>
      <c r="F350" s="93"/>
      <c r="H350" s="98" t="s">
        <v>1269</v>
      </c>
      <c r="I350" s="92"/>
      <c r="J350" s="75" t="s">
        <v>683</v>
      </c>
      <c r="K350" s="75" t="s">
        <v>684</v>
      </c>
      <c r="L350" s="75" t="s">
        <v>1272</v>
      </c>
      <c r="M350" s="75" t="s">
        <v>45</v>
      </c>
      <c r="N350" s="75" t="s">
        <v>1901</v>
      </c>
      <c r="O350" s="78"/>
      <c r="P350" s="702"/>
      <c r="Q350" s="702"/>
      <c r="R350" s="78"/>
      <c r="S350" s="71"/>
      <c r="T350" s="70" t="s">
        <v>47</v>
      </c>
      <c r="U350" s="70" t="s">
        <v>47</v>
      </c>
      <c r="V350" s="70" t="s">
        <v>47</v>
      </c>
      <c r="W350" s="70" t="s">
        <v>47</v>
      </c>
      <c r="X350" s="70" t="s">
        <v>47</v>
      </c>
      <c r="Y350" s="70" t="s">
        <v>47</v>
      </c>
      <c r="Z350" s="70" t="s">
        <v>47</v>
      </c>
      <c r="AA350" s="70" t="s">
        <v>47</v>
      </c>
      <c r="AB350" s="70" t="s">
        <v>47</v>
      </c>
      <c r="AC350" s="70" t="s">
        <v>47</v>
      </c>
      <c r="AD350" s="70" t="s">
        <v>47</v>
      </c>
      <c r="AE350" s="69" t="s">
        <v>47</v>
      </c>
      <c r="AF350" s="58"/>
      <c r="AG350" s="227" t="s">
        <v>1219</v>
      </c>
      <c r="AH350" s="246">
        <v>44995</v>
      </c>
      <c r="AI350" s="59" t="s">
        <v>1216</v>
      </c>
      <c r="AJ350" s="243" t="s">
        <v>1180</v>
      </c>
      <c r="AK350" s="242"/>
      <c r="AL350" s="59"/>
      <c r="AM350" s="243"/>
      <c r="AN350" s="246"/>
      <c r="AO350" s="59"/>
      <c r="AP350" s="243"/>
      <c r="AQ350" s="232"/>
      <c r="AR350" s="58"/>
      <c r="AS350" s="48" t="str">
        <f>VLOOKUP(J350, 'Interrupt Table U5Lx'!$I$6:$I$397, 1, FALSE)</f>
        <v>INTRI3C0EEI</v>
      </c>
    </row>
    <row r="351" spans="1:45" ht="16">
      <c r="A351" s="704"/>
      <c r="B351" s="78"/>
      <c r="C351" s="78"/>
      <c r="D351" s="78"/>
      <c r="E351" s="78"/>
      <c r="F351" s="93"/>
      <c r="H351" s="94" t="s">
        <v>1274</v>
      </c>
      <c r="I351" s="88" t="s">
        <v>1275</v>
      </c>
      <c r="J351" s="119"/>
      <c r="K351" s="87"/>
      <c r="L351" s="87"/>
      <c r="M351" s="87"/>
      <c r="N351" s="87"/>
      <c r="O351" s="78"/>
      <c r="P351" s="702"/>
      <c r="Q351" s="702"/>
      <c r="R351" s="78"/>
      <c r="S351" s="85"/>
      <c r="T351" s="84"/>
      <c r="U351" s="84"/>
      <c r="V351" s="84"/>
      <c r="W351" s="84"/>
      <c r="X351" s="84"/>
      <c r="Y351" s="84"/>
      <c r="Z351" s="84"/>
      <c r="AA351" s="84"/>
      <c r="AB351" s="84"/>
      <c r="AC351" s="84"/>
      <c r="AD351" s="84"/>
      <c r="AE351" s="83"/>
      <c r="AF351" s="82"/>
      <c r="AG351" s="229" t="s">
        <v>1176</v>
      </c>
      <c r="AH351" s="264"/>
      <c r="AI351" s="80"/>
      <c r="AJ351" s="245"/>
      <c r="AK351" s="244"/>
      <c r="AL351" s="80"/>
      <c r="AM351" s="245"/>
      <c r="AN351" s="264"/>
      <c r="AO351" s="80"/>
      <c r="AP351" s="245"/>
      <c r="AQ351" s="233"/>
      <c r="AR351" s="58"/>
      <c r="AS351" s="48" t="e">
        <f>VLOOKUP(J351, 'Interrupt Table U5Lx'!$I$6:$I$397, 1, FALSE)</f>
        <v>#N/A</v>
      </c>
    </row>
    <row r="352" spans="1:45" ht="16">
      <c r="A352" s="704"/>
      <c r="B352" s="78"/>
      <c r="C352" s="78"/>
      <c r="D352" s="78"/>
      <c r="E352" s="78"/>
      <c r="F352" s="93"/>
      <c r="H352" s="98" t="s">
        <v>1276</v>
      </c>
      <c r="I352" s="118"/>
      <c r="J352" s="286" t="s">
        <v>1277</v>
      </c>
      <c r="K352" s="117" t="s">
        <v>1278</v>
      </c>
      <c r="L352" s="75" t="s">
        <v>1279</v>
      </c>
      <c r="M352" s="651" t="s">
        <v>45</v>
      </c>
      <c r="N352" s="75" t="s">
        <v>1902</v>
      </c>
      <c r="O352" s="78"/>
      <c r="P352" s="702"/>
      <c r="Q352" s="702"/>
      <c r="R352" s="78"/>
      <c r="S352" s="71"/>
      <c r="T352" s="70" t="s">
        <v>47</v>
      </c>
      <c r="U352" s="70" t="s">
        <v>47</v>
      </c>
      <c r="V352" s="70" t="s">
        <v>47</v>
      </c>
      <c r="W352" s="70" t="s">
        <v>47</v>
      </c>
      <c r="X352" s="70" t="s">
        <v>47</v>
      </c>
      <c r="Y352" s="70" t="s">
        <v>47</v>
      </c>
      <c r="Z352" s="70" t="s">
        <v>47</v>
      </c>
      <c r="AA352" s="70" t="s">
        <v>47</v>
      </c>
      <c r="AB352" s="70" t="s">
        <v>47</v>
      </c>
      <c r="AC352" s="70" t="s">
        <v>47</v>
      </c>
      <c r="AD352" s="70" t="s">
        <v>47</v>
      </c>
      <c r="AE352" s="69" t="s">
        <v>47</v>
      </c>
      <c r="AF352" s="58"/>
      <c r="AG352" s="227" t="s">
        <v>1219</v>
      </c>
      <c r="AH352" s="288">
        <v>45000</v>
      </c>
      <c r="AI352" s="90" t="s">
        <v>1216</v>
      </c>
      <c r="AJ352" s="251" t="s">
        <v>1180</v>
      </c>
      <c r="AK352" s="272"/>
      <c r="AL352" s="126"/>
      <c r="AM352" s="254"/>
      <c r="AN352" s="246"/>
      <c r="AO352" s="59"/>
      <c r="AP352" s="243"/>
      <c r="AQ352" s="237" t="s">
        <v>2349</v>
      </c>
      <c r="AR352" s="58"/>
      <c r="AS352" s="48" t="str">
        <f>VLOOKUP(J352, 'Interrupt Table U5Lx'!$I$6:$I$397, 1, FALSE)</f>
        <v>INTRIIC0EE</v>
      </c>
    </row>
    <row r="353" spans="1:45" ht="16">
      <c r="A353" s="704"/>
      <c r="B353" s="78"/>
      <c r="C353" s="78"/>
      <c r="D353" s="78"/>
      <c r="E353" s="78"/>
      <c r="F353" s="93"/>
      <c r="H353" s="98" t="s">
        <v>1276</v>
      </c>
      <c r="I353" s="118"/>
      <c r="J353" s="286" t="s">
        <v>1280</v>
      </c>
      <c r="K353" s="117" t="s">
        <v>1281</v>
      </c>
      <c r="L353" s="75" t="s">
        <v>1282</v>
      </c>
      <c r="M353" s="651" t="s">
        <v>755</v>
      </c>
      <c r="N353" s="75" t="s">
        <v>1903</v>
      </c>
      <c r="O353" s="78"/>
      <c r="P353" s="702"/>
      <c r="Q353" s="702"/>
      <c r="R353" s="78"/>
      <c r="S353" s="71"/>
      <c r="T353" s="70" t="s">
        <v>47</v>
      </c>
      <c r="U353" s="70" t="s">
        <v>47</v>
      </c>
      <c r="V353" s="70" t="s">
        <v>47</v>
      </c>
      <c r="W353" s="70" t="s">
        <v>47</v>
      </c>
      <c r="X353" s="70" t="s">
        <v>47</v>
      </c>
      <c r="Y353" s="70" t="s">
        <v>47</v>
      </c>
      <c r="Z353" s="70" t="s">
        <v>47</v>
      </c>
      <c r="AA353" s="70" t="s">
        <v>47</v>
      </c>
      <c r="AB353" s="70" t="s">
        <v>47</v>
      </c>
      <c r="AC353" s="70" t="s">
        <v>47</v>
      </c>
      <c r="AD353" s="70" t="s">
        <v>47</v>
      </c>
      <c r="AE353" s="69" t="s">
        <v>47</v>
      </c>
      <c r="AF353" s="58"/>
      <c r="AG353" s="227" t="s">
        <v>1219</v>
      </c>
      <c r="AH353" s="288">
        <v>45000</v>
      </c>
      <c r="AI353" s="90" t="s">
        <v>1216</v>
      </c>
      <c r="AJ353" s="251" t="s">
        <v>1180</v>
      </c>
      <c r="AK353" s="272"/>
      <c r="AL353" s="126"/>
      <c r="AM353" s="254"/>
      <c r="AN353" s="246"/>
      <c r="AO353" s="59"/>
      <c r="AP353" s="243"/>
      <c r="AQ353" s="237" t="s">
        <v>2349</v>
      </c>
      <c r="AR353" s="58"/>
      <c r="AS353" s="48" t="str">
        <f>VLOOKUP(J353, 'Interrupt Table U5Lx'!$I$6:$I$397, 1, FALSE)</f>
        <v>INTRIIC0RI</v>
      </c>
    </row>
    <row r="354" spans="1:45" ht="16">
      <c r="A354" s="704"/>
      <c r="B354" s="78"/>
      <c r="C354" s="78"/>
      <c r="D354" s="78"/>
      <c r="E354" s="78"/>
      <c r="F354" s="93"/>
      <c r="H354" s="98" t="s">
        <v>1276</v>
      </c>
      <c r="I354" s="118"/>
      <c r="J354" s="286" t="s">
        <v>1283</v>
      </c>
      <c r="K354" s="117" t="s">
        <v>1284</v>
      </c>
      <c r="L354" s="75" t="s">
        <v>1282</v>
      </c>
      <c r="M354" s="75" t="s">
        <v>755</v>
      </c>
      <c r="N354" s="75" t="s">
        <v>1904</v>
      </c>
      <c r="O354" s="78"/>
      <c r="P354" s="702"/>
      <c r="Q354" s="702"/>
      <c r="R354" s="78"/>
      <c r="S354" s="71"/>
      <c r="T354" s="70" t="s">
        <v>47</v>
      </c>
      <c r="U354" s="70" t="s">
        <v>47</v>
      </c>
      <c r="V354" s="70" t="s">
        <v>47</v>
      </c>
      <c r="W354" s="70" t="s">
        <v>47</v>
      </c>
      <c r="X354" s="70" t="s">
        <v>47</v>
      </c>
      <c r="Y354" s="70" t="s">
        <v>47</v>
      </c>
      <c r="Z354" s="70" t="s">
        <v>47</v>
      </c>
      <c r="AA354" s="70" t="s">
        <v>47</v>
      </c>
      <c r="AB354" s="70" t="s">
        <v>47</v>
      </c>
      <c r="AC354" s="70" t="s">
        <v>47</v>
      </c>
      <c r="AD354" s="70" t="s">
        <v>47</v>
      </c>
      <c r="AE354" s="69" t="s">
        <v>47</v>
      </c>
      <c r="AF354" s="58"/>
      <c r="AG354" s="227" t="s">
        <v>1219</v>
      </c>
      <c r="AH354" s="288">
        <v>45000</v>
      </c>
      <c r="AI354" s="90" t="s">
        <v>1216</v>
      </c>
      <c r="AJ354" s="251" t="s">
        <v>1180</v>
      </c>
      <c r="AK354" s="272"/>
      <c r="AL354" s="126"/>
      <c r="AM354" s="254"/>
      <c r="AN354" s="246"/>
      <c r="AO354" s="59"/>
      <c r="AP354" s="243"/>
      <c r="AQ354" s="232"/>
      <c r="AR354" s="58"/>
      <c r="AS354" s="48" t="str">
        <f>VLOOKUP(J354, 'Interrupt Table U5Lx'!$I$6:$I$397, 1, FALSE)</f>
        <v>INTRIIC0TI</v>
      </c>
    </row>
    <row r="355" spans="1:45" ht="16">
      <c r="A355" s="704"/>
      <c r="B355" s="78"/>
      <c r="C355" s="78"/>
      <c r="D355" s="78"/>
      <c r="E355" s="78"/>
      <c r="F355" s="93"/>
      <c r="H355" s="98" t="s">
        <v>1276</v>
      </c>
      <c r="I355" s="118"/>
      <c r="J355" s="286" t="s">
        <v>1285</v>
      </c>
      <c r="K355" s="117" t="s">
        <v>1286</v>
      </c>
      <c r="L355" s="75" t="s">
        <v>1282</v>
      </c>
      <c r="M355" s="75" t="s">
        <v>45</v>
      </c>
      <c r="N355" s="75" t="s">
        <v>1905</v>
      </c>
      <c r="O355" s="78"/>
      <c r="P355" s="702"/>
      <c r="Q355" s="702"/>
      <c r="R355" s="78"/>
      <c r="S355" s="71"/>
      <c r="T355" s="70" t="s">
        <v>47</v>
      </c>
      <c r="U355" s="70" t="s">
        <v>47</v>
      </c>
      <c r="V355" s="70" t="s">
        <v>47</v>
      </c>
      <c r="W355" s="70" t="s">
        <v>47</v>
      </c>
      <c r="X355" s="70" t="s">
        <v>47</v>
      </c>
      <c r="Y355" s="70" t="s">
        <v>47</v>
      </c>
      <c r="Z355" s="70" t="s">
        <v>47</v>
      </c>
      <c r="AA355" s="70" t="s">
        <v>47</v>
      </c>
      <c r="AB355" s="70" t="s">
        <v>47</v>
      </c>
      <c r="AC355" s="70" t="s">
        <v>47</v>
      </c>
      <c r="AD355" s="70" t="s">
        <v>47</v>
      </c>
      <c r="AE355" s="69" t="s">
        <v>47</v>
      </c>
      <c r="AF355" s="58"/>
      <c r="AG355" s="227" t="s">
        <v>1219</v>
      </c>
      <c r="AH355" s="288">
        <v>45000</v>
      </c>
      <c r="AI355" s="90" t="s">
        <v>1216</v>
      </c>
      <c r="AJ355" s="251" t="s">
        <v>1180</v>
      </c>
      <c r="AK355" s="272"/>
      <c r="AL355" s="126"/>
      <c r="AM355" s="254"/>
      <c r="AN355" s="246"/>
      <c r="AO355" s="59"/>
      <c r="AP355" s="243"/>
      <c r="AQ355" s="232"/>
      <c r="AR355" s="58"/>
      <c r="AS355" s="48" t="str">
        <f>VLOOKUP(J355, 'Interrupt Table U5Lx'!$I$6:$I$397, 1, FALSE)</f>
        <v>INTRIIC0TEI</v>
      </c>
    </row>
    <row r="356" spans="1:45" ht="16">
      <c r="A356" s="704"/>
      <c r="B356" s="78"/>
      <c r="C356" s="78"/>
      <c r="D356" s="78"/>
      <c r="E356" s="78"/>
      <c r="F356" s="93"/>
      <c r="H356" s="98" t="s">
        <v>1276</v>
      </c>
      <c r="I356" s="118"/>
      <c r="J356" s="286" t="s">
        <v>1287</v>
      </c>
      <c r="K356" s="117" t="s">
        <v>1288</v>
      </c>
      <c r="L356" s="75" t="s">
        <v>1289</v>
      </c>
      <c r="M356" s="651" t="s">
        <v>45</v>
      </c>
      <c r="N356" s="75" t="s">
        <v>1906</v>
      </c>
      <c r="O356" s="78"/>
      <c r="P356" s="702"/>
      <c r="Q356" s="702"/>
      <c r="R356" s="78"/>
      <c r="S356" s="71"/>
      <c r="T356" s="70" t="s">
        <v>47</v>
      </c>
      <c r="U356" s="70" t="s">
        <v>47</v>
      </c>
      <c r="V356" s="70" t="s">
        <v>47</v>
      </c>
      <c r="W356" s="70" t="s">
        <v>47</v>
      </c>
      <c r="X356" s="70" t="s">
        <v>47</v>
      </c>
      <c r="Y356" s="70" t="s">
        <v>47</v>
      </c>
      <c r="Z356" s="70" t="s">
        <v>47</v>
      </c>
      <c r="AA356" s="70" t="s">
        <v>47</v>
      </c>
      <c r="AB356" s="70" t="s">
        <v>47</v>
      </c>
      <c r="AC356" s="70" t="s">
        <v>47</v>
      </c>
      <c r="AD356" s="70" t="s">
        <v>47</v>
      </c>
      <c r="AE356" s="69" t="s">
        <v>47</v>
      </c>
      <c r="AF356" s="58"/>
      <c r="AG356" s="227" t="s">
        <v>1219</v>
      </c>
      <c r="AH356" s="288">
        <v>45000</v>
      </c>
      <c r="AI356" s="90" t="s">
        <v>1216</v>
      </c>
      <c r="AJ356" s="251" t="s">
        <v>1180</v>
      </c>
      <c r="AK356" s="272"/>
      <c r="AL356" s="126"/>
      <c r="AM356" s="254"/>
      <c r="AN356" s="246"/>
      <c r="AO356" s="59"/>
      <c r="AP356" s="243"/>
      <c r="AQ356" s="237" t="s">
        <v>2349</v>
      </c>
      <c r="AR356" s="58"/>
      <c r="AS356" s="48" t="str">
        <f>VLOOKUP(J356, 'Interrupt Table U5Lx'!$I$6:$I$397, 1, FALSE)</f>
        <v>INTRIIC1EE</v>
      </c>
    </row>
    <row r="357" spans="1:45" ht="16">
      <c r="A357" s="704"/>
      <c r="B357" s="78"/>
      <c r="C357" s="78"/>
      <c r="D357" s="78"/>
      <c r="E357" s="78"/>
      <c r="F357" s="93"/>
      <c r="H357" s="98" t="s">
        <v>1276</v>
      </c>
      <c r="I357" s="118"/>
      <c r="J357" s="286" t="s">
        <v>1290</v>
      </c>
      <c r="K357" s="117" t="s">
        <v>1291</v>
      </c>
      <c r="L357" s="75" t="s">
        <v>1292</v>
      </c>
      <c r="M357" s="651" t="s">
        <v>755</v>
      </c>
      <c r="N357" s="75" t="s">
        <v>1907</v>
      </c>
      <c r="O357" s="78"/>
      <c r="P357" s="702"/>
      <c r="Q357" s="702"/>
      <c r="R357" s="78"/>
      <c r="S357" s="71"/>
      <c r="T357" s="70" t="s">
        <v>47</v>
      </c>
      <c r="U357" s="70" t="s">
        <v>47</v>
      </c>
      <c r="V357" s="70" t="s">
        <v>47</v>
      </c>
      <c r="W357" s="70" t="s">
        <v>47</v>
      </c>
      <c r="X357" s="70" t="s">
        <v>47</v>
      </c>
      <c r="Y357" s="70" t="s">
        <v>47</v>
      </c>
      <c r="Z357" s="70" t="s">
        <v>47</v>
      </c>
      <c r="AA357" s="70" t="s">
        <v>47</v>
      </c>
      <c r="AB357" s="70" t="s">
        <v>47</v>
      </c>
      <c r="AC357" s="70" t="s">
        <v>47</v>
      </c>
      <c r="AD357" s="70" t="s">
        <v>47</v>
      </c>
      <c r="AE357" s="69" t="s">
        <v>47</v>
      </c>
      <c r="AF357" s="58"/>
      <c r="AG357" s="227" t="s">
        <v>1219</v>
      </c>
      <c r="AH357" s="288">
        <v>45000</v>
      </c>
      <c r="AI357" s="90" t="s">
        <v>1216</v>
      </c>
      <c r="AJ357" s="251" t="s">
        <v>1180</v>
      </c>
      <c r="AK357" s="272"/>
      <c r="AL357" s="126"/>
      <c r="AM357" s="254"/>
      <c r="AN357" s="246"/>
      <c r="AO357" s="59"/>
      <c r="AP357" s="243"/>
      <c r="AQ357" s="237" t="s">
        <v>2349</v>
      </c>
      <c r="AR357" s="58"/>
      <c r="AS357" s="48" t="str">
        <f>VLOOKUP(J357, 'Interrupt Table U5Lx'!$I$6:$I$397, 1, FALSE)</f>
        <v>INTRIIC1RI</v>
      </c>
    </row>
    <row r="358" spans="1:45" ht="16">
      <c r="A358" s="704"/>
      <c r="B358" s="78"/>
      <c r="C358" s="78"/>
      <c r="D358" s="78"/>
      <c r="E358" s="78"/>
      <c r="F358" s="93"/>
      <c r="H358" s="98" t="s">
        <v>1276</v>
      </c>
      <c r="I358" s="118"/>
      <c r="J358" s="286" t="s">
        <v>1293</v>
      </c>
      <c r="K358" s="117" t="s">
        <v>1294</v>
      </c>
      <c r="L358" s="75" t="s">
        <v>1292</v>
      </c>
      <c r="M358" s="75" t="s">
        <v>755</v>
      </c>
      <c r="N358" s="75" t="s">
        <v>1908</v>
      </c>
      <c r="O358" s="78"/>
      <c r="P358" s="702"/>
      <c r="Q358" s="702"/>
      <c r="R358" s="78"/>
      <c r="S358" s="71"/>
      <c r="T358" s="70" t="s">
        <v>47</v>
      </c>
      <c r="U358" s="70" t="s">
        <v>47</v>
      </c>
      <c r="V358" s="70" t="s">
        <v>47</v>
      </c>
      <c r="W358" s="70" t="s">
        <v>47</v>
      </c>
      <c r="X358" s="70" t="s">
        <v>47</v>
      </c>
      <c r="Y358" s="70" t="s">
        <v>47</v>
      </c>
      <c r="Z358" s="70" t="s">
        <v>47</v>
      </c>
      <c r="AA358" s="70" t="s">
        <v>47</v>
      </c>
      <c r="AB358" s="70" t="s">
        <v>47</v>
      </c>
      <c r="AC358" s="70" t="s">
        <v>47</v>
      </c>
      <c r="AD358" s="70" t="s">
        <v>47</v>
      </c>
      <c r="AE358" s="69" t="s">
        <v>47</v>
      </c>
      <c r="AF358" s="58"/>
      <c r="AG358" s="227" t="s">
        <v>1219</v>
      </c>
      <c r="AH358" s="288">
        <v>45000</v>
      </c>
      <c r="AI358" s="90" t="s">
        <v>1216</v>
      </c>
      <c r="AJ358" s="251" t="s">
        <v>1180</v>
      </c>
      <c r="AK358" s="272"/>
      <c r="AL358" s="126"/>
      <c r="AM358" s="254"/>
      <c r="AN358" s="246"/>
      <c r="AO358" s="59"/>
      <c r="AP358" s="243"/>
      <c r="AQ358" s="232"/>
      <c r="AR358" s="58"/>
      <c r="AS358" s="48" t="str">
        <f>VLOOKUP(J358, 'Interrupt Table U5Lx'!$I$6:$I$397, 1, FALSE)</f>
        <v>INTRIIC1TI</v>
      </c>
    </row>
    <row r="359" spans="1:45" ht="16">
      <c r="A359" s="704"/>
      <c r="B359" s="78"/>
      <c r="C359" s="78"/>
      <c r="D359" s="78"/>
      <c r="E359" s="78"/>
      <c r="F359" s="93"/>
      <c r="H359" s="98" t="s">
        <v>1276</v>
      </c>
      <c r="I359" s="118"/>
      <c r="J359" s="286" t="s">
        <v>1295</v>
      </c>
      <c r="K359" s="117" t="s">
        <v>1296</v>
      </c>
      <c r="L359" s="75" t="s">
        <v>1292</v>
      </c>
      <c r="M359" s="75" t="s">
        <v>45</v>
      </c>
      <c r="N359" s="75" t="s">
        <v>1909</v>
      </c>
      <c r="O359" s="78"/>
      <c r="P359" s="702"/>
      <c r="Q359" s="702"/>
      <c r="R359" s="78"/>
      <c r="S359" s="71"/>
      <c r="T359" s="70" t="s">
        <v>47</v>
      </c>
      <c r="U359" s="70" t="s">
        <v>47</v>
      </c>
      <c r="V359" s="70" t="s">
        <v>47</v>
      </c>
      <c r="W359" s="70" t="s">
        <v>47</v>
      </c>
      <c r="X359" s="70" t="s">
        <v>47</v>
      </c>
      <c r="Y359" s="70" t="s">
        <v>47</v>
      </c>
      <c r="Z359" s="70" t="s">
        <v>47</v>
      </c>
      <c r="AA359" s="70" t="s">
        <v>47</v>
      </c>
      <c r="AB359" s="70" t="s">
        <v>47</v>
      </c>
      <c r="AC359" s="70" t="s">
        <v>47</v>
      </c>
      <c r="AD359" s="70" t="s">
        <v>47</v>
      </c>
      <c r="AE359" s="69" t="s">
        <v>47</v>
      </c>
      <c r="AF359" s="58"/>
      <c r="AG359" s="227" t="s">
        <v>1219</v>
      </c>
      <c r="AH359" s="288">
        <v>45000</v>
      </c>
      <c r="AI359" s="90" t="s">
        <v>1216</v>
      </c>
      <c r="AJ359" s="251" t="s">
        <v>1180</v>
      </c>
      <c r="AK359" s="272"/>
      <c r="AL359" s="126"/>
      <c r="AM359" s="254"/>
      <c r="AN359" s="246"/>
      <c r="AO359" s="59"/>
      <c r="AP359" s="243"/>
      <c r="AQ359" s="232"/>
      <c r="AR359" s="58"/>
      <c r="AS359" s="48" t="str">
        <f>VLOOKUP(J359, 'Interrupt Table U5Lx'!$I$6:$I$397, 1, FALSE)</f>
        <v>INTRIIC1TEI</v>
      </c>
    </row>
    <row r="360" spans="1:45" s="95" customFormat="1" ht="16">
      <c r="A360" s="704"/>
      <c r="B360" s="97"/>
      <c r="C360" s="97"/>
      <c r="D360" s="97"/>
      <c r="E360" s="97"/>
      <c r="F360" s="99"/>
      <c r="G360" s="48"/>
      <c r="H360" s="94" t="s">
        <v>1297</v>
      </c>
      <c r="I360" s="88" t="s">
        <v>1175</v>
      </c>
      <c r="J360" s="116"/>
      <c r="K360" s="87"/>
      <c r="L360" s="87"/>
      <c r="M360" s="87"/>
      <c r="N360" s="87"/>
      <c r="O360" s="78"/>
      <c r="P360" s="702"/>
      <c r="Q360" s="702"/>
      <c r="R360" s="78"/>
      <c r="S360" s="85"/>
      <c r="T360" s="84"/>
      <c r="U360" s="84"/>
      <c r="V360" s="84"/>
      <c r="W360" s="84"/>
      <c r="X360" s="84"/>
      <c r="Y360" s="84"/>
      <c r="Z360" s="84"/>
      <c r="AA360" s="84"/>
      <c r="AB360" s="84"/>
      <c r="AC360" s="84"/>
      <c r="AD360" s="84"/>
      <c r="AE360" s="83"/>
      <c r="AF360" s="101"/>
      <c r="AG360" s="229" t="s">
        <v>1176</v>
      </c>
      <c r="AH360" s="256"/>
      <c r="AI360" s="81"/>
      <c r="AJ360" s="257"/>
      <c r="AK360" s="247"/>
      <c r="AL360" s="100"/>
      <c r="AM360" s="248"/>
      <c r="AN360" s="247"/>
      <c r="AO360" s="100"/>
      <c r="AP360" s="248"/>
      <c r="AQ360" s="234"/>
      <c r="AR360" s="96"/>
      <c r="AS360" s="48" t="e">
        <f>VLOOKUP(J360, 'Interrupt Table U5Lx'!$I$6:$I$397, 1, FALSE)</f>
        <v>#N/A</v>
      </c>
    </row>
    <row r="361" spans="1:45" s="95" customFormat="1" ht="16">
      <c r="A361" s="704"/>
      <c r="B361" s="97"/>
      <c r="C361" s="97"/>
      <c r="D361" s="97"/>
      <c r="E361" s="97"/>
      <c r="F361" s="99"/>
      <c r="G361" s="48"/>
      <c r="H361" s="98" t="s">
        <v>1297</v>
      </c>
      <c r="I361" s="92"/>
      <c r="J361" s="75" t="s">
        <v>557</v>
      </c>
      <c r="K361" s="75" t="s">
        <v>558</v>
      </c>
      <c r="L361" s="75" t="s">
        <v>1298</v>
      </c>
      <c r="M361" s="75" t="s">
        <v>755</v>
      </c>
      <c r="N361" s="75" t="s">
        <v>1910</v>
      </c>
      <c r="O361" s="78"/>
      <c r="P361" s="702"/>
      <c r="Q361" s="702"/>
      <c r="R361" s="78"/>
      <c r="S361" s="71"/>
      <c r="T361" s="70" t="s">
        <v>47</v>
      </c>
      <c r="U361" s="70" t="s">
        <v>47</v>
      </c>
      <c r="V361" s="70" t="s">
        <v>47</v>
      </c>
      <c r="W361" s="70" t="s">
        <v>47</v>
      </c>
      <c r="X361" s="70" t="s">
        <v>47</v>
      </c>
      <c r="Y361" s="70" t="s">
        <v>47</v>
      </c>
      <c r="Z361" s="70" t="s">
        <v>47</v>
      </c>
      <c r="AA361" s="70" t="s">
        <v>47</v>
      </c>
      <c r="AB361" s="70" t="s">
        <v>47</v>
      </c>
      <c r="AC361" s="70" t="s">
        <v>47</v>
      </c>
      <c r="AD361" s="70" t="s">
        <v>47</v>
      </c>
      <c r="AE361" s="69" t="s">
        <v>47</v>
      </c>
      <c r="AF361" s="96"/>
      <c r="AG361" s="227" t="str">
        <f t="shared" ref="AG361:AG376" si="11">AG360</f>
        <v>PERI</v>
      </c>
      <c r="AH361" s="250">
        <v>44994</v>
      </c>
      <c r="AI361" s="90" t="s">
        <v>1179</v>
      </c>
      <c r="AJ361" s="251" t="s">
        <v>1180</v>
      </c>
      <c r="AK361" s="242"/>
      <c r="AL361" s="59"/>
      <c r="AM361" s="243"/>
      <c r="AN361" s="250"/>
      <c r="AO361" s="90"/>
      <c r="AP361" s="251"/>
      <c r="AQ361" s="277"/>
      <c r="AR361" s="96"/>
      <c r="AS361" s="48" t="str">
        <f>VLOOKUP(J361, 'Interrupt Table U5Lx'!$I$6:$I$397, 1, FALSE)</f>
        <v>INTRSENT0RI</v>
      </c>
    </row>
    <row r="362" spans="1:45" s="95" customFormat="1" ht="16">
      <c r="A362" s="704"/>
      <c r="B362" s="97"/>
      <c r="C362" s="97"/>
      <c r="D362" s="97"/>
      <c r="E362" s="97"/>
      <c r="F362" s="99"/>
      <c r="G362" s="48"/>
      <c r="H362" s="98" t="s">
        <v>1297</v>
      </c>
      <c r="I362" s="92"/>
      <c r="J362" s="75" t="s">
        <v>560</v>
      </c>
      <c r="K362" s="75" t="s">
        <v>561</v>
      </c>
      <c r="L362" s="75" t="s">
        <v>1299</v>
      </c>
      <c r="M362" s="75" t="s">
        <v>755</v>
      </c>
      <c r="N362" s="75" t="s">
        <v>1911</v>
      </c>
      <c r="O362" s="78"/>
      <c r="P362" s="702"/>
      <c r="Q362" s="702"/>
      <c r="R362" s="78"/>
      <c r="S362" s="71"/>
      <c r="T362" s="70" t="s">
        <v>47</v>
      </c>
      <c r="U362" s="70" t="s">
        <v>47</v>
      </c>
      <c r="V362" s="70" t="s">
        <v>47</v>
      </c>
      <c r="W362" s="70" t="s">
        <v>47</v>
      </c>
      <c r="X362" s="70" t="s">
        <v>47</v>
      </c>
      <c r="Y362" s="70" t="s">
        <v>47</v>
      </c>
      <c r="Z362" s="70" t="s">
        <v>47</v>
      </c>
      <c r="AA362" s="70" t="s">
        <v>47</v>
      </c>
      <c r="AB362" s="70" t="s">
        <v>47</v>
      </c>
      <c r="AC362" s="70" t="s">
        <v>47</v>
      </c>
      <c r="AD362" s="70" t="s">
        <v>47</v>
      </c>
      <c r="AE362" s="69" t="s">
        <v>47</v>
      </c>
      <c r="AF362" s="96"/>
      <c r="AG362" s="227" t="str">
        <f t="shared" si="11"/>
        <v>PERI</v>
      </c>
      <c r="AH362" s="250">
        <v>44994</v>
      </c>
      <c r="AI362" s="90" t="s">
        <v>1179</v>
      </c>
      <c r="AJ362" s="251" t="s">
        <v>1180</v>
      </c>
      <c r="AK362" s="242"/>
      <c r="AL362" s="59"/>
      <c r="AM362" s="243"/>
      <c r="AN362" s="250"/>
      <c r="AO362" s="90"/>
      <c r="AP362" s="251"/>
      <c r="AQ362" s="277"/>
      <c r="AR362" s="96"/>
      <c r="AS362" s="48" t="str">
        <f>VLOOKUP(J362, 'Interrupt Table U5Lx'!$I$6:$I$397, 1, FALSE)</f>
        <v>INTRSENT1RI</v>
      </c>
    </row>
    <row r="363" spans="1:45" s="95" customFormat="1" ht="16">
      <c r="A363" s="704"/>
      <c r="B363" s="97"/>
      <c r="C363" s="97"/>
      <c r="D363" s="97"/>
      <c r="E363" s="97"/>
      <c r="F363" s="99"/>
      <c r="G363" s="48"/>
      <c r="H363" s="98" t="s">
        <v>1297</v>
      </c>
      <c r="I363" s="92"/>
      <c r="J363" s="75" t="s">
        <v>968</v>
      </c>
      <c r="K363" s="75" t="s">
        <v>969</v>
      </c>
      <c r="L363" s="75" t="s">
        <v>1300</v>
      </c>
      <c r="M363" s="75" t="s">
        <v>755</v>
      </c>
      <c r="N363" s="75" t="s">
        <v>1912</v>
      </c>
      <c r="O363" s="78"/>
      <c r="P363" s="702"/>
      <c r="Q363" s="702"/>
      <c r="R363" s="78"/>
      <c r="S363" s="71"/>
      <c r="T363" s="70" t="s">
        <v>47</v>
      </c>
      <c r="U363" s="70" t="s">
        <v>47</v>
      </c>
      <c r="V363" s="70" t="s">
        <v>47</v>
      </c>
      <c r="W363" s="70" t="s">
        <v>47</v>
      </c>
      <c r="X363" s="70" t="s">
        <v>1167</v>
      </c>
      <c r="Y363" s="70" t="s">
        <v>1167</v>
      </c>
      <c r="Z363" s="70" t="s">
        <v>1167</v>
      </c>
      <c r="AA363" s="70" t="s">
        <v>1167</v>
      </c>
      <c r="AB363" s="70" t="s">
        <v>1167</v>
      </c>
      <c r="AC363" s="70" t="s">
        <v>1167</v>
      </c>
      <c r="AD363" s="70" t="s">
        <v>1167</v>
      </c>
      <c r="AE363" s="69" t="s">
        <v>1167</v>
      </c>
      <c r="AF363" s="96"/>
      <c r="AG363" s="227" t="str">
        <f t="shared" si="11"/>
        <v>PERI</v>
      </c>
      <c r="AH363" s="250">
        <v>45000</v>
      </c>
      <c r="AI363" s="90" t="s">
        <v>1179</v>
      </c>
      <c r="AJ363" s="251" t="s">
        <v>1102</v>
      </c>
      <c r="AK363" s="272"/>
      <c r="AL363" s="126"/>
      <c r="AM363" s="254"/>
      <c r="AN363" s="250"/>
      <c r="AO363" s="90"/>
      <c r="AP363" s="251"/>
      <c r="AQ363" s="237" t="s">
        <v>1301</v>
      </c>
      <c r="AR363" s="96"/>
      <c r="AS363" s="48" t="str">
        <f>VLOOKUP(J363, 'Interrupt Table U5Lx'!$I$6:$I$397, 1, FALSE)</f>
        <v>INTRSENT2RI</v>
      </c>
    </row>
    <row r="364" spans="1:45" s="95" customFormat="1" ht="16">
      <c r="A364" s="704"/>
      <c r="B364" s="97"/>
      <c r="C364" s="97"/>
      <c r="D364" s="97"/>
      <c r="E364" s="97"/>
      <c r="F364" s="99"/>
      <c r="G364" s="48"/>
      <c r="H364" s="98" t="s">
        <v>1297</v>
      </c>
      <c r="I364" s="92"/>
      <c r="J364" s="75" t="s">
        <v>970</v>
      </c>
      <c r="K364" s="75" t="s">
        <v>971</v>
      </c>
      <c r="L364" s="75" t="s">
        <v>1302</v>
      </c>
      <c r="M364" s="75" t="s">
        <v>755</v>
      </c>
      <c r="N364" s="75" t="s">
        <v>1913</v>
      </c>
      <c r="O364" s="78"/>
      <c r="P364" s="702"/>
      <c r="Q364" s="702"/>
      <c r="R364" s="78"/>
      <c r="S364" s="71"/>
      <c r="T364" s="70" t="s">
        <v>47</v>
      </c>
      <c r="U364" s="70" t="s">
        <v>47</v>
      </c>
      <c r="V364" s="70" t="s">
        <v>47</v>
      </c>
      <c r="W364" s="70" t="s">
        <v>47</v>
      </c>
      <c r="X364" s="70" t="s">
        <v>1167</v>
      </c>
      <c r="Y364" s="70" t="s">
        <v>1167</v>
      </c>
      <c r="Z364" s="70" t="s">
        <v>1167</v>
      </c>
      <c r="AA364" s="70" t="s">
        <v>1167</v>
      </c>
      <c r="AB364" s="70" t="s">
        <v>1167</v>
      </c>
      <c r="AC364" s="70" t="s">
        <v>1167</v>
      </c>
      <c r="AD364" s="70" t="s">
        <v>1167</v>
      </c>
      <c r="AE364" s="69" t="s">
        <v>1167</v>
      </c>
      <c r="AF364" s="96"/>
      <c r="AG364" s="227" t="str">
        <f t="shared" si="11"/>
        <v>PERI</v>
      </c>
      <c r="AH364" s="250">
        <v>45000</v>
      </c>
      <c r="AI364" s="90" t="s">
        <v>1179</v>
      </c>
      <c r="AJ364" s="251" t="s">
        <v>1102</v>
      </c>
      <c r="AK364" s="272"/>
      <c r="AL364" s="126"/>
      <c r="AM364" s="254"/>
      <c r="AN364" s="250"/>
      <c r="AO364" s="90"/>
      <c r="AP364" s="251"/>
      <c r="AQ364" s="237" t="s">
        <v>1301</v>
      </c>
      <c r="AR364" s="96"/>
      <c r="AS364" s="48" t="str">
        <f>VLOOKUP(J364, 'Interrupt Table U5Lx'!$I$6:$I$397, 1, FALSE)</f>
        <v>INTRSENT3RI</v>
      </c>
    </row>
    <row r="365" spans="1:45" s="95" customFormat="1" ht="16">
      <c r="A365" s="704"/>
      <c r="B365" s="97"/>
      <c r="C365" s="97"/>
      <c r="D365" s="97"/>
      <c r="E365" s="97"/>
      <c r="F365" s="99"/>
      <c r="G365" s="48"/>
      <c r="H365" s="98" t="s">
        <v>1297</v>
      </c>
      <c r="I365" s="92"/>
      <c r="J365" s="75" t="s">
        <v>972</v>
      </c>
      <c r="K365" s="75" t="s">
        <v>973</v>
      </c>
      <c r="L365" s="75" t="s">
        <v>1303</v>
      </c>
      <c r="M365" s="75" t="s">
        <v>755</v>
      </c>
      <c r="N365" s="75" t="s">
        <v>1914</v>
      </c>
      <c r="O365" s="78"/>
      <c r="P365" s="702"/>
      <c r="Q365" s="702"/>
      <c r="R365" s="78"/>
      <c r="S365" s="71"/>
      <c r="T365" s="70" t="s">
        <v>47</v>
      </c>
      <c r="U365" s="70" t="s">
        <v>47</v>
      </c>
      <c r="V365" s="70" t="s">
        <v>47</v>
      </c>
      <c r="W365" s="70" t="s">
        <v>47</v>
      </c>
      <c r="X365" s="70" t="s">
        <v>1167</v>
      </c>
      <c r="Y365" s="70" t="s">
        <v>1167</v>
      </c>
      <c r="Z365" s="70" t="s">
        <v>1167</v>
      </c>
      <c r="AA365" s="70" t="s">
        <v>1167</v>
      </c>
      <c r="AB365" s="70" t="s">
        <v>1167</v>
      </c>
      <c r="AC365" s="70" t="s">
        <v>1167</v>
      </c>
      <c r="AD365" s="70" t="s">
        <v>1167</v>
      </c>
      <c r="AE365" s="69" t="s">
        <v>1167</v>
      </c>
      <c r="AF365" s="96"/>
      <c r="AG365" s="227" t="str">
        <f t="shared" si="11"/>
        <v>PERI</v>
      </c>
      <c r="AH365" s="250">
        <v>45000</v>
      </c>
      <c r="AI365" s="90" t="s">
        <v>1179</v>
      </c>
      <c r="AJ365" s="251" t="s">
        <v>1102</v>
      </c>
      <c r="AK365" s="272"/>
      <c r="AL365" s="126"/>
      <c r="AM365" s="254"/>
      <c r="AN365" s="250"/>
      <c r="AO365" s="90"/>
      <c r="AP365" s="251"/>
      <c r="AQ365" s="237" t="s">
        <v>1301</v>
      </c>
      <c r="AR365" s="96"/>
      <c r="AS365" s="48" t="str">
        <f>VLOOKUP(J365, 'Interrupt Table U5Lx'!$I$6:$I$397, 1, FALSE)</f>
        <v>INTRSENT4RI</v>
      </c>
    </row>
    <row r="366" spans="1:45" s="95" customFormat="1" ht="16">
      <c r="A366" s="704"/>
      <c r="B366" s="97"/>
      <c r="C366" s="97"/>
      <c r="D366" s="97"/>
      <c r="E366" s="97"/>
      <c r="F366" s="99"/>
      <c r="G366" s="48"/>
      <c r="H366" s="98" t="s">
        <v>1297</v>
      </c>
      <c r="I366" s="92"/>
      <c r="J366" s="75" t="s">
        <v>974</v>
      </c>
      <c r="K366" s="75" t="s">
        <v>975</v>
      </c>
      <c r="L366" s="75" t="s">
        <v>1304</v>
      </c>
      <c r="M366" s="75" t="s">
        <v>755</v>
      </c>
      <c r="N366" s="75" t="s">
        <v>1915</v>
      </c>
      <c r="O366" s="78"/>
      <c r="P366" s="702"/>
      <c r="Q366" s="702"/>
      <c r="R366" s="78"/>
      <c r="S366" s="71"/>
      <c r="T366" s="70" t="s">
        <v>47</v>
      </c>
      <c r="U366" s="70" t="s">
        <v>47</v>
      </c>
      <c r="V366" s="70" t="s">
        <v>47</v>
      </c>
      <c r="W366" s="70" t="s">
        <v>47</v>
      </c>
      <c r="X366" s="70" t="s">
        <v>1167</v>
      </c>
      <c r="Y366" s="70" t="s">
        <v>1167</v>
      </c>
      <c r="Z366" s="70" t="s">
        <v>1167</v>
      </c>
      <c r="AA366" s="70" t="s">
        <v>1167</v>
      </c>
      <c r="AB366" s="70" t="s">
        <v>1167</v>
      </c>
      <c r="AC366" s="70" t="s">
        <v>1167</v>
      </c>
      <c r="AD366" s="70" t="s">
        <v>1167</v>
      </c>
      <c r="AE366" s="69" t="s">
        <v>1167</v>
      </c>
      <c r="AF366" s="96"/>
      <c r="AG366" s="227" t="str">
        <f t="shared" si="11"/>
        <v>PERI</v>
      </c>
      <c r="AH366" s="250">
        <v>45000</v>
      </c>
      <c r="AI366" s="90" t="s">
        <v>1179</v>
      </c>
      <c r="AJ366" s="251" t="s">
        <v>1102</v>
      </c>
      <c r="AK366" s="272"/>
      <c r="AL366" s="126"/>
      <c r="AM366" s="254"/>
      <c r="AN366" s="250"/>
      <c r="AO366" s="90"/>
      <c r="AP366" s="251"/>
      <c r="AQ366" s="237" t="s">
        <v>1301</v>
      </c>
      <c r="AR366" s="96"/>
      <c r="AS366" s="48" t="str">
        <f>VLOOKUP(J366, 'Interrupt Table U5Lx'!$I$6:$I$397, 1, FALSE)</f>
        <v>INTRSENT5RI</v>
      </c>
    </row>
    <row r="367" spans="1:45" s="95" customFormat="1" ht="16">
      <c r="A367" s="704"/>
      <c r="B367" s="97"/>
      <c r="C367" s="97"/>
      <c r="D367" s="97"/>
      <c r="E367" s="97"/>
      <c r="F367" s="99"/>
      <c r="G367" s="48"/>
      <c r="H367" s="98" t="s">
        <v>1297</v>
      </c>
      <c r="I367" s="92"/>
      <c r="J367" s="75" t="s">
        <v>976</v>
      </c>
      <c r="K367" s="75" t="s">
        <v>977</v>
      </c>
      <c r="L367" s="75" t="s">
        <v>1305</v>
      </c>
      <c r="M367" s="75" t="s">
        <v>755</v>
      </c>
      <c r="N367" s="75" t="s">
        <v>1916</v>
      </c>
      <c r="O367" s="78"/>
      <c r="P367" s="702"/>
      <c r="Q367" s="702"/>
      <c r="R367" s="78"/>
      <c r="S367" s="71"/>
      <c r="T367" s="70" t="s">
        <v>47</v>
      </c>
      <c r="U367" s="70" t="s">
        <v>47</v>
      </c>
      <c r="V367" s="70" t="s">
        <v>47</v>
      </c>
      <c r="W367" s="70" t="s">
        <v>47</v>
      </c>
      <c r="X367" s="70" t="s">
        <v>1167</v>
      </c>
      <c r="Y367" s="70" t="s">
        <v>1167</v>
      </c>
      <c r="Z367" s="70" t="s">
        <v>1167</v>
      </c>
      <c r="AA367" s="70" t="s">
        <v>1167</v>
      </c>
      <c r="AB367" s="70" t="s">
        <v>1167</v>
      </c>
      <c r="AC367" s="70" t="s">
        <v>1167</v>
      </c>
      <c r="AD367" s="70" t="s">
        <v>1167</v>
      </c>
      <c r="AE367" s="69" t="s">
        <v>1167</v>
      </c>
      <c r="AF367" s="96"/>
      <c r="AG367" s="227" t="str">
        <f t="shared" si="11"/>
        <v>PERI</v>
      </c>
      <c r="AH367" s="250">
        <v>45000</v>
      </c>
      <c r="AI367" s="90" t="s">
        <v>1179</v>
      </c>
      <c r="AJ367" s="251" t="s">
        <v>1102</v>
      </c>
      <c r="AK367" s="272"/>
      <c r="AL367" s="126"/>
      <c r="AM367" s="254"/>
      <c r="AN367" s="250"/>
      <c r="AO367" s="90"/>
      <c r="AP367" s="251"/>
      <c r="AQ367" s="237" t="s">
        <v>1301</v>
      </c>
      <c r="AR367" s="96"/>
      <c r="AS367" s="48" t="str">
        <f>VLOOKUP(J367, 'Interrupt Table U5Lx'!$I$6:$I$397, 1, FALSE)</f>
        <v>INTRSENT6RI</v>
      </c>
    </row>
    <row r="368" spans="1:45" s="95" customFormat="1" ht="16">
      <c r="A368" s="704"/>
      <c r="B368" s="97"/>
      <c r="C368" s="97"/>
      <c r="D368" s="97"/>
      <c r="E368" s="97"/>
      <c r="F368" s="99"/>
      <c r="G368" s="48"/>
      <c r="H368" s="98" t="s">
        <v>1297</v>
      </c>
      <c r="I368" s="92"/>
      <c r="J368" s="75" t="s">
        <v>978</v>
      </c>
      <c r="K368" s="75" t="s">
        <v>979</v>
      </c>
      <c r="L368" s="75" t="s">
        <v>1306</v>
      </c>
      <c r="M368" s="75" t="s">
        <v>755</v>
      </c>
      <c r="N368" s="75" t="s">
        <v>1917</v>
      </c>
      <c r="O368" s="78"/>
      <c r="P368" s="702"/>
      <c r="Q368" s="702"/>
      <c r="R368" s="78"/>
      <c r="S368" s="71"/>
      <c r="T368" s="70" t="s">
        <v>47</v>
      </c>
      <c r="U368" s="70" t="s">
        <v>47</v>
      </c>
      <c r="V368" s="70" t="s">
        <v>47</v>
      </c>
      <c r="W368" s="70" t="s">
        <v>47</v>
      </c>
      <c r="X368" s="70" t="s">
        <v>1167</v>
      </c>
      <c r="Y368" s="70" t="s">
        <v>1167</v>
      </c>
      <c r="Z368" s="70" t="s">
        <v>1167</v>
      </c>
      <c r="AA368" s="70" t="s">
        <v>1167</v>
      </c>
      <c r="AB368" s="70" t="s">
        <v>1167</v>
      </c>
      <c r="AC368" s="70" t="s">
        <v>1167</v>
      </c>
      <c r="AD368" s="70" t="s">
        <v>1167</v>
      </c>
      <c r="AE368" s="69" t="s">
        <v>1167</v>
      </c>
      <c r="AF368" s="96"/>
      <c r="AG368" s="227" t="str">
        <f t="shared" si="11"/>
        <v>PERI</v>
      </c>
      <c r="AH368" s="250">
        <v>45000</v>
      </c>
      <c r="AI368" s="90" t="s">
        <v>1179</v>
      </c>
      <c r="AJ368" s="251" t="s">
        <v>1102</v>
      </c>
      <c r="AK368" s="272"/>
      <c r="AL368" s="126"/>
      <c r="AM368" s="254"/>
      <c r="AN368" s="250"/>
      <c r="AO368" s="90"/>
      <c r="AP368" s="251"/>
      <c r="AQ368" s="237" t="s">
        <v>1301</v>
      </c>
      <c r="AR368" s="96"/>
      <c r="AS368" s="48" t="str">
        <f>VLOOKUP(J368, 'Interrupt Table U5Lx'!$I$6:$I$397, 1, FALSE)</f>
        <v>INTRSENT7RI</v>
      </c>
    </row>
    <row r="369" spans="1:45" s="95" customFormat="1" ht="16">
      <c r="A369" s="704"/>
      <c r="B369" s="97"/>
      <c r="C369" s="97"/>
      <c r="D369" s="97"/>
      <c r="E369" s="97"/>
      <c r="F369" s="99"/>
      <c r="G369" s="48"/>
      <c r="H369" s="98" t="s">
        <v>1297</v>
      </c>
      <c r="I369" s="92"/>
      <c r="J369" s="75" t="s">
        <v>563</v>
      </c>
      <c r="K369" s="75" t="s">
        <v>564</v>
      </c>
      <c r="L369" s="75" t="s">
        <v>1298</v>
      </c>
      <c r="M369" s="75" t="s">
        <v>45</v>
      </c>
      <c r="N369" s="75" t="s">
        <v>1918</v>
      </c>
      <c r="O369" s="78"/>
      <c r="P369" s="702"/>
      <c r="Q369" s="702"/>
      <c r="R369" s="78"/>
      <c r="S369" s="71"/>
      <c r="T369" s="70" t="s">
        <v>47</v>
      </c>
      <c r="U369" s="70" t="s">
        <v>47</v>
      </c>
      <c r="V369" s="70" t="s">
        <v>47</v>
      </c>
      <c r="W369" s="70" t="s">
        <v>47</v>
      </c>
      <c r="X369" s="70" t="s">
        <v>47</v>
      </c>
      <c r="Y369" s="70" t="s">
        <v>47</v>
      </c>
      <c r="Z369" s="70" t="s">
        <v>47</v>
      </c>
      <c r="AA369" s="70" t="s">
        <v>47</v>
      </c>
      <c r="AB369" s="70" t="s">
        <v>47</v>
      </c>
      <c r="AC369" s="70" t="s">
        <v>47</v>
      </c>
      <c r="AD369" s="70" t="s">
        <v>47</v>
      </c>
      <c r="AE369" s="69" t="s">
        <v>47</v>
      </c>
      <c r="AF369" s="96"/>
      <c r="AG369" s="227" t="str">
        <f t="shared" si="11"/>
        <v>PERI</v>
      </c>
      <c r="AH369" s="250">
        <v>44994</v>
      </c>
      <c r="AI369" s="90" t="s">
        <v>1179</v>
      </c>
      <c r="AJ369" s="251" t="s">
        <v>1180</v>
      </c>
      <c r="AK369" s="242"/>
      <c r="AL369" s="59"/>
      <c r="AM369" s="243"/>
      <c r="AN369" s="250"/>
      <c r="AO369" s="90"/>
      <c r="AP369" s="251"/>
      <c r="AQ369" s="277"/>
      <c r="AR369" s="96"/>
      <c r="AS369" s="48" t="str">
        <f>VLOOKUP(J369, 'Interrupt Table U5Lx'!$I$6:$I$397, 1, FALSE)</f>
        <v>INTRSENT0SI</v>
      </c>
    </row>
    <row r="370" spans="1:45" s="95" customFormat="1" ht="16">
      <c r="A370" s="704"/>
      <c r="B370" s="97"/>
      <c r="C370" s="97"/>
      <c r="D370" s="97"/>
      <c r="E370" s="97"/>
      <c r="F370" s="99"/>
      <c r="G370" s="48"/>
      <c r="H370" s="98" t="s">
        <v>1297</v>
      </c>
      <c r="I370" s="92"/>
      <c r="J370" s="75" t="s">
        <v>566</v>
      </c>
      <c r="K370" s="75" t="s">
        <v>567</v>
      </c>
      <c r="L370" s="75" t="s">
        <v>1299</v>
      </c>
      <c r="M370" s="75" t="s">
        <v>45</v>
      </c>
      <c r="N370" s="75" t="s">
        <v>1919</v>
      </c>
      <c r="O370" s="78"/>
      <c r="P370" s="702"/>
      <c r="Q370" s="702"/>
      <c r="R370" s="78"/>
      <c r="S370" s="71"/>
      <c r="T370" s="70" t="s">
        <v>47</v>
      </c>
      <c r="U370" s="70" t="s">
        <v>47</v>
      </c>
      <c r="V370" s="70" t="s">
        <v>47</v>
      </c>
      <c r="W370" s="70" t="s">
        <v>47</v>
      </c>
      <c r="X370" s="70" t="s">
        <v>47</v>
      </c>
      <c r="Y370" s="70" t="s">
        <v>47</v>
      </c>
      <c r="Z370" s="70" t="s">
        <v>47</v>
      </c>
      <c r="AA370" s="70" t="s">
        <v>47</v>
      </c>
      <c r="AB370" s="70" t="s">
        <v>47</v>
      </c>
      <c r="AC370" s="70" t="s">
        <v>47</v>
      </c>
      <c r="AD370" s="70" t="s">
        <v>47</v>
      </c>
      <c r="AE370" s="69" t="s">
        <v>47</v>
      </c>
      <c r="AF370" s="96"/>
      <c r="AG370" s="227" t="str">
        <f t="shared" si="11"/>
        <v>PERI</v>
      </c>
      <c r="AH370" s="250">
        <v>44994</v>
      </c>
      <c r="AI370" s="90" t="s">
        <v>1179</v>
      </c>
      <c r="AJ370" s="251" t="s">
        <v>1180</v>
      </c>
      <c r="AK370" s="242"/>
      <c r="AL370" s="59"/>
      <c r="AM370" s="243"/>
      <c r="AN370" s="250"/>
      <c r="AO370" s="90"/>
      <c r="AP370" s="251"/>
      <c r="AQ370" s="277"/>
      <c r="AR370" s="96"/>
      <c r="AS370" s="48" t="str">
        <f>VLOOKUP(J370, 'Interrupt Table U5Lx'!$I$6:$I$397, 1, FALSE)</f>
        <v>INTRSENT1SI</v>
      </c>
    </row>
    <row r="371" spans="1:45" s="95" customFormat="1" ht="16">
      <c r="A371" s="704"/>
      <c r="B371" s="97"/>
      <c r="C371" s="97"/>
      <c r="D371" s="97"/>
      <c r="E371" s="97"/>
      <c r="F371" s="99"/>
      <c r="G371" s="48"/>
      <c r="H371" s="98" t="s">
        <v>1297</v>
      </c>
      <c r="I371" s="92"/>
      <c r="J371" s="75" t="s">
        <v>980</v>
      </c>
      <c r="K371" s="75" t="s">
        <v>981</v>
      </c>
      <c r="L371" s="75" t="s">
        <v>1300</v>
      </c>
      <c r="M371" s="75" t="s">
        <v>45</v>
      </c>
      <c r="N371" s="75" t="s">
        <v>1920</v>
      </c>
      <c r="O371" s="78"/>
      <c r="P371" s="702"/>
      <c r="Q371" s="702"/>
      <c r="R371" s="78"/>
      <c r="S371" s="71"/>
      <c r="T371" s="70" t="s">
        <v>47</v>
      </c>
      <c r="U371" s="70" t="s">
        <v>47</v>
      </c>
      <c r="V371" s="70" t="s">
        <v>47</v>
      </c>
      <c r="W371" s="70" t="s">
        <v>47</v>
      </c>
      <c r="X371" s="70" t="s">
        <v>1167</v>
      </c>
      <c r="Y371" s="70" t="s">
        <v>1167</v>
      </c>
      <c r="Z371" s="70" t="s">
        <v>1167</v>
      </c>
      <c r="AA371" s="70" t="s">
        <v>1167</v>
      </c>
      <c r="AB371" s="70" t="s">
        <v>1167</v>
      </c>
      <c r="AC371" s="70" t="s">
        <v>1167</v>
      </c>
      <c r="AD371" s="70" t="s">
        <v>1167</v>
      </c>
      <c r="AE371" s="69" t="s">
        <v>1167</v>
      </c>
      <c r="AF371" s="96"/>
      <c r="AG371" s="227" t="str">
        <f t="shared" si="11"/>
        <v>PERI</v>
      </c>
      <c r="AH371" s="250">
        <v>45000</v>
      </c>
      <c r="AI371" s="90" t="s">
        <v>1179</v>
      </c>
      <c r="AJ371" s="251" t="s">
        <v>1102</v>
      </c>
      <c r="AK371" s="272"/>
      <c r="AL371" s="126"/>
      <c r="AM371" s="254"/>
      <c r="AN371" s="250"/>
      <c r="AO371" s="90"/>
      <c r="AP371" s="251"/>
      <c r="AQ371" s="237" t="s">
        <v>1307</v>
      </c>
      <c r="AR371" s="96"/>
      <c r="AS371" s="48" t="str">
        <f>VLOOKUP(J371, 'Interrupt Table U5Lx'!$I$6:$I$397, 1, FALSE)</f>
        <v>INTRSENT2SI</v>
      </c>
    </row>
    <row r="372" spans="1:45" s="95" customFormat="1" ht="16">
      <c r="A372" s="704"/>
      <c r="B372" s="97"/>
      <c r="C372" s="97"/>
      <c r="D372" s="97"/>
      <c r="E372" s="97"/>
      <c r="F372" s="99"/>
      <c r="G372" s="48"/>
      <c r="H372" s="98" t="s">
        <v>1297</v>
      </c>
      <c r="I372" s="92"/>
      <c r="J372" s="75" t="s">
        <v>982</v>
      </c>
      <c r="K372" s="75" t="s">
        <v>983</v>
      </c>
      <c r="L372" s="75" t="s">
        <v>1302</v>
      </c>
      <c r="M372" s="75" t="s">
        <v>45</v>
      </c>
      <c r="N372" s="75" t="s">
        <v>1921</v>
      </c>
      <c r="O372" s="78"/>
      <c r="P372" s="702"/>
      <c r="Q372" s="702"/>
      <c r="R372" s="78"/>
      <c r="S372" s="71"/>
      <c r="T372" s="70" t="s">
        <v>47</v>
      </c>
      <c r="U372" s="70" t="s">
        <v>47</v>
      </c>
      <c r="V372" s="70" t="s">
        <v>47</v>
      </c>
      <c r="W372" s="70" t="s">
        <v>47</v>
      </c>
      <c r="X372" s="70" t="s">
        <v>1167</v>
      </c>
      <c r="Y372" s="70" t="s">
        <v>1167</v>
      </c>
      <c r="Z372" s="70" t="s">
        <v>1167</v>
      </c>
      <c r="AA372" s="70" t="s">
        <v>1167</v>
      </c>
      <c r="AB372" s="70" t="s">
        <v>1167</v>
      </c>
      <c r="AC372" s="70" t="s">
        <v>1167</v>
      </c>
      <c r="AD372" s="70" t="s">
        <v>1167</v>
      </c>
      <c r="AE372" s="69" t="s">
        <v>1167</v>
      </c>
      <c r="AF372" s="96"/>
      <c r="AG372" s="227" t="str">
        <f t="shared" si="11"/>
        <v>PERI</v>
      </c>
      <c r="AH372" s="250">
        <v>45000</v>
      </c>
      <c r="AI372" s="90" t="s">
        <v>1179</v>
      </c>
      <c r="AJ372" s="251" t="s">
        <v>1102</v>
      </c>
      <c r="AK372" s="272"/>
      <c r="AL372" s="126"/>
      <c r="AM372" s="254"/>
      <c r="AN372" s="250"/>
      <c r="AO372" s="90"/>
      <c r="AP372" s="251"/>
      <c r="AQ372" s="237" t="s">
        <v>1301</v>
      </c>
      <c r="AR372" s="96"/>
      <c r="AS372" s="48" t="str">
        <f>VLOOKUP(J372, 'Interrupt Table U5Lx'!$I$6:$I$397, 1, FALSE)</f>
        <v>INTRSENT3SI</v>
      </c>
    </row>
    <row r="373" spans="1:45" s="95" customFormat="1" ht="16">
      <c r="A373" s="704"/>
      <c r="B373" s="97"/>
      <c r="C373" s="97"/>
      <c r="D373" s="97"/>
      <c r="E373" s="97"/>
      <c r="F373" s="99"/>
      <c r="G373" s="48"/>
      <c r="H373" s="98" t="s">
        <v>1297</v>
      </c>
      <c r="I373" s="92"/>
      <c r="J373" s="75" t="s">
        <v>984</v>
      </c>
      <c r="K373" s="75" t="s">
        <v>985</v>
      </c>
      <c r="L373" s="75" t="s">
        <v>1303</v>
      </c>
      <c r="M373" s="75" t="s">
        <v>45</v>
      </c>
      <c r="N373" s="75" t="s">
        <v>1922</v>
      </c>
      <c r="O373" s="78"/>
      <c r="P373" s="702"/>
      <c r="Q373" s="702"/>
      <c r="R373" s="78"/>
      <c r="S373" s="71"/>
      <c r="T373" s="70" t="s">
        <v>47</v>
      </c>
      <c r="U373" s="70" t="s">
        <v>47</v>
      </c>
      <c r="V373" s="70" t="s">
        <v>47</v>
      </c>
      <c r="W373" s="70" t="s">
        <v>47</v>
      </c>
      <c r="X373" s="70" t="s">
        <v>1167</v>
      </c>
      <c r="Y373" s="70" t="s">
        <v>1167</v>
      </c>
      <c r="Z373" s="70" t="s">
        <v>1167</v>
      </c>
      <c r="AA373" s="70" t="s">
        <v>1167</v>
      </c>
      <c r="AB373" s="70" t="s">
        <v>1167</v>
      </c>
      <c r="AC373" s="70" t="s">
        <v>1167</v>
      </c>
      <c r="AD373" s="70" t="s">
        <v>1167</v>
      </c>
      <c r="AE373" s="69" t="s">
        <v>1167</v>
      </c>
      <c r="AF373" s="96"/>
      <c r="AG373" s="227" t="str">
        <f t="shared" si="11"/>
        <v>PERI</v>
      </c>
      <c r="AH373" s="250">
        <v>45000</v>
      </c>
      <c r="AI373" s="90" t="s">
        <v>1179</v>
      </c>
      <c r="AJ373" s="251" t="s">
        <v>1102</v>
      </c>
      <c r="AK373" s="272"/>
      <c r="AL373" s="126"/>
      <c r="AM373" s="254"/>
      <c r="AN373" s="250"/>
      <c r="AO373" s="90"/>
      <c r="AP373" s="251"/>
      <c r="AQ373" s="237" t="s">
        <v>1301</v>
      </c>
      <c r="AR373" s="96"/>
      <c r="AS373" s="48" t="str">
        <f>VLOOKUP(J373, 'Interrupt Table U5Lx'!$I$6:$I$397, 1, FALSE)</f>
        <v>INTRSENT4SI</v>
      </c>
    </row>
    <row r="374" spans="1:45" s="95" customFormat="1" ht="16">
      <c r="A374" s="704"/>
      <c r="B374" s="97"/>
      <c r="C374" s="97"/>
      <c r="D374" s="97"/>
      <c r="E374" s="97"/>
      <c r="F374" s="99"/>
      <c r="G374" s="48"/>
      <c r="H374" s="98" t="s">
        <v>1297</v>
      </c>
      <c r="I374" s="92"/>
      <c r="J374" s="75" t="s">
        <v>986</v>
      </c>
      <c r="K374" s="75" t="s">
        <v>987</v>
      </c>
      <c r="L374" s="75" t="s">
        <v>1304</v>
      </c>
      <c r="M374" s="75" t="s">
        <v>45</v>
      </c>
      <c r="N374" s="75" t="s">
        <v>1923</v>
      </c>
      <c r="O374" s="78"/>
      <c r="P374" s="702"/>
      <c r="Q374" s="702"/>
      <c r="R374" s="78"/>
      <c r="S374" s="71"/>
      <c r="T374" s="70" t="s">
        <v>47</v>
      </c>
      <c r="U374" s="70" t="s">
        <v>47</v>
      </c>
      <c r="V374" s="70" t="s">
        <v>47</v>
      </c>
      <c r="W374" s="70" t="s">
        <v>47</v>
      </c>
      <c r="X374" s="70" t="s">
        <v>1167</v>
      </c>
      <c r="Y374" s="70" t="s">
        <v>1167</v>
      </c>
      <c r="Z374" s="70" t="s">
        <v>1167</v>
      </c>
      <c r="AA374" s="70" t="s">
        <v>1167</v>
      </c>
      <c r="AB374" s="70" t="s">
        <v>1167</v>
      </c>
      <c r="AC374" s="70" t="s">
        <v>1167</v>
      </c>
      <c r="AD374" s="70" t="s">
        <v>1167</v>
      </c>
      <c r="AE374" s="69" t="s">
        <v>1167</v>
      </c>
      <c r="AF374" s="96"/>
      <c r="AG374" s="227" t="str">
        <f t="shared" si="11"/>
        <v>PERI</v>
      </c>
      <c r="AH374" s="250">
        <v>45000</v>
      </c>
      <c r="AI374" s="90" t="s">
        <v>1179</v>
      </c>
      <c r="AJ374" s="251" t="s">
        <v>1102</v>
      </c>
      <c r="AK374" s="272"/>
      <c r="AL374" s="126"/>
      <c r="AM374" s="254"/>
      <c r="AN374" s="250"/>
      <c r="AO374" s="90"/>
      <c r="AP374" s="251"/>
      <c r="AQ374" s="237" t="s">
        <v>1301</v>
      </c>
      <c r="AR374" s="96"/>
      <c r="AS374" s="48" t="str">
        <f>VLOOKUP(J374, 'Interrupt Table U5Lx'!$I$6:$I$397, 1, FALSE)</f>
        <v>INTRSENT5SI</v>
      </c>
    </row>
    <row r="375" spans="1:45" s="95" customFormat="1" ht="16">
      <c r="A375" s="704"/>
      <c r="B375" s="97"/>
      <c r="C375" s="97"/>
      <c r="D375" s="97"/>
      <c r="E375" s="97"/>
      <c r="F375" s="99"/>
      <c r="G375" s="48"/>
      <c r="H375" s="98" t="s">
        <v>1297</v>
      </c>
      <c r="I375" s="92"/>
      <c r="J375" s="75" t="s">
        <v>988</v>
      </c>
      <c r="K375" s="75" t="s">
        <v>989</v>
      </c>
      <c r="L375" s="75" t="s">
        <v>1305</v>
      </c>
      <c r="M375" s="75" t="s">
        <v>45</v>
      </c>
      <c r="N375" s="75" t="s">
        <v>1924</v>
      </c>
      <c r="O375" s="78"/>
      <c r="P375" s="702"/>
      <c r="Q375" s="702"/>
      <c r="R375" s="78"/>
      <c r="S375" s="71"/>
      <c r="T375" s="70" t="s">
        <v>47</v>
      </c>
      <c r="U375" s="70" t="s">
        <v>47</v>
      </c>
      <c r="V375" s="70" t="s">
        <v>47</v>
      </c>
      <c r="W375" s="70" t="s">
        <v>47</v>
      </c>
      <c r="X375" s="70" t="s">
        <v>1167</v>
      </c>
      <c r="Y375" s="70" t="s">
        <v>1167</v>
      </c>
      <c r="Z375" s="70" t="s">
        <v>1167</v>
      </c>
      <c r="AA375" s="70" t="s">
        <v>1167</v>
      </c>
      <c r="AB375" s="70" t="s">
        <v>1167</v>
      </c>
      <c r="AC375" s="70" t="s">
        <v>1167</v>
      </c>
      <c r="AD375" s="70" t="s">
        <v>1167</v>
      </c>
      <c r="AE375" s="69" t="s">
        <v>1167</v>
      </c>
      <c r="AF375" s="96"/>
      <c r="AG375" s="227" t="str">
        <f t="shared" si="11"/>
        <v>PERI</v>
      </c>
      <c r="AH375" s="250">
        <v>45000</v>
      </c>
      <c r="AI375" s="90" t="s">
        <v>1179</v>
      </c>
      <c r="AJ375" s="251" t="s">
        <v>1102</v>
      </c>
      <c r="AK375" s="272"/>
      <c r="AL375" s="126"/>
      <c r="AM375" s="254"/>
      <c r="AN375" s="250"/>
      <c r="AO375" s="90"/>
      <c r="AP375" s="251"/>
      <c r="AQ375" s="237" t="s">
        <v>1301</v>
      </c>
      <c r="AR375" s="96"/>
      <c r="AS375" s="48" t="str">
        <f>VLOOKUP(J375, 'Interrupt Table U5Lx'!$I$6:$I$397, 1, FALSE)</f>
        <v>INTRSENT6SI</v>
      </c>
    </row>
    <row r="376" spans="1:45" s="95" customFormat="1" ht="16">
      <c r="A376" s="704"/>
      <c r="B376" s="97"/>
      <c r="C376" s="97"/>
      <c r="D376" s="97"/>
      <c r="E376" s="97"/>
      <c r="F376" s="99"/>
      <c r="G376" s="48"/>
      <c r="H376" s="111" t="s">
        <v>1297</v>
      </c>
      <c r="I376" s="110"/>
      <c r="J376" s="75" t="s">
        <v>990</v>
      </c>
      <c r="K376" s="75" t="s">
        <v>991</v>
      </c>
      <c r="L376" s="75" t="s">
        <v>1306</v>
      </c>
      <c r="M376" s="75" t="s">
        <v>45</v>
      </c>
      <c r="N376" s="75" t="s">
        <v>1925</v>
      </c>
      <c r="O376" s="78"/>
      <c r="P376" s="702"/>
      <c r="Q376" s="702"/>
      <c r="R376" s="78"/>
      <c r="S376" s="71"/>
      <c r="T376" s="70" t="s">
        <v>47</v>
      </c>
      <c r="U376" s="70" t="s">
        <v>47</v>
      </c>
      <c r="V376" s="70" t="s">
        <v>47</v>
      </c>
      <c r="W376" s="70" t="s">
        <v>47</v>
      </c>
      <c r="X376" s="70" t="s">
        <v>1167</v>
      </c>
      <c r="Y376" s="70" t="s">
        <v>1167</v>
      </c>
      <c r="Z376" s="70" t="s">
        <v>1167</v>
      </c>
      <c r="AA376" s="70" t="s">
        <v>1167</v>
      </c>
      <c r="AB376" s="70" t="s">
        <v>1167</v>
      </c>
      <c r="AC376" s="70" t="s">
        <v>1167</v>
      </c>
      <c r="AD376" s="70" t="s">
        <v>1167</v>
      </c>
      <c r="AE376" s="69" t="s">
        <v>1167</v>
      </c>
      <c r="AF376" s="96"/>
      <c r="AG376" s="227" t="str">
        <f t="shared" si="11"/>
        <v>PERI</v>
      </c>
      <c r="AH376" s="250">
        <v>45000</v>
      </c>
      <c r="AI376" s="90" t="s">
        <v>1179</v>
      </c>
      <c r="AJ376" s="251" t="s">
        <v>1102</v>
      </c>
      <c r="AK376" s="272"/>
      <c r="AL376" s="126"/>
      <c r="AM376" s="254"/>
      <c r="AN376" s="250"/>
      <c r="AO376" s="90"/>
      <c r="AP376" s="251"/>
      <c r="AQ376" s="237" t="s">
        <v>1301</v>
      </c>
      <c r="AR376" s="96"/>
      <c r="AS376" s="48" t="str">
        <f>VLOOKUP(J376, 'Interrupt Table U5Lx'!$I$6:$I$397, 1, FALSE)</f>
        <v>INTRSENT7SI</v>
      </c>
    </row>
    <row r="377" spans="1:45" s="95" customFormat="1" ht="16">
      <c r="A377" s="704"/>
      <c r="B377" s="97"/>
      <c r="C377" s="97"/>
      <c r="D377" s="97"/>
      <c r="E377" s="97"/>
      <c r="F377" s="99"/>
      <c r="G377" s="48"/>
      <c r="H377" s="115" t="s">
        <v>1308</v>
      </c>
      <c r="I377" s="114" t="s">
        <v>1275</v>
      </c>
      <c r="J377" s="87"/>
      <c r="K377" s="87"/>
      <c r="L377" s="87"/>
      <c r="M377" s="87"/>
      <c r="N377" s="87"/>
      <c r="O377" s="78"/>
      <c r="P377" s="702"/>
      <c r="Q377" s="702"/>
      <c r="R377" s="78"/>
      <c r="S377" s="85"/>
      <c r="T377" s="84"/>
      <c r="U377" s="84"/>
      <c r="V377" s="84"/>
      <c r="W377" s="84"/>
      <c r="X377" s="84"/>
      <c r="Y377" s="84"/>
      <c r="Z377" s="84"/>
      <c r="AA377" s="84"/>
      <c r="AB377" s="84"/>
      <c r="AC377" s="84"/>
      <c r="AD377" s="84"/>
      <c r="AE377" s="83"/>
      <c r="AF377" s="101"/>
      <c r="AG377" s="228" t="s">
        <v>1219</v>
      </c>
      <c r="AH377" s="283"/>
      <c r="AI377" s="81"/>
      <c r="AJ377" s="257"/>
      <c r="AK377" s="244"/>
      <c r="AL377" s="80"/>
      <c r="AM377" s="245"/>
      <c r="AN377" s="283"/>
      <c r="AO377" s="81"/>
      <c r="AP377" s="257"/>
      <c r="AQ377" s="234"/>
      <c r="AR377" s="96"/>
      <c r="AS377" s="48" t="e">
        <f>VLOOKUP(J377, 'Interrupt Table U5Lx'!$I$6:$I$397, 1, FALSE)</f>
        <v>#N/A</v>
      </c>
    </row>
    <row r="378" spans="1:45" s="95" customFormat="1" ht="16">
      <c r="A378" s="704"/>
      <c r="B378" s="97"/>
      <c r="C378" s="97"/>
      <c r="D378" s="97"/>
      <c r="E378" s="97"/>
      <c r="F378" s="99"/>
      <c r="G378" s="48"/>
      <c r="H378" s="98" t="s">
        <v>1309</v>
      </c>
      <c r="I378" s="92"/>
      <c r="J378" s="75" t="s">
        <v>954</v>
      </c>
      <c r="K378" s="75" t="s">
        <v>955</v>
      </c>
      <c r="L378" s="75" t="s">
        <v>1310</v>
      </c>
      <c r="M378" s="75" t="s">
        <v>45</v>
      </c>
      <c r="N378" s="75" t="s">
        <v>1926</v>
      </c>
      <c r="O378" s="78"/>
      <c r="P378" s="702"/>
      <c r="Q378" s="702"/>
      <c r="R378" s="78"/>
      <c r="S378" s="71"/>
      <c r="T378" s="70" t="s">
        <v>47</v>
      </c>
      <c r="U378" s="70" t="s">
        <v>47</v>
      </c>
      <c r="V378" s="70" t="s">
        <v>47</v>
      </c>
      <c r="W378" s="70" t="s">
        <v>47</v>
      </c>
      <c r="X378" s="70" t="s">
        <v>1167</v>
      </c>
      <c r="Y378" s="70" t="s">
        <v>1167</v>
      </c>
      <c r="Z378" s="70" t="s">
        <v>1167</v>
      </c>
      <c r="AA378" s="70" t="s">
        <v>1167</v>
      </c>
      <c r="AB378" s="70" t="s">
        <v>1167</v>
      </c>
      <c r="AC378" s="70" t="s">
        <v>1167</v>
      </c>
      <c r="AD378" s="70" t="s">
        <v>1167</v>
      </c>
      <c r="AE378" s="69" t="s">
        <v>1167</v>
      </c>
      <c r="AF378" s="96"/>
      <c r="AG378" s="227" t="str">
        <f t="shared" ref="AG378:AG384" si="12">AG377</f>
        <v>PERI</v>
      </c>
      <c r="AH378" s="250">
        <v>44994</v>
      </c>
      <c r="AI378" s="90" t="s">
        <v>1311</v>
      </c>
      <c r="AJ378" s="251" t="s">
        <v>1180</v>
      </c>
      <c r="AK378" s="242"/>
      <c r="AL378" s="59"/>
      <c r="AM378" s="243"/>
      <c r="AN378" s="250"/>
      <c r="AO378" s="90"/>
      <c r="AP378" s="251"/>
      <c r="AQ378" s="277"/>
      <c r="AR378" s="96"/>
      <c r="AS378" s="48" t="str">
        <f>VLOOKUP(J378, 'Interrupt Table U5Lx'!$I$6:$I$397, 1, FALSE)</f>
        <v>INTPSI50SI</v>
      </c>
    </row>
    <row r="379" spans="1:45" s="95" customFormat="1" ht="16">
      <c r="A379" s="704"/>
      <c r="B379" s="97"/>
      <c r="C379" s="97"/>
      <c r="D379" s="97"/>
      <c r="E379" s="97"/>
      <c r="F379" s="99"/>
      <c r="G379" s="48"/>
      <c r="H379" s="98" t="s">
        <v>1309</v>
      </c>
      <c r="I379" s="92"/>
      <c r="J379" s="75" t="s">
        <v>956</v>
      </c>
      <c r="K379" s="75" t="s">
        <v>957</v>
      </c>
      <c r="L379" s="75" t="s">
        <v>1310</v>
      </c>
      <c r="M379" s="75" t="s">
        <v>45</v>
      </c>
      <c r="N379" s="75" t="s">
        <v>1927</v>
      </c>
      <c r="O379" s="78"/>
      <c r="P379" s="702"/>
      <c r="Q379" s="702"/>
      <c r="R379" s="78"/>
      <c r="S379" s="71"/>
      <c r="T379" s="70" t="s">
        <v>47</v>
      </c>
      <c r="U379" s="70" t="s">
        <v>47</v>
      </c>
      <c r="V379" s="70" t="s">
        <v>47</v>
      </c>
      <c r="W379" s="70" t="s">
        <v>47</v>
      </c>
      <c r="X379" s="70" t="s">
        <v>1167</v>
      </c>
      <c r="Y379" s="70" t="s">
        <v>1167</v>
      </c>
      <c r="Z379" s="70" t="s">
        <v>1167</v>
      </c>
      <c r="AA379" s="70" t="s">
        <v>1167</v>
      </c>
      <c r="AB379" s="70" t="s">
        <v>1167</v>
      </c>
      <c r="AC379" s="70" t="s">
        <v>1167</v>
      </c>
      <c r="AD379" s="70" t="s">
        <v>1167</v>
      </c>
      <c r="AE379" s="69" t="s">
        <v>1167</v>
      </c>
      <c r="AF379" s="96"/>
      <c r="AG379" s="227" t="str">
        <f t="shared" si="12"/>
        <v>PERI</v>
      </c>
      <c r="AH379" s="250">
        <v>44994</v>
      </c>
      <c r="AI379" s="90" t="s">
        <v>1311</v>
      </c>
      <c r="AJ379" s="251" t="s">
        <v>1180</v>
      </c>
      <c r="AK379" s="242"/>
      <c r="AL379" s="59"/>
      <c r="AM379" s="243"/>
      <c r="AN379" s="250"/>
      <c r="AO379" s="90"/>
      <c r="AP379" s="251"/>
      <c r="AQ379" s="277"/>
      <c r="AR379" s="96"/>
      <c r="AS379" s="48" t="str">
        <f>VLOOKUP(J379, 'Interrupt Table U5Lx'!$I$6:$I$397, 1, FALSE)</f>
        <v>INTPSI50RI</v>
      </c>
    </row>
    <row r="380" spans="1:45" s="95" customFormat="1" ht="16">
      <c r="A380" s="704"/>
      <c r="B380" s="97"/>
      <c r="C380" s="97"/>
      <c r="D380" s="97"/>
      <c r="E380" s="97"/>
      <c r="F380" s="99"/>
      <c r="G380" s="48"/>
      <c r="H380" s="98" t="s">
        <v>1309</v>
      </c>
      <c r="I380" s="92"/>
      <c r="J380" s="75" t="s">
        <v>958</v>
      </c>
      <c r="K380" s="75" t="s">
        <v>959</v>
      </c>
      <c r="L380" s="75" t="s">
        <v>1310</v>
      </c>
      <c r="M380" s="75" t="s">
        <v>45</v>
      </c>
      <c r="N380" s="75" t="s">
        <v>1928</v>
      </c>
      <c r="O380" s="78"/>
      <c r="P380" s="702"/>
      <c r="Q380" s="702"/>
      <c r="R380" s="78"/>
      <c r="S380" s="71"/>
      <c r="T380" s="70" t="s">
        <v>47</v>
      </c>
      <c r="U380" s="70" t="s">
        <v>47</v>
      </c>
      <c r="V380" s="70" t="s">
        <v>47</v>
      </c>
      <c r="W380" s="70" t="s">
        <v>47</v>
      </c>
      <c r="X380" s="70" t="s">
        <v>1167</v>
      </c>
      <c r="Y380" s="70" t="s">
        <v>1167</v>
      </c>
      <c r="Z380" s="70" t="s">
        <v>1167</v>
      </c>
      <c r="AA380" s="70" t="s">
        <v>1167</v>
      </c>
      <c r="AB380" s="70" t="s">
        <v>1167</v>
      </c>
      <c r="AC380" s="70" t="s">
        <v>1167</v>
      </c>
      <c r="AD380" s="70" t="s">
        <v>1167</v>
      </c>
      <c r="AE380" s="69" t="s">
        <v>1167</v>
      </c>
      <c r="AF380" s="96"/>
      <c r="AG380" s="227" t="str">
        <f t="shared" si="12"/>
        <v>PERI</v>
      </c>
      <c r="AH380" s="250">
        <v>44994</v>
      </c>
      <c r="AI380" s="90" t="s">
        <v>1311</v>
      </c>
      <c r="AJ380" s="251" t="s">
        <v>1180</v>
      </c>
      <c r="AK380" s="242"/>
      <c r="AL380" s="59"/>
      <c r="AM380" s="243"/>
      <c r="AN380" s="250"/>
      <c r="AO380" s="90"/>
      <c r="AP380" s="251"/>
      <c r="AQ380" s="277"/>
      <c r="AR380" s="96"/>
      <c r="AS380" s="48" t="str">
        <f>VLOOKUP(J380, 'Interrupt Table U5Lx'!$I$6:$I$397, 1, FALSE)</f>
        <v>INTPSI50TI</v>
      </c>
    </row>
    <row r="381" spans="1:45" s="95" customFormat="1" ht="16">
      <c r="A381" s="704"/>
      <c r="B381" s="97"/>
      <c r="C381" s="97"/>
      <c r="D381" s="97"/>
      <c r="E381" s="97"/>
      <c r="F381" s="99"/>
      <c r="G381" s="48"/>
      <c r="H381" s="98" t="s">
        <v>1309</v>
      </c>
      <c r="I381" s="92"/>
      <c r="J381" s="75" t="s">
        <v>960</v>
      </c>
      <c r="K381" s="75" t="s">
        <v>961</v>
      </c>
      <c r="L381" s="75" t="s">
        <v>1312</v>
      </c>
      <c r="M381" s="75" t="s">
        <v>45</v>
      </c>
      <c r="N381" s="75" t="s">
        <v>1929</v>
      </c>
      <c r="O381" s="78"/>
      <c r="P381" s="702"/>
      <c r="Q381" s="702"/>
      <c r="R381" s="78"/>
      <c r="S381" s="71"/>
      <c r="T381" s="70" t="s">
        <v>47</v>
      </c>
      <c r="U381" s="70" t="s">
        <v>47</v>
      </c>
      <c r="V381" s="70" t="s">
        <v>47</v>
      </c>
      <c r="W381" s="70" t="s">
        <v>47</v>
      </c>
      <c r="X381" s="70" t="s">
        <v>1167</v>
      </c>
      <c r="Y381" s="70" t="s">
        <v>1167</v>
      </c>
      <c r="Z381" s="70" t="s">
        <v>1167</v>
      </c>
      <c r="AA381" s="70" t="s">
        <v>1167</v>
      </c>
      <c r="AB381" s="70" t="s">
        <v>1167</v>
      </c>
      <c r="AC381" s="70" t="s">
        <v>1167</v>
      </c>
      <c r="AD381" s="70" t="s">
        <v>1167</v>
      </c>
      <c r="AE381" s="69" t="s">
        <v>1167</v>
      </c>
      <c r="AF381" s="96"/>
      <c r="AG381" s="227" t="str">
        <f t="shared" si="12"/>
        <v>PERI</v>
      </c>
      <c r="AH381" s="250">
        <v>44994</v>
      </c>
      <c r="AI381" s="90" t="s">
        <v>1311</v>
      </c>
      <c r="AJ381" s="251" t="s">
        <v>1180</v>
      </c>
      <c r="AK381" s="242"/>
      <c r="AL381" s="59"/>
      <c r="AM381" s="243"/>
      <c r="AN381" s="250"/>
      <c r="AO381" s="90"/>
      <c r="AP381" s="251"/>
      <c r="AQ381" s="277"/>
      <c r="AR381" s="96"/>
      <c r="AS381" s="48" t="str">
        <f>VLOOKUP(J381, 'Interrupt Table U5Lx'!$I$6:$I$397, 1, FALSE)</f>
        <v>INTPSI51SI</v>
      </c>
    </row>
    <row r="382" spans="1:45" s="95" customFormat="1" ht="16">
      <c r="A382" s="704"/>
      <c r="B382" s="97"/>
      <c r="C382" s="97"/>
      <c r="D382" s="97"/>
      <c r="E382" s="97"/>
      <c r="F382" s="99"/>
      <c r="G382" s="48"/>
      <c r="H382" s="98" t="s">
        <v>1309</v>
      </c>
      <c r="I382" s="92"/>
      <c r="J382" s="75" t="s">
        <v>962</v>
      </c>
      <c r="K382" s="75" t="s">
        <v>963</v>
      </c>
      <c r="L382" s="75" t="s">
        <v>1312</v>
      </c>
      <c r="M382" s="75" t="s">
        <v>45</v>
      </c>
      <c r="N382" s="75" t="s">
        <v>1930</v>
      </c>
      <c r="O382" s="78"/>
      <c r="P382" s="702"/>
      <c r="Q382" s="702"/>
      <c r="R382" s="78"/>
      <c r="S382" s="71"/>
      <c r="T382" s="70" t="s">
        <v>47</v>
      </c>
      <c r="U382" s="70" t="s">
        <v>47</v>
      </c>
      <c r="V382" s="70" t="s">
        <v>47</v>
      </c>
      <c r="W382" s="70" t="s">
        <v>47</v>
      </c>
      <c r="X382" s="70" t="s">
        <v>1167</v>
      </c>
      <c r="Y382" s="70" t="s">
        <v>1167</v>
      </c>
      <c r="Z382" s="70" t="s">
        <v>1167</v>
      </c>
      <c r="AA382" s="70" t="s">
        <v>1167</v>
      </c>
      <c r="AB382" s="70" t="s">
        <v>1167</v>
      </c>
      <c r="AC382" s="70" t="s">
        <v>1167</v>
      </c>
      <c r="AD382" s="70" t="s">
        <v>1167</v>
      </c>
      <c r="AE382" s="69" t="s">
        <v>1167</v>
      </c>
      <c r="AF382" s="96"/>
      <c r="AG382" s="227" t="str">
        <f t="shared" si="12"/>
        <v>PERI</v>
      </c>
      <c r="AH382" s="250">
        <v>44994</v>
      </c>
      <c r="AI382" s="90" t="s">
        <v>1311</v>
      </c>
      <c r="AJ382" s="251" t="s">
        <v>1180</v>
      </c>
      <c r="AK382" s="242"/>
      <c r="AL382" s="59"/>
      <c r="AM382" s="243"/>
      <c r="AN382" s="250"/>
      <c r="AO382" s="90"/>
      <c r="AP382" s="251"/>
      <c r="AQ382" s="277"/>
      <c r="AR382" s="96"/>
      <c r="AS382" s="48" t="str">
        <f>VLOOKUP(J382, 'Interrupt Table U5Lx'!$I$6:$I$397, 1, FALSE)</f>
        <v>INTPSI51RI</v>
      </c>
    </row>
    <row r="383" spans="1:45" s="95" customFormat="1" ht="16">
      <c r="A383" s="704"/>
      <c r="B383" s="97"/>
      <c r="C383" s="97"/>
      <c r="D383" s="97"/>
      <c r="E383" s="97"/>
      <c r="F383" s="99"/>
      <c r="G383" s="48"/>
      <c r="H383" s="98" t="s">
        <v>1309</v>
      </c>
      <c r="I383" s="92"/>
      <c r="J383" s="75" t="s">
        <v>964</v>
      </c>
      <c r="K383" s="75" t="s">
        <v>965</v>
      </c>
      <c r="L383" s="75" t="s">
        <v>1312</v>
      </c>
      <c r="M383" s="75" t="s">
        <v>45</v>
      </c>
      <c r="N383" s="75" t="s">
        <v>1931</v>
      </c>
      <c r="O383" s="78"/>
      <c r="P383" s="702"/>
      <c r="Q383" s="702"/>
      <c r="R383" s="78"/>
      <c r="S383" s="71"/>
      <c r="T383" s="70" t="s">
        <v>47</v>
      </c>
      <c r="U383" s="70" t="s">
        <v>47</v>
      </c>
      <c r="V383" s="70" t="s">
        <v>47</v>
      </c>
      <c r="W383" s="70" t="s">
        <v>47</v>
      </c>
      <c r="X383" s="70" t="s">
        <v>1167</v>
      </c>
      <c r="Y383" s="70" t="s">
        <v>1167</v>
      </c>
      <c r="Z383" s="70" t="s">
        <v>1167</v>
      </c>
      <c r="AA383" s="70" t="s">
        <v>1167</v>
      </c>
      <c r="AB383" s="70" t="s">
        <v>1167</v>
      </c>
      <c r="AC383" s="70" t="s">
        <v>1167</v>
      </c>
      <c r="AD383" s="70" t="s">
        <v>1167</v>
      </c>
      <c r="AE383" s="69" t="s">
        <v>1167</v>
      </c>
      <c r="AF383" s="96"/>
      <c r="AG383" s="227" t="str">
        <f t="shared" si="12"/>
        <v>PERI</v>
      </c>
      <c r="AH383" s="250">
        <v>44994</v>
      </c>
      <c r="AI383" s="90" t="s">
        <v>1311</v>
      </c>
      <c r="AJ383" s="251" t="s">
        <v>1180</v>
      </c>
      <c r="AK383" s="242"/>
      <c r="AL383" s="59"/>
      <c r="AM383" s="243"/>
      <c r="AN383" s="250"/>
      <c r="AO383" s="90"/>
      <c r="AP383" s="251"/>
      <c r="AQ383" s="277"/>
      <c r="AR383" s="96"/>
      <c r="AS383" s="48" t="str">
        <f>VLOOKUP(J383, 'Interrupt Table U5Lx'!$I$6:$I$397, 1, FALSE)</f>
        <v>INTPSI51TI</v>
      </c>
    </row>
    <row r="384" spans="1:45" s="95" customFormat="1" ht="16">
      <c r="A384" s="704"/>
      <c r="B384" s="97"/>
      <c r="C384" s="97"/>
      <c r="D384" s="97"/>
      <c r="E384" s="97"/>
      <c r="F384" s="99"/>
      <c r="G384" s="48"/>
      <c r="H384" s="98" t="s">
        <v>1309</v>
      </c>
      <c r="I384" s="92"/>
      <c r="J384" s="75" t="s">
        <v>966</v>
      </c>
      <c r="K384" s="75" t="s">
        <v>967</v>
      </c>
      <c r="L384" s="75" t="s">
        <v>1309</v>
      </c>
      <c r="M384" s="75" t="s">
        <v>45</v>
      </c>
      <c r="N384" s="75" t="s">
        <v>1932</v>
      </c>
      <c r="O384" s="78"/>
      <c r="P384" s="702"/>
      <c r="Q384" s="702"/>
      <c r="R384" s="78"/>
      <c r="S384" s="71"/>
      <c r="T384" s="70" t="s">
        <v>47</v>
      </c>
      <c r="U384" s="70" t="s">
        <v>47</v>
      </c>
      <c r="V384" s="70" t="s">
        <v>47</v>
      </c>
      <c r="W384" s="70" t="s">
        <v>47</v>
      </c>
      <c r="X384" s="70" t="s">
        <v>1167</v>
      </c>
      <c r="Y384" s="70" t="s">
        <v>1167</v>
      </c>
      <c r="Z384" s="70" t="s">
        <v>1167</v>
      </c>
      <c r="AA384" s="70" t="s">
        <v>1167</v>
      </c>
      <c r="AB384" s="70" t="s">
        <v>1167</v>
      </c>
      <c r="AC384" s="70" t="s">
        <v>1167</v>
      </c>
      <c r="AD384" s="70" t="s">
        <v>1167</v>
      </c>
      <c r="AE384" s="69" t="s">
        <v>1167</v>
      </c>
      <c r="AF384" s="96"/>
      <c r="AG384" s="227" t="str">
        <f t="shared" si="12"/>
        <v>PERI</v>
      </c>
      <c r="AH384" s="250">
        <v>44994</v>
      </c>
      <c r="AI384" s="90" t="s">
        <v>1311</v>
      </c>
      <c r="AJ384" s="251" t="s">
        <v>1180</v>
      </c>
      <c r="AK384" s="242"/>
      <c r="AL384" s="59"/>
      <c r="AM384" s="243"/>
      <c r="AN384" s="250"/>
      <c r="AO384" s="90"/>
      <c r="AP384" s="251"/>
      <c r="AQ384" s="277"/>
      <c r="AR384" s="96"/>
      <c r="AS384" s="48" t="str">
        <f>VLOOKUP(J384, 'Interrupt Table U5Lx'!$I$6:$I$397, 1, FALSE)</f>
        <v>INTPSI5W</v>
      </c>
    </row>
    <row r="385" spans="1:45" ht="16">
      <c r="A385" s="704"/>
      <c r="B385" s="78"/>
      <c r="C385" s="78"/>
      <c r="D385" s="78"/>
      <c r="E385" s="78"/>
      <c r="F385" s="93"/>
      <c r="H385" s="89" t="s">
        <v>1313</v>
      </c>
      <c r="I385" s="88" t="s">
        <v>1175</v>
      </c>
      <c r="J385" s="287"/>
      <c r="K385" s="287"/>
      <c r="L385" s="287"/>
      <c r="M385" s="287"/>
      <c r="N385" s="287"/>
      <c r="O385" s="78"/>
      <c r="P385" s="702"/>
      <c r="Q385" s="702"/>
      <c r="R385" s="78"/>
      <c r="S385" s="85"/>
      <c r="T385" s="84"/>
      <c r="U385" s="84"/>
      <c r="V385" s="84"/>
      <c r="W385" s="84"/>
      <c r="X385" s="84"/>
      <c r="Y385" s="84"/>
      <c r="Z385" s="84"/>
      <c r="AA385" s="84"/>
      <c r="AB385" s="84"/>
      <c r="AC385" s="84"/>
      <c r="AD385" s="84"/>
      <c r="AE385" s="83"/>
      <c r="AF385" s="82"/>
      <c r="AG385" s="229" t="s">
        <v>1176</v>
      </c>
      <c r="AH385" s="256"/>
      <c r="AI385" s="81"/>
      <c r="AJ385" s="257"/>
      <c r="AK385" s="244"/>
      <c r="AL385" s="80"/>
      <c r="AM385" s="245"/>
      <c r="AN385" s="244"/>
      <c r="AO385" s="80"/>
      <c r="AP385" s="245"/>
      <c r="AQ385" s="233"/>
      <c r="AR385" s="58"/>
      <c r="AS385" s="48" t="e">
        <f>VLOOKUP(J385, 'Interrupt Table U5Lx'!$I$6:$I$397, 1, FALSE)</f>
        <v>#N/A</v>
      </c>
    </row>
    <row r="386" spans="1:45" ht="16">
      <c r="A386" s="704"/>
      <c r="B386" s="78"/>
      <c r="C386" s="78"/>
      <c r="D386" s="78"/>
      <c r="E386" s="78"/>
      <c r="F386" s="93"/>
      <c r="H386" s="77" t="s">
        <v>1313</v>
      </c>
      <c r="I386" s="92"/>
      <c r="J386" s="7" t="s">
        <v>637</v>
      </c>
      <c r="K386" s="7" t="s">
        <v>638</v>
      </c>
      <c r="L386" s="7" t="s">
        <v>1314</v>
      </c>
      <c r="M386" s="7" t="s">
        <v>45</v>
      </c>
      <c r="N386" s="7" t="s">
        <v>1933</v>
      </c>
      <c r="O386" s="78"/>
      <c r="P386" s="703"/>
      <c r="Q386" s="703"/>
      <c r="R386" s="78"/>
      <c r="S386" s="71"/>
      <c r="T386" s="70" t="s">
        <v>47</v>
      </c>
      <c r="U386" s="70" t="s">
        <v>47</v>
      </c>
      <c r="V386" s="70" t="s">
        <v>47</v>
      </c>
      <c r="W386" s="70" t="s">
        <v>47</v>
      </c>
      <c r="X386" s="70" t="s">
        <v>47</v>
      </c>
      <c r="Y386" s="70" t="s">
        <v>47</v>
      </c>
      <c r="Z386" s="70" t="s">
        <v>47</v>
      </c>
      <c r="AA386" s="70" t="s">
        <v>47</v>
      </c>
      <c r="AB386" s="70" t="s">
        <v>47</v>
      </c>
      <c r="AC386" s="70" t="s">
        <v>47</v>
      </c>
      <c r="AD386" s="70" t="s">
        <v>47</v>
      </c>
      <c r="AE386" s="69" t="s">
        <v>47</v>
      </c>
      <c r="AF386" s="58"/>
      <c r="AG386" s="227" t="str">
        <f t="shared" ref="AG386:AG397" si="13">AG385</f>
        <v>PERI</v>
      </c>
      <c r="AH386" s="250">
        <v>44994</v>
      </c>
      <c r="AI386" s="289" t="s">
        <v>1208</v>
      </c>
      <c r="AJ386" s="251" t="s">
        <v>1180</v>
      </c>
      <c r="AK386" s="242"/>
      <c r="AL386" s="59"/>
      <c r="AM386" s="243"/>
      <c r="AN386" s="282"/>
      <c r="AO386" s="14"/>
      <c r="AP386" s="249"/>
      <c r="AQ386" s="232"/>
      <c r="AR386" s="58"/>
      <c r="AS386" s="48" t="str">
        <f>VLOOKUP(J386, 'Interrupt Table U5Lx'!$I$6:$I$397, 1, FALSE)</f>
        <v>INTCXP10TI</v>
      </c>
    </row>
    <row r="387" spans="1:45" ht="16">
      <c r="A387" s="704"/>
      <c r="B387" s="78"/>
      <c r="C387" s="78"/>
      <c r="D387" s="78"/>
      <c r="E387" s="78"/>
      <c r="F387" s="93"/>
      <c r="G387" s="113"/>
      <c r="H387" s="77" t="s">
        <v>1313</v>
      </c>
      <c r="I387" s="92"/>
      <c r="J387" s="7" t="s">
        <v>639</v>
      </c>
      <c r="K387" s="7" t="s">
        <v>640</v>
      </c>
      <c r="L387" s="7" t="s">
        <v>1314</v>
      </c>
      <c r="M387" s="7" t="s">
        <v>45</v>
      </c>
      <c r="N387" s="7" t="s">
        <v>1934</v>
      </c>
      <c r="O387" s="78"/>
      <c r="P387" s="702"/>
      <c r="Q387" s="702"/>
      <c r="R387" s="78"/>
      <c r="S387" s="71"/>
      <c r="T387" s="70" t="s">
        <v>47</v>
      </c>
      <c r="U387" s="70" t="s">
        <v>47</v>
      </c>
      <c r="V387" s="70" t="s">
        <v>47</v>
      </c>
      <c r="W387" s="70" t="s">
        <v>47</v>
      </c>
      <c r="X387" s="70" t="s">
        <v>47</v>
      </c>
      <c r="Y387" s="70" t="s">
        <v>47</v>
      </c>
      <c r="Z387" s="70" t="s">
        <v>47</v>
      </c>
      <c r="AA387" s="70" t="s">
        <v>47</v>
      </c>
      <c r="AB387" s="70" t="s">
        <v>47</v>
      </c>
      <c r="AC387" s="70" t="s">
        <v>47</v>
      </c>
      <c r="AD387" s="70" t="s">
        <v>47</v>
      </c>
      <c r="AE387" s="69" t="s">
        <v>47</v>
      </c>
      <c r="AF387" s="58"/>
      <c r="AG387" s="227" t="str">
        <f t="shared" si="13"/>
        <v>PERI</v>
      </c>
      <c r="AH387" s="250">
        <v>44994</v>
      </c>
      <c r="AI387" s="289" t="s">
        <v>1208</v>
      </c>
      <c r="AJ387" s="251" t="s">
        <v>1180</v>
      </c>
      <c r="AK387" s="242"/>
      <c r="AL387" s="59"/>
      <c r="AM387" s="243"/>
      <c r="AN387" s="282"/>
      <c r="AO387" s="14"/>
      <c r="AP387" s="249"/>
      <c r="AQ387" s="232"/>
      <c r="AR387" s="58"/>
      <c r="AS387" s="48" t="str">
        <f>VLOOKUP(J387, 'Interrupt Table U5Lx'!$I$6:$I$397, 1, FALSE)</f>
        <v>INTCXP10RI</v>
      </c>
    </row>
    <row r="388" spans="1:45" ht="16">
      <c r="A388" s="704"/>
      <c r="B388" s="78"/>
      <c r="C388" s="78"/>
      <c r="D388" s="78"/>
      <c r="E388" s="78"/>
      <c r="F388" s="93"/>
      <c r="G388" s="113"/>
      <c r="H388" s="77" t="s">
        <v>1313</v>
      </c>
      <c r="I388" s="92"/>
      <c r="J388" s="7" t="s">
        <v>642</v>
      </c>
      <c r="K388" s="7" t="s">
        <v>643</v>
      </c>
      <c r="L388" s="7" t="s">
        <v>1314</v>
      </c>
      <c r="M388" s="7" t="s">
        <v>45</v>
      </c>
      <c r="N388" s="7" t="s">
        <v>1935</v>
      </c>
      <c r="O388" s="78"/>
      <c r="P388" s="702"/>
      <c r="Q388" s="702"/>
      <c r="R388" s="78"/>
      <c r="S388" s="71"/>
      <c r="T388" s="70" t="s">
        <v>47</v>
      </c>
      <c r="U388" s="70" t="s">
        <v>47</v>
      </c>
      <c r="V388" s="70" t="s">
        <v>47</v>
      </c>
      <c r="W388" s="70" t="s">
        <v>47</v>
      </c>
      <c r="X388" s="70" t="s">
        <v>47</v>
      </c>
      <c r="Y388" s="70" t="s">
        <v>47</v>
      </c>
      <c r="Z388" s="70" t="s">
        <v>47</v>
      </c>
      <c r="AA388" s="70" t="s">
        <v>47</v>
      </c>
      <c r="AB388" s="70" t="s">
        <v>47</v>
      </c>
      <c r="AC388" s="70" t="s">
        <v>47</v>
      </c>
      <c r="AD388" s="70" t="s">
        <v>47</v>
      </c>
      <c r="AE388" s="69" t="s">
        <v>47</v>
      </c>
      <c r="AF388" s="58"/>
      <c r="AG388" s="227" t="str">
        <f t="shared" si="13"/>
        <v>PERI</v>
      </c>
      <c r="AH388" s="250">
        <v>44994</v>
      </c>
      <c r="AI388" s="289" t="s">
        <v>1208</v>
      </c>
      <c r="AJ388" s="251" t="s">
        <v>1180</v>
      </c>
      <c r="AK388" s="242"/>
      <c r="AL388" s="59"/>
      <c r="AM388" s="243"/>
      <c r="AN388" s="282"/>
      <c r="AO388" s="14"/>
      <c r="AP388" s="249"/>
      <c r="AQ388" s="232"/>
      <c r="AR388" s="58"/>
      <c r="AS388" s="48" t="str">
        <f>VLOOKUP(J388, 'Interrupt Table U5Lx'!$I$6:$I$397, 1, FALSE)</f>
        <v>INTCXP10SI</v>
      </c>
    </row>
    <row r="389" spans="1:45" ht="16">
      <c r="A389" s="704"/>
      <c r="B389" s="78"/>
      <c r="C389" s="78"/>
      <c r="D389" s="78"/>
      <c r="E389" s="78"/>
      <c r="F389" s="93"/>
      <c r="G389" s="113"/>
      <c r="H389" s="77" t="s">
        <v>1313</v>
      </c>
      <c r="I389" s="92"/>
      <c r="J389" s="7" t="s">
        <v>645</v>
      </c>
      <c r="K389" s="7" t="s">
        <v>646</v>
      </c>
      <c r="L389" s="7" t="s">
        <v>1315</v>
      </c>
      <c r="M389" s="7" t="s">
        <v>45</v>
      </c>
      <c r="N389" s="7" t="s">
        <v>1936</v>
      </c>
      <c r="O389" s="78"/>
      <c r="P389" s="702"/>
      <c r="Q389" s="702"/>
      <c r="R389" s="78"/>
      <c r="S389" s="71"/>
      <c r="T389" s="70" t="s">
        <v>47</v>
      </c>
      <c r="U389" s="70" t="s">
        <v>47</v>
      </c>
      <c r="V389" s="70" t="s">
        <v>47</v>
      </c>
      <c r="W389" s="70" t="s">
        <v>47</v>
      </c>
      <c r="X389" s="70" t="s">
        <v>47</v>
      </c>
      <c r="Y389" s="70" t="s">
        <v>47</v>
      </c>
      <c r="Z389" s="70" t="s">
        <v>47</v>
      </c>
      <c r="AA389" s="70" t="s">
        <v>47</v>
      </c>
      <c r="AB389" s="70" t="s">
        <v>47</v>
      </c>
      <c r="AC389" s="70" t="s">
        <v>47</v>
      </c>
      <c r="AD389" s="70" t="s">
        <v>47</v>
      </c>
      <c r="AE389" s="69" t="s">
        <v>47</v>
      </c>
      <c r="AF389" s="58"/>
      <c r="AG389" s="227" t="str">
        <f t="shared" si="13"/>
        <v>PERI</v>
      </c>
      <c r="AH389" s="250">
        <v>44994</v>
      </c>
      <c r="AI389" s="289" t="s">
        <v>1208</v>
      </c>
      <c r="AJ389" s="251" t="s">
        <v>1180</v>
      </c>
      <c r="AK389" s="242"/>
      <c r="AL389" s="59"/>
      <c r="AM389" s="243"/>
      <c r="AN389" s="282"/>
      <c r="AO389" s="14"/>
      <c r="AP389" s="249"/>
      <c r="AQ389" s="232"/>
      <c r="AR389" s="58"/>
      <c r="AS389" s="48" t="str">
        <f>VLOOKUP(J389, 'Interrupt Table U5Lx'!$I$6:$I$397, 1, FALSE)</f>
        <v>INTCXP11TI</v>
      </c>
    </row>
    <row r="390" spans="1:45" ht="16">
      <c r="A390" s="704"/>
      <c r="B390" s="78"/>
      <c r="C390" s="78"/>
      <c r="D390" s="78"/>
      <c r="E390" s="78"/>
      <c r="F390" s="93"/>
      <c r="G390" s="113"/>
      <c r="H390" s="77" t="s">
        <v>1313</v>
      </c>
      <c r="I390" s="92"/>
      <c r="J390" s="7" t="s">
        <v>648</v>
      </c>
      <c r="K390" s="7" t="s">
        <v>649</v>
      </c>
      <c r="L390" s="7" t="s">
        <v>1315</v>
      </c>
      <c r="M390" s="7" t="s">
        <v>45</v>
      </c>
      <c r="N390" s="7" t="s">
        <v>1937</v>
      </c>
      <c r="O390" s="78"/>
      <c r="P390" s="702"/>
      <c r="Q390" s="702"/>
      <c r="R390" s="78"/>
      <c r="S390" s="71"/>
      <c r="T390" s="70" t="s">
        <v>47</v>
      </c>
      <c r="U390" s="70" t="s">
        <v>47</v>
      </c>
      <c r="V390" s="70" t="s">
        <v>47</v>
      </c>
      <c r="W390" s="70" t="s">
        <v>47</v>
      </c>
      <c r="X390" s="70" t="s">
        <v>47</v>
      </c>
      <c r="Y390" s="70" t="s">
        <v>47</v>
      </c>
      <c r="Z390" s="70" t="s">
        <v>47</v>
      </c>
      <c r="AA390" s="70" t="s">
        <v>47</v>
      </c>
      <c r="AB390" s="70" t="s">
        <v>47</v>
      </c>
      <c r="AC390" s="70" t="s">
        <v>47</v>
      </c>
      <c r="AD390" s="70" t="s">
        <v>47</v>
      </c>
      <c r="AE390" s="69" t="s">
        <v>47</v>
      </c>
      <c r="AF390" s="58"/>
      <c r="AG390" s="227" t="str">
        <f t="shared" si="13"/>
        <v>PERI</v>
      </c>
      <c r="AH390" s="250">
        <v>44994</v>
      </c>
      <c r="AI390" s="289" t="s">
        <v>1208</v>
      </c>
      <c r="AJ390" s="251" t="s">
        <v>1180</v>
      </c>
      <c r="AK390" s="242"/>
      <c r="AL390" s="59"/>
      <c r="AM390" s="243"/>
      <c r="AN390" s="282"/>
      <c r="AO390" s="14"/>
      <c r="AP390" s="249"/>
      <c r="AQ390" s="232"/>
      <c r="AR390" s="58"/>
      <c r="AS390" s="48" t="str">
        <f>VLOOKUP(J390, 'Interrupt Table U5Lx'!$I$6:$I$397, 1, FALSE)</f>
        <v>INTCXP11RI</v>
      </c>
    </row>
    <row r="391" spans="1:45" ht="16">
      <c r="A391" s="704"/>
      <c r="B391" s="78"/>
      <c r="C391" s="78"/>
      <c r="D391" s="78"/>
      <c r="E391" s="78"/>
      <c r="F391" s="93"/>
      <c r="G391" s="113"/>
      <c r="H391" s="77" t="s">
        <v>1313</v>
      </c>
      <c r="I391" s="92"/>
      <c r="J391" s="7" t="s">
        <v>651</v>
      </c>
      <c r="K391" s="7" t="s">
        <v>652</v>
      </c>
      <c r="L391" s="7" t="s">
        <v>1315</v>
      </c>
      <c r="M391" s="7" t="s">
        <v>45</v>
      </c>
      <c r="N391" s="7" t="s">
        <v>1938</v>
      </c>
      <c r="O391" s="78"/>
      <c r="P391" s="702"/>
      <c r="Q391" s="702"/>
      <c r="R391" s="78"/>
      <c r="S391" s="71"/>
      <c r="T391" s="70" t="s">
        <v>47</v>
      </c>
      <c r="U391" s="70" t="s">
        <v>47</v>
      </c>
      <c r="V391" s="70" t="s">
        <v>47</v>
      </c>
      <c r="W391" s="70" t="s">
        <v>47</v>
      </c>
      <c r="X391" s="70" t="s">
        <v>47</v>
      </c>
      <c r="Y391" s="70" t="s">
        <v>47</v>
      </c>
      <c r="Z391" s="70" t="s">
        <v>47</v>
      </c>
      <c r="AA391" s="70" t="s">
        <v>47</v>
      </c>
      <c r="AB391" s="70" t="s">
        <v>47</v>
      </c>
      <c r="AC391" s="70" t="s">
        <v>47</v>
      </c>
      <c r="AD391" s="70" t="s">
        <v>47</v>
      </c>
      <c r="AE391" s="69" t="s">
        <v>47</v>
      </c>
      <c r="AF391" s="58"/>
      <c r="AG391" s="227" t="str">
        <f t="shared" si="13"/>
        <v>PERI</v>
      </c>
      <c r="AH391" s="250">
        <v>44994</v>
      </c>
      <c r="AI391" s="289" t="s">
        <v>1208</v>
      </c>
      <c r="AJ391" s="251" t="s">
        <v>1180</v>
      </c>
      <c r="AK391" s="242"/>
      <c r="AL391" s="59"/>
      <c r="AM391" s="243"/>
      <c r="AN391" s="282"/>
      <c r="AO391" s="14"/>
      <c r="AP391" s="249"/>
      <c r="AQ391" s="232"/>
      <c r="AR391" s="58"/>
      <c r="AS391" s="48" t="str">
        <f>VLOOKUP(J391, 'Interrupt Table U5Lx'!$I$6:$I$397, 1, FALSE)</f>
        <v>INTCXP11SI</v>
      </c>
    </row>
    <row r="392" spans="1:45" ht="16">
      <c r="A392" s="704"/>
      <c r="B392" s="78"/>
      <c r="C392" s="78"/>
      <c r="D392" s="78"/>
      <c r="E392" s="78"/>
      <c r="F392" s="93"/>
      <c r="G392" s="113"/>
      <c r="H392" s="77" t="s">
        <v>1313</v>
      </c>
      <c r="I392" s="92"/>
      <c r="J392" s="7" t="s">
        <v>1024</v>
      </c>
      <c r="K392" s="7" t="s">
        <v>1025</v>
      </c>
      <c r="L392" s="7" t="s">
        <v>1316</v>
      </c>
      <c r="M392" s="7" t="s">
        <v>45</v>
      </c>
      <c r="N392" s="7" t="s">
        <v>1939</v>
      </c>
      <c r="O392" s="78"/>
      <c r="P392" s="702"/>
      <c r="Q392" s="702"/>
      <c r="R392" s="78"/>
      <c r="S392" s="71"/>
      <c r="T392" s="70" t="s">
        <v>47</v>
      </c>
      <c r="U392" s="70" t="s">
        <v>1167</v>
      </c>
      <c r="V392" s="70" t="s">
        <v>1167</v>
      </c>
      <c r="W392" s="70" t="s">
        <v>1167</v>
      </c>
      <c r="X392" s="70" t="s">
        <v>1167</v>
      </c>
      <c r="Y392" s="70" t="s">
        <v>1167</v>
      </c>
      <c r="Z392" s="70" t="s">
        <v>1167</v>
      </c>
      <c r="AA392" s="70" t="s">
        <v>1167</v>
      </c>
      <c r="AB392" s="70" t="s">
        <v>1167</v>
      </c>
      <c r="AC392" s="109" t="s">
        <v>1167</v>
      </c>
      <c r="AD392" s="109" t="s">
        <v>1167</v>
      </c>
      <c r="AE392" s="69" t="s">
        <v>1167</v>
      </c>
      <c r="AF392" s="58"/>
      <c r="AG392" s="227" t="str">
        <f t="shared" si="13"/>
        <v>PERI</v>
      </c>
      <c r="AH392" s="260">
        <v>45000</v>
      </c>
      <c r="AI392" s="290" t="s">
        <v>1208</v>
      </c>
      <c r="AJ392" s="261" t="s">
        <v>1180</v>
      </c>
      <c r="AK392" s="273"/>
      <c r="AL392" s="176"/>
      <c r="AM392" s="265"/>
      <c r="AN392" s="282"/>
      <c r="AO392" s="14"/>
      <c r="AP392" s="249"/>
      <c r="AQ392" s="232"/>
      <c r="AR392" s="58"/>
      <c r="AS392" s="48" t="str">
        <f>VLOOKUP(J392, 'Interrupt Table U5Lx'!$I$6:$I$397, 1, FALSE)</f>
        <v>INTCXP12TI</v>
      </c>
    </row>
    <row r="393" spans="1:45" ht="16">
      <c r="A393" s="704"/>
      <c r="B393" s="78"/>
      <c r="C393" s="78"/>
      <c r="D393" s="78"/>
      <c r="E393" s="78"/>
      <c r="F393" s="93"/>
      <c r="G393" s="113"/>
      <c r="H393" s="77" t="s">
        <v>1313</v>
      </c>
      <c r="I393" s="92"/>
      <c r="J393" s="7" t="s">
        <v>1026</v>
      </c>
      <c r="K393" s="7" t="s">
        <v>1027</v>
      </c>
      <c r="L393" s="7" t="s">
        <v>1316</v>
      </c>
      <c r="M393" s="7" t="s">
        <v>45</v>
      </c>
      <c r="N393" s="7" t="s">
        <v>1940</v>
      </c>
      <c r="O393" s="78"/>
      <c r="P393" s="702"/>
      <c r="Q393" s="702"/>
      <c r="R393" s="78"/>
      <c r="S393" s="71"/>
      <c r="T393" s="70" t="s">
        <v>47</v>
      </c>
      <c r="U393" s="70" t="s">
        <v>1167</v>
      </c>
      <c r="V393" s="70" t="s">
        <v>1167</v>
      </c>
      <c r="W393" s="70" t="s">
        <v>1167</v>
      </c>
      <c r="X393" s="70" t="s">
        <v>1167</v>
      </c>
      <c r="Y393" s="70" t="s">
        <v>1167</v>
      </c>
      <c r="Z393" s="70" t="s">
        <v>1167</v>
      </c>
      <c r="AA393" s="70" t="s">
        <v>1167</v>
      </c>
      <c r="AB393" s="70" t="s">
        <v>1167</v>
      </c>
      <c r="AC393" s="109" t="s">
        <v>1167</v>
      </c>
      <c r="AD393" s="109" t="s">
        <v>1167</v>
      </c>
      <c r="AE393" s="69" t="s">
        <v>1167</v>
      </c>
      <c r="AF393" s="58"/>
      <c r="AG393" s="227" t="str">
        <f t="shared" si="13"/>
        <v>PERI</v>
      </c>
      <c r="AH393" s="262">
        <v>45000</v>
      </c>
      <c r="AI393" s="291" t="s">
        <v>1208</v>
      </c>
      <c r="AJ393" s="263" t="s">
        <v>1180</v>
      </c>
      <c r="AK393" s="274"/>
      <c r="AL393" s="178"/>
      <c r="AM393" s="266"/>
      <c r="AN393" s="282"/>
      <c r="AO393" s="14"/>
      <c r="AP393" s="249"/>
      <c r="AQ393" s="232"/>
      <c r="AR393" s="58"/>
      <c r="AS393" s="48" t="str">
        <f>VLOOKUP(J393, 'Interrupt Table U5Lx'!$I$6:$I$397, 1, FALSE)</f>
        <v>INTCXP12RI</v>
      </c>
    </row>
    <row r="394" spans="1:45" ht="16">
      <c r="A394" s="704"/>
      <c r="B394" s="78"/>
      <c r="C394" s="78"/>
      <c r="D394" s="78"/>
      <c r="E394" s="78"/>
      <c r="F394" s="93"/>
      <c r="G394" s="113"/>
      <c r="H394" s="77" t="s">
        <v>1313</v>
      </c>
      <c r="I394" s="92"/>
      <c r="J394" s="7" t="s">
        <v>1028</v>
      </c>
      <c r="K394" s="7" t="s">
        <v>1029</v>
      </c>
      <c r="L394" s="7" t="s">
        <v>1316</v>
      </c>
      <c r="M394" s="7" t="s">
        <v>45</v>
      </c>
      <c r="N394" s="7" t="s">
        <v>1941</v>
      </c>
      <c r="O394" s="78"/>
      <c r="P394" s="702"/>
      <c r="Q394" s="702"/>
      <c r="R394" s="78"/>
      <c r="S394" s="71"/>
      <c r="T394" s="70" t="s">
        <v>47</v>
      </c>
      <c r="U394" s="70" t="s">
        <v>1167</v>
      </c>
      <c r="V394" s="70" t="s">
        <v>1167</v>
      </c>
      <c r="W394" s="70" t="s">
        <v>1167</v>
      </c>
      <c r="X394" s="70" t="s">
        <v>1167</v>
      </c>
      <c r="Y394" s="70" t="s">
        <v>1167</v>
      </c>
      <c r="Z394" s="70" t="s">
        <v>1167</v>
      </c>
      <c r="AA394" s="70" t="s">
        <v>1167</v>
      </c>
      <c r="AB394" s="70" t="s">
        <v>1167</v>
      </c>
      <c r="AC394" s="109" t="s">
        <v>1167</v>
      </c>
      <c r="AD394" s="109" t="s">
        <v>1167</v>
      </c>
      <c r="AE394" s="69" t="s">
        <v>1167</v>
      </c>
      <c r="AF394" s="58"/>
      <c r="AG394" s="227" t="str">
        <f t="shared" si="13"/>
        <v>PERI</v>
      </c>
      <c r="AH394" s="262">
        <v>45000</v>
      </c>
      <c r="AI394" s="291" t="s">
        <v>1208</v>
      </c>
      <c r="AJ394" s="263" t="s">
        <v>1180</v>
      </c>
      <c r="AK394" s="274"/>
      <c r="AL394" s="178"/>
      <c r="AM394" s="266"/>
      <c r="AN394" s="282"/>
      <c r="AO394" s="14"/>
      <c r="AP394" s="249"/>
      <c r="AQ394" s="232"/>
      <c r="AR394" s="58"/>
      <c r="AS394" s="48" t="str">
        <f>VLOOKUP(J394, 'Interrupt Table U5Lx'!$I$6:$I$397, 1, FALSE)</f>
        <v>INTCXP12SI</v>
      </c>
    </row>
    <row r="395" spans="1:45" ht="16">
      <c r="A395" s="704"/>
      <c r="B395" s="78"/>
      <c r="C395" s="78"/>
      <c r="D395" s="78"/>
      <c r="E395" s="78"/>
      <c r="F395" s="93"/>
      <c r="G395" s="113"/>
      <c r="H395" s="77" t="s">
        <v>1313</v>
      </c>
      <c r="I395" s="92"/>
      <c r="J395" s="7" t="s">
        <v>1030</v>
      </c>
      <c r="K395" s="7" t="s">
        <v>1031</v>
      </c>
      <c r="L395" s="7" t="s">
        <v>1317</v>
      </c>
      <c r="M395" s="7" t="s">
        <v>45</v>
      </c>
      <c r="N395" s="7" t="s">
        <v>1942</v>
      </c>
      <c r="O395" s="78"/>
      <c r="P395" s="702"/>
      <c r="Q395" s="702"/>
      <c r="R395" s="78"/>
      <c r="S395" s="71"/>
      <c r="T395" s="70" t="s">
        <v>47</v>
      </c>
      <c r="U395" s="70" t="s">
        <v>1167</v>
      </c>
      <c r="V395" s="70" t="s">
        <v>1167</v>
      </c>
      <c r="W395" s="70" t="s">
        <v>1167</v>
      </c>
      <c r="X395" s="70" t="s">
        <v>1167</v>
      </c>
      <c r="Y395" s="70" t="s">
        <v>1167</v>
      </c>
      <c r="Z395" s="70" t="s">
        <v>1167</v>
      </c>
      <c r="AA395" s="70" t="s">
        <v>1167</v>
      </c>
      <c r="AB395" s="70" t="s">
        <v>1167</v>
      </c>
      <c r="AC395" s="109" t="s">
        <v>1167</v>
      </c>
      <c r="AD395" s="109" t="s">
        <v>1167</v>
      </c>
      <c r="AE395" s="69" t="s">
        <v>1167</v>
      </c>
      <c r="AF395" s="58"/>
      <c r="AG395" s="227" t="str">
        <f t="shared" si="13"/>
        <v>PERI</v>
      </c>
      <c r="AH395" s="262">
        <v>45000</v>
      </c>
      <c r="AI395" s="291" t="s">
        <v>1208</v>
      </c>
      <c r="AJ395" s="263" t="s">
        <v>1180</v>
      </c>
      <c r="AK395" s="274"/>
      <c r="AL395" s="178"/>
      <c r="AM395" s="266"/>
      <c r="AN395" s="282"/>
      <c r="AO395" s="14"/>
      <c r="AP395" s="249"/>
      <c r="AQ395" s="232"/>
      <c r="AR395" s="58"/>
      <c r="AS395" s="48" t="str">
        <f>VLOOKUP(J395, 'Interrupt Table U5Lx'!$I$6:$I$397, 1, FALSE)</f>
        <v>INTCXP13TI</v>
      </c>
    </row>
    <row r="396" spans="1:45" ht="16">
      <c r="A396" s="704"/>
      <c r="B396" s="78"/>
      <c r="C396" s="78"/>
      <c r="D396" s="78"/>
      <c r="E396" s="78"/>
      <c r="F396" s="93"/>
      <c r="G396" s="113"/>
      <c r="H396" s="77" t="s">
        <v>1313</v>
      </c>
      <c r="I396" s="92"/>
      <c r="J396" s="7" t="s">
        <v>1032</v>
      </c>
      <c r="K396" s="7" t="s">
        <v>1033</v>
      </c>
      <c r="L396" s="7" t="s">
        <v>1317</v>
      </c>
      <c r="M396" s="7" t="s">
        <v>45</v>
      </c>
      <c r="N396" s="7" t="s">
        <v>1943</v>
      </c>
      <c r="O396" s="78"/>
      <c r="P396" s="702"/>
      <c r="Q396" s="702"/>
      <c r="R396" s="78"/>
      <c r="S396" s="71"/>
      <c r="T396" s="70" t="s">
        <v>47</v>
      </c>
      <c r="U396" s="70" t="s">
        <v>1167</v>
      </c>
      <c r="V396" s="70" t="s">
        <v>1167</v>
      </c>
      <c r="W396" s="70" t="s">
        <v>1167</v>
      </c>
      <c r="X396" s="70" t="s">
        <v>1167</v>
      </c>
      <c r="Y396" s="70" t="s">
        <v>1167</v>
      </c>
      <c r="Z396" s="70" t="s">
        <v>1167</v>
      </c>
      <c r="AA396" s="70" t="s">
        <v>1167</v>
      </c>
      <c r="AB396" s="70" t="s">
        <v>1167</v>
      </c>
      <c r="AC396" s="109" t="s">
        <v>1167</v>
      </c>
      <c r="AD396" s="109" t="s">
        <v>1167</v>
      </c>
      <c r="AE396" s="69" t="s">
        <v>1167</v>
      </c>
      <c r="AF396" s="58"/>
      <c r="AG396" s="227" t="str">
        <f t="shared" si="13"/>
        <v>PERI</v>
      </c>
      <c r="AH396" s="262">
        <v>45000</v>
      </c>
      <c r="AI396" s="291" t="s">
        <v>1208</v>
      </c>
      <c r="AJ396" s="263" t="s">
        <v>1180</v>
      </c>
      <c r="AK396" s="274"/>
      <c r="AL396" s="178"/>
      <c r="AM396" s="266"/>
      <c r="AN396" s="282"/>
      <c r="AO396" s="14"/>
      <c r="AP396" s="249"/>
      <c r="AQ396" s="232"/>
      <c r="AR396" s="58"/>
      <c r="AS396" s="48" t="str">
        <f>VLOOKUP(J396, 'Interrupt Table U5Lx'!$I$6:$I$397, 1, FALSE)</f>
        <v>INTCXP13RI</v>
      </c>
    </row>
    <row r="397" spans="1:45" ht="16">
      <c r="A397" s="704"/>
      <c r="B397" s="78"/>
      <c r="C397" s="78"/>
      <c r="D397" s="78"/>
      <c r="E397" s="78"/>
      <c r="F397" s="93"/>
      <c r="G397" s="113"/>
      <c r="H397" s="112" t="s">
        <v>1313</v>
      </c>
      <c r="I397" s="92"/>
      <c r="J397" s="7" t="s">
        <v>1034</v>
      </c>
      <c r="K397" s="7" t="s">
        <v>1035</v>
      </c>
      <c r="L397" s="7" t="s">
        <v>1317</v>
      </c>
      <c r="M397" s="7" t="s">
        <v>45</v>
      </c>
      <c r="N397" s="7" t="s">
        <v>1944</v>
      </c>
      <c r="O397" s="78"/>
      <c r="P397" s="702"/>
      <c r="Q397" s="702"/>
      <c r="R397" s="78"/>
      <c r="S397" s="71"/>
      <c r="T397" s="70" t="s">
        <v>47</v>
      </c>
      <c r="U397" s="70" t="s">
        <v>1167</v>
      </c>
      <c r="V397" s="70" t="s">
        <v>1167</v>
      </c>
      <c r="W397" s="70" t="s">
        <v>1167</v>
      </c>
      <c r="X397" s="70" t="s">
        <v>1167</v>
      </c>
      <c r="Y397" s="70" t="s">
        <v>1167</v>
      </c>
      <c r="Z397" s="70" t="s">
        <v>1167</v>
      </c>
      <c r="AA397" s="70" t="s">
        <v>1167</v>
      </c>
      <c r="AB397" s="70" t="s">
        <v>1167</v>
      </c>
      <c r="AC397" s="109" t="s">
        <v>1167</v>
      </c>
      <c r="AD397" s="109" t="s">
        <v>1167</v>
      </c>
      <c r="AE397" s="69" t="s">
        <v>1167</v>
      </c>
      <c r="AF397" s="58"/>
      <c r="AG397" s="227" t="str">
        <f t="shared" si="13"/>
        <v>PERI</v>
      </c>
      <c r="AH397" s="262">
        <v>45000</v>
      </c>
      <c r="AI397" s="291" t="s">
        <v>1208</v>
      </c>
      <c r="AJ397" s="263" t="s">
        <v>1180</v>
      </c>
      <c r="AK397" s="274"/>
      <c r="AL397" s="178"/>
      <c r="AM397" s="266"/>
      <c r="AN397" s="282"/>
      <c r="AO397" s="14"/>
      <c r="AP397" s="249"/>
      <c r="AQ397" s="232"/>
      <c r="AR397" s="58"/>
      <c r="AS397" s="48" t="str">
        <f>VLOOKUP(J397, 'Interrupt Table U5Lx'!$I$6:$I$397, 1, FALSE)</f>
        <v>INTCXP13SI</v>
      </c>
    </row>
    <row r="398" spans="1:45" ht="16">
      <c r="A398" s="705"/>
      <c r="B398" s="78"/>
      <c r="C398" s="78"/>
      <c r="D398" s="78"/>
      <c r="E398" s="78"/>
      <c r="F398" s="93"/>
      <c r="H398" s="94" t="s">
        <v>1318</v>
      </c>
      <c r="I398" s="88" t="s">
        <v>1175</v>
      </c>
      <c r="J398" s="87"/>
      <c r="K398" s="87"/>
      <c r="L398" s="87"/>
      <c r="M398" s="87"/>
      <c r="N398" s="87"/>
      <c r="O398" s="78"/>
      <c r="P398" s="702"/>
      <c r="Q398" s="702"/>
      <c r="R398" s="78"/>
      <c r="S398" s="85"/>
      <c r="T398" s="215"/>
      <c r="U398" s="215"/>
      <c r="V398" s="215"/>
      <c r="W398" s="215"/>
      <c r="X398" s="215"/>
      <c r="Y398" s="215"/>
      <c r="Z398" s="215"/>
      <c r="AA398" s="215"/>
      <c r="AB398" s="215"/>
      <c r="AC398" s="215"/>
      <c r="AD398" s="215"/>
      <c r="AE398" s="216"/>
      <c r="AF398" s="82"/>
      <c r="AG398" s="229" t="s">
        <v>1176</v>
      </c>
      <c r="AH398" s="256"/>
      <c r="AI398" s="81"/>
      <c r="AJ398" s="257"/>
      <c r="AK398" s="244"/>
      <c r="AL398" s="80"/>
      <c r="AM398" s="245"/>
      <c r="AN398" s="244"/>
      <c r="AO398" s="80"/>
      <c r="AP398" s="245"/>
      <c r="AQ398" s="233"/>
      <c r="AR398" s="58"/>
      <c r="AS398" s="48" t="e">
        <f>VLOOKUP(J398, 'Interrupt Table U5Lx'!$I$6:$I$397, 1, FALSE)</f>
        <v>#N/A</v>
      </c>
    </row>
    <row r="399" spans="1:45" ht="16">
      <c r="A399" s="704"/>
      <c r="B399" s="78"/>
      <c r="C399" s="78"/>
      <c r="D399" s="78"/>
      <c r="E399" s="78"/>
      <c r="F399" s="93"/>
      <c r="G399" s="3"/>
      <c r="H399" s="111" t="s">
        <v>1318</v>
      </c>
      <c r="I399" s="110"/>
      <c r="J399" s="75" t="s">
        <v>992</v>
      </c>
      <c r="K399" s="75" t="s">
        <v>993</v>
      </c>
      <c r="L399" s="75" t="s">
        <v>1319</v>
      </c>
      <c r="M399" s="75" t="s">
        <v>45</v>
      </c>
      <c r="N399" s="75" t="s">
        <v>1945</v>
      </c>
      <c r="O399" s="78"/>
      <c r="P399" s="702"/>
      <c r="Q399" s="702"/>
      <c r="R399" s="78"/>
      <c r="S399" s="71"/>
      <c r="T399" s="70" t="s">
        <v>47</v>
      </c>
      <c r="U399" s="70" t="s">
        <v>47</v>
      </c>
      <c r="V399" s="70" t="s">
        <v>47</v>
      </c>
      <c r="W399" s="70" t="s">
        <v>47</v>
      </c>
      <c r="X399" s="70" t="s">
        <v>1167</v>
      </c>
      <c r="Y399" s="70" t="s">
        <v>1167</v>
      </c>
      <c r="Z399" s="70" t="s">
        <v>1167</v>
      </c>
      <c r="AA399" s="70" t="s">
        <v>1167</v>
      </c>
      <c r="AB399" s="70" t="s">
        <v>1167</v>
      </c>
      <c r="AC399" s="109" t="s">
        <v>1167</v>
      </c>
      <c r="AD399" s="109" t="s">
        <v>1167</v>
      </c>
      <c r="AE399" s="69" t="s">
        <v>1167</v>
      </c>
      <c r="AF399" s="58"/>
      <c r="AG399" s="227" t="str">
        <f>AG398</f>
        <v>PERI</v>
      </c>
      <c r="AH399" s="292">
        <v>44994</v>
      </c>
      <c r="AI399" s="293" t="s">
        <v>1261</v>
      </c>
      <c r="AJ399" s="294" t="s">
        <v>1180</v>
      </c>
      <c r="AK399" s="275"/>
      <c r="AL399" s="166"/>
      <c r="AM399" s="267"/>
      <c r="AN399" s="282"/>
      <c r="AO399" s="14"/>
      <c r="AP399" s="249"/>
      <c r="AQ399" s="279"/>
      <c r="AR399" s="58"/>
      <c r="AS399" s="48" t="str">
        <f>VLOOKUP(J399, 'Interrupt Table U5Lx'!$I$6:$I$397, 1, FALSE)</f>
        <v>INTMMCA0</v>
      </c>
    </row>
    <row r="400" spans="1:45" s="95" customFormat="1" ht="16">
      <c r="A400" s="704"/>
      <c r="B400" s="97"/>
      <c r="C400" s="97"/>
      <c r="D400" s="97"/>
      <c r="E400" s="97"/>
      <c r="F400" s="99"/>
      <c r="G400" s="48"/>
      <c r="H400" s="94" t="s">
        <v>1320</v>
      </c>
      <c r="I400" s="88" t="s">
        <v>1175</v>
      </c>
      <c r="J400" s="87"/>
      <c r="K400" s="87"/>
      <c r="L400" s="87"/>
      <c r="M400" s="87"/>
      <c r="N400" s="87"/>
      <c r="O400" s="78"/>
      <c r="P400" s="702"/>
      <c r="Q400" s="702"/>
      <c r="R400" s="78"/>
      <c r="S400" s="85"/>
      <c r="T400" s="84"/>
      <c r="U400" s="84"/>
      <c r="V400" s="84"/>
      <c r="W400" s="84"/>
      <c r="X400" s="84"/>
      <c r="Y400" s="84"/>
      <c r="Z400" s="84"/>
      <c r="AA400" s="84"/>
      <c r="AB400" s="84"/>
      <c r="AC400" s="84"/>
      <c r="AD400" s="84"/>
      <c r="AE400" s="83"/>
      <c r="AF400" s="101"/>
      <c r="AG400" s="229" t="s">
        <v>1176</v>
      </c>
      <c r="AH400" s="256"/>
      <c r="AI400" s="81"/>
      <c r="AJ400" s="257"/>
      <c r="AK400" s="247"/>
      <c r="AL400" s="100"/>
      <c r="AM400" s="248"/>
      <c r="AN400" s="247"/>
      <c r="AO400" s="100"/>
      <c r="AP400" s="248"/>
      <c r="AQ400" s="234"/>
      <c r="AR400" s="96"/>
      <c r="AS400" s="48" t="e">
        <f>VLOOKUP(J400, 'Interrupt Table U5Lx'!$I$6:$I$397, 1, FALSE)</f>
        <v>#N/A</v>
      </c>
    </row>
    <row r="401" spans="1:45" s="95" customFormat="1" ht="16">
      <c r="A401" s="704"/>
      <c r="B401" s="97"/>
      <c r="C401" s="97"/>
      <c r="D401" s="97"/>
      <c r="E401" s="97"/>
      <c r="F401" s="99"/>
      <c r="G401" s="48"/>
      <c r="H401" s="98" t="s">
        <v>1320</v>
      </c>
      <c r="I401" s="92"/>
      <c r="J401" s="75" t="s">
        <v>1321</v>
      </c>
      <c r="K401" s="75" t="s">
        <v>1005</v>
      </c>
      <c r="L401" s="75" t="s">
        <v>1322</v>
      </c>
      <c r="M401" s="75" t="s">
        <v>45</v>
      </c>
      <c r="N401" s="75" t="s">
        <v>1946</v>
      </c>
      <c r="O401" s="78"/>
      <c r="P401" s="702"/>
      <c r="Q401" s="702"/>
      <c r="R401" s="78"/>
      <c r="S401" s="71"/>
      <c r="T401" s="70" t="s">
        <v>47</v>
      </c>
      <c r="U401" s="70" t="s">
        <v>47</v>
      </c>
      <c r="V401" s="70" t="s">
        <v>47</v>
      </c>
      <c r="W401" s="70" t="s">
        <v>47</v>
      </c>
      <c r="X401" s="70" t="s">
        <v>1167</v>
      </c>
      <c r="Y401" s="70" t="s">
        <v>1167</v>
      </c>
      <c r="Z401" s="70" t="s">
        <v>1167</v>
      </c>
      <c r="AA401" s="70" t="s">
        <v>1167</v>
      </c>
      <c r="AB401" s="70" t="s">
        <v>1167</v>
      </c>
      <c r="AC401" s="70" t="s">
        <v>1167</v>
      </c>
      <c r="AD401" s="70" t="s">
        <v>1167</v>
      </c>
      <c r="AE401" s="69" t="s">
        <v>1167</v>
      </c>
      <c r="AF401" s="96"/>
      <c r="AG401" s="227" t="str">
        <f t="shared" ref="AG401:AG408" si="14">AG400</f>
        <v>PERI</v>
      </c>
      <c r="AH401" s="258">
        <v>45000</v>
      </c>
      <c r="AI401" s="90" t="s">
        <v>1216</v>
      </c>
      <c r="AJ401" s="251" t="s">
        <v>1180</v>
      </c>
      <c r="AK401" s="272"/>
      <c r="AL401" s="126"/>
      <c r="AM401" s="254"/>
      <c r="AN401" s="246"/>
      <c r="AO401" s="14"/>
      <c r="AP401" s="249"/>
      <c r="AQ401" s="277"/>
      <c r="AR401" s="96"/>
      <c r="AS401" s="48" t="str">
        <f>VLOOKUP(J401, 'Interrupt Table U5Lx'!$I$6:$I$397, 1, FALSE)</f>
        <v>INTETND00</v>
      </c>
    </row>
    <row r="402" spans="1:45" s="95" customFormat="1" ht="16">
      <c r="A402" s="704"/>
      <c r="B402" s="97"/>
      <c r="C402" s="97"/>
      <c r="D402" s="97"/>
      <c r="E402" s="97"/>
      <c r="F402" s="99"/>
      <c r="G402" s="48"/>
      <c r="H402" s="98" t="s">
        <v>1320</v>
      </c>
      <c r="I402" s="92"/>
      <c r="J402" s="75" t="s">
        <v>1006</v>
      </c>
      <c r="K402" s="75" t="s">
        <v>1007</v>
      </c>
      <c r="L402" s="75" t="s">
        <v>1322</v>
      </c>
      <c r="M402" s="75" t="s">
        <v>45</v>
      </c>
      <c r="N402" s="75" t="s">
        <v>1947</v>
      </c>
      <c r="O402" s="78"/>
      <c r="P402" s="702"/>
      <c r="Q402" s="702"/>
      <c r="R402" s="78"/>
      <c r="S402" s="71"/>
      <c r="T402" s="70" t="s">
        <v>47</v>
      </c>
      <c r="U402" s="70" t="s">
        <v>47</v>
      </c>
      <c r="V402" s="70" t="s">
        <v>47</v>
      </c>
      <c r="W402" s="70" t="s">
        <v>47</v>
      </c>
      <c r="X402" s="70" t="s">
        <v>1167</v>
      </c>
      <c r="Y402" s="70" t="s">
        <v>1167</v>
      </c>
      <c r="Z402" s="70" t="s">
        <v>1167</v>
      </c>
      <c r="AA402" s="70" t="s">
        <v>1167</v>
      </c>
      <c r="AB402" s="70" t="s">
        <v>1167</v>
      </c>
      <c r="AC402" s="70" t="s">
        <v>1167</v>
      </c>
      <c r="AD402" s="70" t="s">
        <v>1167</v>
      </c>
      <c r="AE402" s="69" t="s">
        <v>1167</v>
      </c>
      <c r="AF402" s="96"/>
      <c r="AG402" s="227" t="str">
        <f t="shared" si="14"/>
        <v>PERI</v>
      </c>
      <c r="AH402" s="258">
        <v>45000</v>
      </c>
      <c r="AI402" s="90" t="s">
        <v>1216</v>
      </c>
      <c r="AJ402" s="251" t="s">
        <v>1180</v>
      </c>
      <c r="AK402" s="272"/>
      <c r="AL402" s="126"/>
      <c r="AM402" s="254"/>
      <c r="AN402" s="246"/>
      <c r="AO402" s="14"/>
      <c r="AP402" s="249"/>
      <c r="AQ402" s="277"/>
      <c r="AR402" s="96"/>
      <c r="AS402" s="48" t="str">
        <f>VLOOKUP(J402, 'Interrupt Table U5Lx'!$I$6:$I$397, 1, FALSE)</f>
        <v>INTETND01</v>
      </c>
    </row>
    <row r="403" spans="1:45" s="95" customFormat="1" ht="16">
      <c r="A403" s="704"/>
      <c r="B403" s="97"/>
      <c r="C403" s="97"/>
      <c r="D403" s="97"/>
      <c r="E403" s="97"/>
      <c r="F403" s="99"/>
      <c r="G403" s="48"/>
      <c r="H403" s="98" t="s">
        <v>1320</v>
      </c>
      <c r="I403" s="92"/>
      <c r="J403" s="75" t="s">
        <v>1008</v>
      </c>
      <c r="K403" s="75" t="s">
        <v>1323</v>
      </c>
      <c r="L403" s="75" t="s">
        <v>1322</v>
      </c>
      <c r="M403" s="75" t="s">
        <v>45</v>
      </c>
      <c r="N403" s="75" t="s">
        <v>1948</v>
      </c>
      <c r="O403" s="78"/>
      <c r="P403" s="702"/>
      <c r="Q403" s="702"/>
      <c r="R403" s="78"/>
      <c r="S403" s="71"/>
      <c r="T403" s="70" t="s">
        <v>47</v>
      </c>
      <c r="U403" s="70" t="s">
        <v>47</v>
      </c>
      <c r="V403" s="70" t="s">
        <v>47</v>
      </c>
      <c r="W403" s="70" t="s">
        <v>47</v>
      </c>
      <c r="X403" s="70" t="s">
        <v>1167</v>
      </c>
      <c r="Y403" s="70" t="s">
        <v>1167</v>
      </c>
      <c r="Z403" s="70" t="s">
        <v>1167</v>
      </c>
      <c r="AA403" s="70" t="s">
        <v>1167</v>
      </c>
      <c r="AB403" s="70" t="s">
        <v>1167</v>
      </c>
      <c r="AC403" s="70" t="s">
        <v>1167</v>
      </c>
      <c r="AD403" s="70" t="s">
        <v>1167</v>
      </c>
      <c r="AE403" s="69" t="s">
        <v>1167</v>
      </c>
      <c r="AF403" s="96"/>
      <c r="AG403" s="227" t="str">
        <f t="shared" si="14"/>
        <v>PERI</v>
      </c>
      <c r="AH403" s="258">
        <v>45000</v>
      </c>
      <c r="AI403" s="90" t="s">
        <v>1216</v>
      </c>
      <c r="AJ403" s="251" t="s">
        <v>1180</v>
      </c>
      <c r="AK403" s="272"/>
      <c r="AL403" s="126"/>
      <c r="AM403" s="254"/>
      <c r="AN403" s="246"/>
      <c r="AO403" s="14"/>
      <c r="AP403" s="249"/>
      <c r="AQ403" s="277"/>
      <c r="AR403" s="96"/>
      <c r="AS403" s="48" t="str">
        <f>VLOOKUP(J403, 'Interrupt Table U5Lx'!$I$6:$I$397, 1, FALSE)</f>
        <v>INTETND02</v>
      </c>
    </row>
    <row r="404" spans="1:45" s="95" customFormat="1" ht="16">
      <c r="A404" s="704"/>
      <c r="B404" s="97"/>
      <c r="C404" s="97"/>
      <c r="D404" s="97"/>
      <c r="E404" s="97"/>
      <c r="F404" s="99"/>
      <c r="G404" s="48"/>
      <c r="H404" s="98" t="s">
        <v>1320</v>
      </c>
      <c r="I404" s="92"/>
      <c r="J404" s="75" t="s">
        <v>1010</v>
      </c>
      <c r="K404" s="75" t="s">
        <v>1011</v>
      </c>
      <c r="L404" s="75" t="s">
        <v>1322</v>
      </c>
      <c r="M404" s="75" t="s">
        <v>45</v>
      </c>
      <c r="N404" s="75" t="s">
        <v>1949</v>
      </c>
      <c r="O404" s="78"/>
      <c r="P404" s="702"/>
      <c r="Q404" s="702"/>
      <c r="R404" s="78"/>
      <c r="S404" s="71"/>
      <c r="T404" s="70" t="s">
        <v>47</v>
      </c>
      <c r="U404" s="70" t="s">
        <v>47</v>
      </c>
      <c r="V404" s="70" t="s">
        <v>47</v>
      </c>
      <c r="W404" s="70" t="s">
        <v>47</v>
      </c>
      <c r="X404" s="70" t="s">
        <v>1167</v>
      </c>
      <c r="Y404" s="70" t="s">
        <v>1167</v>
      </c>
      <c r="Z404" s="70" t="s">
        <v>1167</v>
      </c>
      <c r="AA404" s="70" t="s">
        <v>1167</v>
      </c>
      <c r="AB404" s="70" t="s">
        <v>1167</v>
      </c>
      <c r="AC404" s="70" t="s">
        <v>1167</v>
      </c>
      <c r="AD404" s="70" t="s">
        <v>1167</v>
      </c>
      <c r="AE404" s="69" t="s">
        <v>1167</v>
      </c>
      <c r="AF404" s="96"/>
      <c r="AG404" s="227" t="str">
        <f t="shared" si="14"/>
        <v>PERI</v>
      </c>
      <c r="AH404" s="258">
        <v>45000</v>
      </c>
      <c r="AI404" s="90" t="s">
        <v>1216</v>
      </c>
      <c r="AJ404" s="251" t="s">
        <v>1180</v>
      </c>
      <c r="AK404" s="272"/>
      <c r="AL404" s="126"/>
      <c r="AM404" s="254"/>
      <c r="AN404" s="246"/>
      <c r="AO404" s="14"/>
      <c r="AP404" s="249"/>
      <c r="AQ404" s="277"/>
      <c r="AR404" s="96"/>
      <c r="AS404" s="48" t="str">
        <f>VLOOKUP(J404, 'Interrupt Table U5Lx'!$I$6:$I$397, 1, FALSE)</f>
        <v>INTETND03</v>
      </c>
    </row>
    <row r="405" spans="1:45" s="95" customFormat="1" ht="16">
      <c r="A405" s="704"/>
      <c r="B405" s="97"/>
      <c r="C405" s="97"/>
      <c r="D405" s="97"/>
      <c r="E405" s="97"/>
      <c r="F405" s="99"/>
      <c r="G405" s="48"/>
      <c r="H405" s="98" t="s">
        <v>1320</v>
      </c>
      <c r="I405" s="92"/>
      <c r="J405" s="75" t="s">
        <v>1012</v>
      </c>
      <c r="K405" s="75" t="s">
        <v>1013</v>
      </c>
      <c r="L405" s="75" t="s">
        <v>1322</v>
      </c>
      <c r="M405" s="75" t="s">
        <v>45</v>
      </c>
      <c r="N405" s="75" t="s">
        <v>1950</v>
      </c>
      <c r="O405" s="78"/>
      <c r="P405" s="702"/>
      <c r="Q405" s="702"/>
      <c r="R405" s="78"/>
      <c r="S405" s="71"/>
      <c r="T405" s="70" t="s">
        <v>47</v>
      </c>
      <c r="U405" s="70" t="s">
        <v>47</v>
      </c>
      <c r="V405" s="70" t="s">
        <v>47</v>
      </c>
      <c r="W405" s="70" t="s">
        <v>47</v>
      </c>
      <c r="X405" s="70" t="s">
        <v>1167</v>
      </c>
      <c r="Y405" s="70" t="s">
        <v>1167</v>
      </c>
      <c r="Z405" s="70" t="s">
        <v>1167</v>
      </c>
      <c r="AA405" s="70" t="s">
        <v>1167</v>
      </c>
      <c r="AB405" s="70" t="s">
        <v>1167</v>
      </c>
      <c r="AC405" s="70" t="s">
        <v>1167</v>
      </c>
      <c r="AD405" s="70" t="s">
        <v>1167</v>
      </c>
      <c r="AE405" s="69" t="s">
        <v>1167</v>
      </c>
      <c r="AF405" s="96"/>
      <c r="AG405" s="227" t="str">
        <f t="shared" si="14"/>
        <v>PERI</v>
      </c>
      <c r="AH405" s="258">
        <v>45000</v>
      </c>
      <c r="AI405" s="90" t="s">
        <v>1216</v>
      </c>
      <c r="AJ405" s="251" t="s">
        <v>1180</v>
      </c>
      <c r="AK405" s="272"/>
      <c r="AL405" s="126"/>
      <c r="AM405" s="254"/>
      <c r="AN405" s="246"/>
      <c r="AO405" s="14"/>
      <c r="AP405" s="249"/>
      <c r="AQ405" s="277"/>
      <c r="AR405" s="96"/>
      <c r="AS405" s="48" t="str">
        <f>VLOOKUP(J405, 'Interrupt Table U5Lx'!$I$6:$I$397, 1, FALSE)</f>
        <v>INTETND04</v>
      </c>
    </row>
    <row r="406" spans="1:45" s="95" customFormat="1" ht="16">
      <c r="A406" s="704"/>
      <c r="B406" s="97"/>
      <c r="C406" s="97"/>
      <c r="D406" s="97"/>
      <c r="E406" s="97"/>
      <c r="F406" s="99"/>
      <c r="G406" s="48"/>
      <c r="H406" s="98" t="s">
        <v>1320</v>
      </c>
      <c r="I406" s="92"/>
      <c r="J406" s="75" t="s">
        <v>1014</v>
      </c>
      <c r="K406" s="75" t="s">
        <v>1015</v>
      </c>
      <c r="L406" s="75" t="s">
        <v>1322</v>
      </c>
      <c r="M406" s="75" t="s">
        <v>45</v>
      </c>
      <c r="N406" s="75" t="s">
        <v>1951</v>
      </c>
      <c r="O406" s="78"/>
      <c r="P406" s="702"/>
      <c r="Q406" s="702"/>
      <c r="R406" s="78"/>
      <c r="S406" s="71"/>
      <c r="T406" s="70" t="s">
        <v>47</v>
      </c>
      <c r="U406" s="70" t="s">
        <v>47</v>
      </c>
      <c r="V406" s="70" t="s">
        <v>47</v>
      </c>
      <c r="W406" s="70" t="s">
        <v>47</v>
      </c>
      <c r="X406" s="70" t="s">
        <v>1167</v>
      </c>
      <c r="Y406" s="70" t="s">
        <v>1167</v>
      </c>
      <c r="Z406" s="70" t="s">
        <v>1167</v>
      </c>
      <c r="AA406" s="70" t="s">
        <v>1167</v>
      </c>
      <c r="AB406" s="70" t="s">
        <v>1167</v>
      </c>
      <c r="AC406" s="70" t="s">
        <v>1167</v>
      </c>
      <c r="AD406" s="70" t="s">
        <v>1167</v>
      </c>
      <c r="AE406" s="69" t="s">
        <v>1167</v>
      </c>
      <c r="AF406" s="96"/>
      <c r="AG406" s="227" t="str">
        <f t="shared" si="14"/>
        <v>PERI</v>
      </c>
      <c r="AH406" s="258">
        <v>45000</v>
      </c>
      <c r="AI406" s="90" t="s">
        <v>1216</v>
      </c>
      <c r="AJ406" s="251" t="s">
        <v>1180</v>
      </c>
      <c r="AK406" s="272"/>
      <c r="AL406" s="126"/>
      <c r="AM406" s="254"/>
      <c r="AN406" s="246"/>
      <c r="AO406" s="14"/>
      <c r="AP406" s="249"/>
      <c r="AQ406" s="277"/>
      <c r="AR406" s="96"/>
      <c r="AS406" s="48" t="str">
        <f>VLOOKUP(J406, 'Interrupt Table U5Lx'!$I$6:$I$397, 1, FALSE)</f>
        <v>INTETND05</v>
      </c>
    </row>
    <row r="407" spans="1:45" s="95" customFormat="1" ht="16">
      <c r="A407" s="704"/>
      <c r="B407" s="97"/>
      <c r="C407" s="97"/>
      <c r="D407" s="97"/>
      <c r="E407" s="97"/>
      <c r="F407" s="99"/>
      <c r="G407" s="48"/>
      <c r="H407" s="98" t="s">
        <v>1320</v>
      </c>
      <c r="I407" s="92"/>
      <c r="J407" s="75" t="s">
        <v>1016</v>
      </c>
      <c r="K407" s="75" t="s">
        <v>1017</v>
      </c>
      <c r="L407" s="75" t="s">
        <v>1322</v>
      </c>
      <c r="M407" s="75" t="s">
        <v>45</v>
      </c>
      <c r="N407" s="75" t="s">
        <v>1952</v>
      </c>
      <c r="O407" s="78"/>
      <c r="P407" s="702"/>
      <c r="Q407" s="702"/>
      <c r="R407" s="78"/>
      <c r="S407" s="71"/>
      <c r="T407" s="70" t="s">
        <v>47</v>
      </c>
      <c r="U407" s="70" t="s">
        <v>47</v>
      </c>
      <c r="V407" s="70" t="s">
        <v>47</v>
      </c>
      <c r="W407" s="70" t="s">
        <v>47</v>
      </c>
      <c r="X407" s="70" t="s">
        <v>1167</v>
      </c>
      <c r="Y407" s="70" t="s">
        <v>1167</v>
      </c>
      <c r="Z407" s="70" t="s">
        <v>1167</v>
      </c>
      <c r="AA407" s="70" t="s">
        <v>1167</v>
      </c>
      <c r="AB407" s="70" t="s">
        <v>1167</v>
      </c>
      <c r="AC407" s="70" t="s">
        <v>1167</v>
      </c>
      <c r="AD407" s="70" t="s">
        <v>1167</v>
      </c>
      <c r="AE407" s="69" t="s">
        <v>1167</v>
      </c>
      <c r="AF407" s="96"/>
      <c r="AG407" s="227" t="str">
        <f t="shared" si="14"/>
        <v>PERI</v>
      </c>
      <c r="AH407" s="258">
        <v>45000</v>
      </c>
      <c r="AI407" s="90" t="s">
        <v>1216</v>
      </c>
      <c r="AJ407" s="251" t="s">
        <v>1180</v>
      </c>
      <c r="AK407" s="272"/>
      <c r="AL407" s="126"/>
      <c r="AM407" s="254"/>
      <c r="AN407" s="246"/>
      <c r="AO407" s="14"/>
      <c r="AP407" s="249"/>
      <c r="AQ407" s="277"/>
      <c r="AR407" s="96"/>
      <c r="AS407" s="48" t="str">
        <f>VLOOKUP(J407, 'Interrupt Table U5Lx'!$I$6:$I$397, 1, FALSE)</f>
        <v>INTETND06</v>
      </c>
    </row>
    <row r="408" spans="1:45" s="95" customFormat="1" ht="16">
      <c r="A408" s="704"/>
      <c r="B408" s="97"/>
      <c r="C408" s="97"/>
      <c r="D408" s="97"/>
      <c r="E408" s="97"/>
      <c r="F408" s="99"/>
      <c r="G408" s="48"/>
      <c r="H408" s="98" t="s">
        <v>1320</v>
      </c>
      <c r="I408" s="92"/>
      <c r="J408" s="75" t="s">
        <v>1018</v>
      </c>
      <c r="K408" s="75" t="s">
        <v>2311</v>
      </c>
      <c r="L408" s="75" t="s">
        <v>1324</v>
      </c>
      <c r="M408" s="75" t="s">
        <v>45</v>
      </c>
      <c r="N408" s="75" t="s">
        <v>1953</v>
      </c>
      <c r="O408" s="78"/>
      <c r="P408" s="702"/>
      <c r="Q408" s="702"/>
      <c r="R408" s="78"/>
      <c r="S408" s="71"/>
      <c r="T408" s="70" t="s">
        <v>47</v>
      </c>
      <c r="U408" s="70" t="s">
        <v>47</v>
      </c>
      <c r="V408" s="70" t="s">
        <v>47</v>
      </c>
      <c r="W408" s="70" t="s">
        <v>47</v>
      </c>
      <c r="X408" s="70" t="s">
        <v>1167</v>
      </c>
      <c r="Y408" s="70" t="s">
        <v>1167</v>
      </c>
      <c r="Z408" s="70" t="s">
        <v>1167</v>
      </c>
      <c r="AA408" s="70" t="s">
        <v>1167</v>
      </c>
      <c r="AB408" s="70" t="s">
        <v>1167</v>
      </c>
      <c r="AC408" s="70" t="s">
        <v>1167</v>
      </c>
      <c r="AD408" s="70" t="s">
        <v>1167</v>
      </c>
      <c r="AE408" s="69" t="s">
        <v>1167</v>
      </c>
      <c r="AF408" s="96"/>
      <c r="AG408" s="227" t="str">
        <f t="shared" si="14"/>
        <v>PERI</v>
      </c>
      <c r="AH408" s="258">
        <v>45000</v>
      </c>
      <c r="AI408" s="90" t="s">
        <v>1216</v>
      </c>
      <c r="AJ408" s="251" t="s">
        <v>1180</v>
      </c>
      <c r="AK408" s="272"/>
      <c r="AL408" s="126"/>
      <c r="AM408" s="254"/>
      <c r="AN408" s="246"/>
      <c r="AO408" s="14"/>
      <c r="AP408" s="249"/>
      <c r="AQ408" s="277"/>
      <c r="AR408" s="96"/>
      <c r="AS408" s="48" t="str">
        <f>VLOOKUP(J408, 'Interrupt Table U5Lx'!$I$6:$I$397, 1, FALSE)</f>
        <v>INTGPTP</v>
      </c>
    </row>
    <row r="409" spans="1:45" s="102" customFormat="1" ht="16">
      <c r="A409" s="704"/>
      <c r="B409" s="106"/>
      <c r="C409" s="106"/>
      <c r="D409" s="78"/>
      <c r="E409" s="104"/>
      <c r="F409" s="105"/>
      <c r="G409" s="48"/>
      <c r="H409" s="94" t="s">
        <v>1325</v>
      </c>
      <c r="I409" s="88" t="s">
        <v>1175</v>
      </c>
      <c r="J409" s="87"/>
      <c r="K409" s="87"/>
      <c r="L409" s="87"/>
      <c r="M409" s="87"/>
      <c r="N409" s="87"/>
      <c r="O409" s="78"/>
      <c r="P409" s="702"/>
      <c r="Q409" s="702"/>
      <c r="R409" s="78"/>
      <c r="S409" s="85"/>
      <c r="T409" s="84"/>
      <c r="U409" s="84"/>
      <c r="V409" s="84"/>
      <c r="W409" s="84"/>
      <c r="X409" s="84"/>
      <c r="Y409" s="84"/>
      <c r="Z409" s="84"/>
      <c r="AA409" s="84"/>
      <c r="AB409" s="84"/>
      <c r="AC409" s="84"/>
      <c r="AD409" s="84"/>
      <c r="AE409" s="83"/>
      <c r="AF409" s="108"/>
      <c r="AG409" s="229" t="s">
        <v>1176</v>
      </c>
      <c r="AH409" s="283"/>
      <c r="AI409" s="81"/>
      <c r="AJ409" s="257"/>
      <c r="AK409" s="252"/>
      <c r="AL409" s="107"/>
      <c r="AM409" s="253"/>
      <c r="AN409" s="252"/>
      <c r="AO409" s="107"/>
      <c r="AP409" s="253"/>
      <c r="AQ409" s="236"/>
      <c r="AR409" s="103"/>
      <c r="AS409" s="48" t="e">
        <f>VLOOKUP(J409, 'Interrupt Table U5Lx'!$I$6:$I$397, 1, FALSE)</f>
        <v>#N/A</v>
      </c>
    </row>
    <row r="410" spans="1:45" s="102" customFormat="1" ht="16">
      <c r="A410" s="704"/>
      <c r="B410" s="106"/>
      <c r="C410" s="106"/>
      <c r="D410" s="78"/>
      <c r="E410" s="104"/>
      <c r="F410" s="105"/>
      <c r="G410" s="48"/>
      <c r="H410" s="98" t="s">
        <v>1326</v>
      </c>
      <c r="I410" s="92"/>
      <c r="J410" s="7" t="s">
        <v>893</v>
      </c>
      <c r="K410" s="75" t="s">
        <v>1327</v>
      </c>
      <c r="L410" s="75" t="s">
        <v>1328</v>
      </c>
      <c r="M410" s="75" t="s">
        <v>45</v>
      </c>
      <c r="N410" s="75" t="s">
        <v>1954</v>
      </c>
      <c r="O410" s="78"/>
      <c r="P410" s="702"/>
      <c r="Q410" s="702"/>
      <c r="R410" s="78"/>
      <c r="S410" s="71"/>
      <c r="T410" s="70" t="s">
        <v>47</v>
      </c>
      <c r="U410" s="70" t="s">
        <v>47</v>
      </c>
      <c r="V410" s="70" t="s">
        <v>47</v>
      </c>
      <c r="W410" s="70" t="s">
        <v>47</v>
      </c>
      <c r="X410" s="70" t="s">
        <v>47</v>
      </c>
      <c r="Y410" s="70" t="s">
        <v>47</v>
      </c>
      <c r="Z410" s="70" t="s">
        <v>47</v>
      </c>
      <c r="AA410" s="70" t="s">
        <v>47</v>
      </c>
      <c r="AB410" s="70" t="s">
        <v>47</v>
      </c>
      <c r="AC410" s="109" t="s">
        <v>1167</v>
      </c>
      <c r="AD410" s="109" t="s">
        <v>1167</v>
      </c>
      <c r="AE410" s="69" t="s">
        <v>1167</v>
      </c>
      <c r="AF410" s="103"/>
      <c r="AG410" s="227" t="s">
        <v>1219</v>
      </c>
      <c r="AH410" s="250">
        <v>44999</v>
      </c>
      <c r="AI410" s="90" t="s">
        <v>1216</v>
      </c>
      <c r="AJ410" s="251" t="s">
        <v>1180</v>
      </c>
      <c r="AK410" s="242"/>
      <c r="AL410" s="59"/>
      <c r="AM410" s="243"/>
      <c r="AN410" s="246"/>
      <c r="AO410" s="59"/>
      <c r="AP410" s="243"/>
      <c r="AQ410" s="278"/>
      <c r="AR410" s="103"/>
      <c r="AS410" s="48" t="str">
        <f>VLOOKUP(J410, 'Interrupt Table U5Lx'!$I$6:$I$397, 1, FALSE)</f>
        <v>INTETNF0DATA</v>
      </c>
    </row>
    <row r="411" spans="1:45" s="102" customFormat="1" ht="16">
      <c r="A411" s="704"/>
      <c r="B411" s="106"/>
      <c r="C411" s="106"/>
      <c r="D411" s="78"/>
      <c r="E411" s="104"/>
      <c r="F411" s="105"/>
      <c r="G411" s="48"/>
      <c r="H411" s="98" t="s">
        <v>1326</v>
      </c>
      <c r="I411" s="92"/>
      <c r="J411" s="7" t="s">
        <v>895</v>
      </c>
      <c r="K411" s="75" t="s">
        <v>894</v>
      </c>
      <c r="L411" s="75" t="s">
        <v>1328</v>
      </c>
      <c r="M411" s="75" t="s">
        <v>45</v>
      </c>
      <c r="N411" s="75" t="s">
        <v>1955</v>
      </c>
      <c r="O411" s="78"/>
      <c r="P411" s="702"/>
      <c r="Q411" s="702"/>
      <c r="R411" s="78"/>
      <c r="S411" s="71"/>
      <c r="T411" s="70" t="s">
        <v>47</v>
      </c>
      <c r="U411" s="70" t="s">
        <v>47</v>
      </c>
      <c r="V411" s="70" t="s">
        <v>47</v>
      </c>
      <c r="W411" s="70" t="s">
        <v>47</v>
      </c>
      <c r="X411" s="70" t="s">
        <v>47</v>
      </c>
      <c r="Y411" s="70" t="s">
        <v>47</v>
      </c>
      <c r="Z411" s="70" t="s">
        <v>47</v>
      </c>
      <c r="AA411" s="70" t="s">
        <v>47</v>
      </c>
      <c r="AB411" s="70" t="s">
        <v>47</v>
      </c>
      <c r="AC411" s="109" t="s">
        <v>1167</v>
      </c>
      <c r="AD411" s="109" t="s">
        <v>1167</v>
      </c>
      <c r="AE411" s="69" t="s">
        <v>1167</v>
      </c>
      <c r="AF411" s="103"/>
      <c r="AG411" s="227" t="s">
        <v>1219</v>
      </c>
      <c r="AH411" s="250">
        <v>44999</v>
      </c>
      <c r="AI411" s="90" t="s">
        <v>1216</v>
      </c>
      <c r="AJ411" s="251" t="s">
        <v>1180</v>
      </c>
      <c r="AK411" s="242"/>
      <c r="AL411" s="59"/>
      <c r="AM411" s="243"/>
      <c r="AN411" s="246"/>
      <c r="AO411" s="59"/>
      <c r="AP411" s="243"/>
      <c r="AQ411" s="278"/>
      <c r="AR411" s="103"/>
      <c r="AS411" s="48" t="str">
        <f>VLOOKUP(J411, 'Interrupt Table U5Lx'!$I$6:$I$397, 1, FALSE)</f>
        <v>INTETNF0ERR</v>
      </c>
    </row>
    <row r="412" spans="1:45" s="102" customFormat="1" ht="16">
      <c r="A412" s="704"/>
      <c r="B412" s="106"/>
      <c r="C412" s="106"/>
      <c r="D412" s="78"/>
      <c r="E412" s="104"/>
      <c r="F412" s="105"/>
      <c r="G412" s="48"/>
      <c r="H412" s="98" t="s">
        <v>1326</v>
      </c>
      <c r="I412" s="92"/>
      <c r="J412" s="7" t="s">
        <v>896</v>
      </c>
      <c r="K412" s="75" t="s">
        <v>897</v>
      </c>
      <c r="L412" s="75" t="s">
        <v>1328</v>
      </c>
      <c r="M412" s="75" t="s">
        <v>45</v>
      </c>
      <c r="N412" s="75" t="s">
        <v>1956</v>
      </c>
      <c r="O412" s="78"/>
      <c r="P412" s="702"/>
      <c r="Q412" s="702"/>
      <c r="R412" s="78"/>
      <c r="S412" s="71"/>
      <c r="T412" s="70" t="s">
        <v>47</v>
      </c>
      <c r="U412" s="70" t="s">
        <v>47</v>
      </c>
      <c r="V412" s="70" t="s">
        <v>47</v>
      </c>
      <c r="W412" s="70" t="s">
        <v>47</v>
      </c>
      <c r="X412" s="70" t="s">
        <v>47</v>
      </c>
      <c r="Y412" s="70" t="s">
        <v>47</v>
      </c>
      <c r="Z412" s="70" t="s">
        <v>47</v>
      </c>
      <c r="AA412" s="70" t="s">
        <v>47</v>
      </c>
      <c r="AB412" s="70" t="s">
        <v>47</v>
      </c>
      <c r="AC412" s="109" t="s">
        <v>1167</v>
      </c>
      <c r="AD412" s="109" t="s">
        <v>1167</v>
      </c>
      <c r="AE412" s="69" t="s">
        <v>1167</v>
      </c>
      <c r="AF412" s="103"/>
      <c r="AG412" s="227" t="s">
        <v>1219</v>
      </c>
      <c r="AH412" s="250">
        <v>44999</v>
      </c>
      <c r="AI412" s="90" t="s">
        <v>1216</v>
      </c>
      <c r="AJ412" s="251" t="s">
        <v>1180</v>
      </c>
      <c r="AK412" s="242"/>
      <c r="AL412" s="59"/>
      <c r="AM412" s="243"/>
      <c r="AN412" s="246"/>
      <c r="AO412" s="59"/>
      <c r="AP412" s="243"/>
      <c r="AQ412" s="278"/>
      <c r="AR412" s="103"/>
      <c r="AS412" s="48" t="str">
        <f>VLOOKUP(J412, 'Interrupt Table U5Lx'!$I$6:$I$397, 1, FALSE)</f>
        <v>INTETNF0MNG</v>
      </c>
    </row>
    <row r="413" spans="1:45" s="102" customFormat="1" ht="16">
      <c r="A413" s="704"/>
      <c r="B413" s="106"/>
      <c r="C413" s="106"/>
      <c r="D413" s="78"/>
      <c r="E413" s="104"/>
      <c r="F413" s="105"/>
      <c r="G413" s="48"/>
      <c r="H413" s="98" t="s">
        <v>1326</v>
      </c>
      <c r="I413" s="92"/>
      <c r="J413" s="7" t="s">
        <v>898</v>
      </c>
      <c r="K413" s="75" t="s">
        <v>1329</v>
      </c>
      <c r="L413" s="75" t="s">
        <v>1328</v>
      </c>
      <c r="M413" s="75" t="s">
        <v>45</v>
      </c>
      <c r="N413" s="75" t="s">
        <v>1957</v>
      </c>
      <c r="O413" s="78"/>
      <c r="P413" s="702"/>
      <c r="Q413" s="702"/>
      <c r="R413" s="78"/>
      <c r="S413" s="71"/>
      <c r="T413" s="70" t="s">
        <v>47</v>
      </c>
      <c r="U413" s="70" t="s">
        <v>47</v>
      </c>
      <c r="V413" s="70" t="s">
        <v>47</v>
      </c>
      <c r="W413" s="70" t="s">
        <v>47</v>
      </c>
      <c r="X413" s="70" t="s">
        <v>47</v>
      </c>
      <c r="Y413" s="70" t="s">
        <v>47</v>
      </c>
      <c r="Z413" s="70" t="s">
        <v>47</v>
      </c>
      <c r="AA413" s="70" t="s">
        <v>47</v>
      </c>
      <c r="AB413" s="70" t="s">
        <v>47</v>
      </c>
      <c r="AC413" s="109" t="s">
        <v>1167</v>
      </c>
      <c r="AD413" s="109" t="s">
        <v>1167</v>
      </c>
      <c r="AE413" s="69" t="s">
        <v>1167</v>
      </c>
      <c r="AF413" s="103"/>
      <c r="AG413" s="227" t="s">
        <v>1219</v>
      </c>
      <c r="AH413" s="258">
        <v>45000</v>
      </c>
      <c r="AI413" s="90" t="s">
        <v>1216</v>
      </c>
      <c r="AJ413" s="251" t="s">
        <v>1180</v>
      </c>
      <c r="AK413" s="272"/>
      <c r="AL413" s="126"/>
      <c r="AM413" s="254"/>
      <c r="AN413" s="246"/>
      <c r="AO413" s="59"/>
      <c r="AP413" s="243"/>
      <c r="AQ413" s="278"/>
      <c r="AR413" s="103"/>
      <c r="AS413" s="48" t="str">
        <f>VLOOKUP(J413, 'Interrupt Table U5Lx'!$I$6:$I$397, 1, FALSE)</f>
        <v>INTETNF0MAC</v>
      </c>
    </row>
    <row r="414" spans="1:45" s="102" customFormat="1" ht="16">
      <c r="A414" s="704"/>
      <c r="B414" s="106"/>
      <c r="C414" s="106"/>
      <c r="D414" s="78"/>
      <c r="E414" s="104"/>
      <c r="F414" s="105"/>
      <c r="G414" s="48"/>
      <c r="H414" s="94" t="s">
        <v>1330</v>
      </c>
      <c r="I414" s="88" t="s">
        <v>1331</v>
      </c>
      <c r="J414" s="87"/>
      <c r="K414" s="87"/>
      <c r="L414" s="87"/>
      <c r="M414" s="87"/>
      <c r="N414" s="87"/>
      <c r="O414" s="78"/>
      <c r="P414" s="702"/>
      <c r="Q414" s="702"/>
      <c r="R414" s="78"/>
      <c r="S414" s="85"/>
      <c r="T414" s="84"/>
      <c r="U414" s="84"/>
      <c r="V414" s="84"/>
      <c r="W414" s="84"/>
      <c r="X414" s="84"/>
      <c r="Y414" s="84"/>
      <c r="Z414" s="84"/>
      <c r="AA414" s="84"/>
      <c r="AB414" s="84"/>
      <c r="AC414" s="84"/>
      <c r="AD414" s="84"/>
      <c r="AE414" s="83"/>
      <c r="AF414" s="108"/>
      <c r="AG414" s="229" t="s">
        <v>1332</v>
      </c>
      <c r="AH414" s="252"/>
      <c r="AI414" s="107"/>
      <c r="AJ414" s="253"/>
      <c r="AK414" s="252"/>
      <c r="AL414" s="107"/>
      <c r="AM414" s="253"/>
      <c r="AN414" s="252"/>
      <c r="AO414" s="107"/>
      <c r="AP414" s="253"/>
      <c r="AQ414" s="236"/>
      <c r="AR414" s="103"/>
      <c r="AS414" s="48" t="e">
        <f>VLOOKUP(J414, 'Interrupt Table U5Lx'!$I$6:$I$397, 1, FALSE)</f>
        <v>#N/A</v>
      </c>
    </row>
    <row r="415" spans="1:45" s="102" customFormat="1" ht="16">
      <c r="A415" s="705"/>
      <c r="B415" s="106"/>
      <c r="C415" s="106"/>
      <c r="D415" s="78"/>
      <c r="E415" s="104"/>
      <c r="F415" s="105"/>
      <c r="G415" s="48"/>
      <c r="H415" s="98" t="s">
        <v>1330</v>
      </c>
      <c r="I415" s="92"/>
      <c r="J415" s="75" t="s">
        <v>701</v>
      </c>
      <c r="K415" s="75" t="s">
        <v>1333</v>
      </c>
      <c r="L415" s="75" t="s">
        <v>1334</v>
      </c>
      <c r="M415" s="75" t="s">
        <v>755</v>
      </c>
      <c r="N415" s="75" t="s">
        <v>2312</v>
      </c>
      <c r="O415" s="78"/>
      <c r="P415" s="702"/>
      <c r="Q415" s="702"/>
      <c r="R415" s="78"/>
      <c r="S415" s="71"/>
      <c r="T415" s="70" t="s">
        <v>47</v>
      </c>
      <c r="U415" s="70" t="s">
        <v>47</v>
      </c>
      <c r="V415" s="70" t="s">
        <v>47</v>
      </c>
      <c r="W415" s="70" t="s">
        <v>47</v>
      </c>
      <c r="X415" s="70" t="s">
        <v>47</v>
      </c>
      <c r="Y415" s="70" t="s">
        <v>47</v>
      </c>
      <c r="Z415" s="70" t="s">
        <v>47</v>
      </c>
      <c r="AA415" s="70" t="s">
        <v>47</v>
      </c>
      <c r="AB415" s="70" t="s">
        <v>47</v>
      </c>
      <c r="AC415" s="70" t="s">
        <v>47</v>
      </c>
      <c r="AD415" s="70" t="s">
        <v>47</v>
      </c>
      <c r="AE415" s="69" t="s">
        <v>47</v>
      </c>
      <c r="AF415" s="103"/>
      <c r="AG415" s="227" t="str">
        <f>AG414</f>
        <v>SYS</v>
      </c>
      <c r="AH415" s="250">
        <v>44993</v>
      </c>
      <c r="AI415" s="91" t="s">
        <v>1335</v>
      </c>
      <c r="AJ415" s="251" t="s">
        <v>1102</v>
      </c>
      <c r="AK415" s="271"/>
      <c r="AL415" s="90"/>
      <c r="AM415" s="251"/>
      <c r="AN415" s="250">
        <v>45070</v>
      </c>
      <c r="AO415" s="90" t="s">
        <v>1336</v>
      </c>
      <c r="AP415" s="251" t="s">
        <v>1102</v>
      </c>
      <c r="AQ415" s="280" t="s">
        <v>1337</v>
      </c>
      <c r="AR415" s="103"/>
      <c r="AS415" s="48" t="str">
        <f>VLOOKUP(J415, 'Interrupt Table U5Lx'!$I$6:$I$397, 1, FALSE)</f>
        <v>INTCWEND</v>
      </c>
    </row>
    <row r="416" spans="1:45" s="102" customFormat="1" ht="16">
      <c r="A416" s="705"/>
      <c r="B416" s="106"/>
      <c r="C416" s="106"/>
      <c r="D416" s="78"/>
      <c r="E416" s="104"/>
      <c r="F416" s="105"/>
      <c r="G416" s="48"/>
      <c r="H416" s="98" t="s">
        <v>1330</v>
      </c>
      <c r="I416" s="92"/>
      <c r="J416" s="75" t="s">
        <v>703</v>
      </c>
      <c r="K416" s="75" t="s">
        <v>1338</v>
      </c>
      <c r="L416" s="75" t="s">
        <v>1334</v>
      </c>
      <c r="M416" s="75" t="s">
        <v>1147</v>
      </c>
      <c r="N416" s="75" t="s">
        <v>2313</v>
      </c>
      <c r="O416" s="78"/>
      <c r="P416" s="702"/>
      <c r="Q416" s="702"/>
      <c r="R416" s="78"/>
      <c r="S416" s="71"/>
      <c r="T416" s="70" t="s">
        <v>47</v>
      </c>
      <c r="U416" s="70" t="s">
        <v>47</v>
      </c>
      <c r="V416" s="70" t="s">
        <v>47</v>
      </c>
      <c r="W416" s="70" t="s">
        <v>47</v>
      </c>
      <c r="X416" s="70" t="s">
        <v>47</v>
      </c>
      <c r="Y416" s="70" t="s">
        <v>47</v>
      </c>
      <c r="Z416" s="70" t="s">
        <v>47</v>
      </c>
      <c r="AA416" s="70" t="s">
        <v>47</v>
      </c>
      <c r="AB416" s="70" t="s">
        <v>47</v>
      </c>
      <c r="AC416" s="70" t="s">
        <v>47</v>
      </c>
      <c r="AD416" s="70" t="s">
        <v>47</v>
      </c>
      <c r="AE416" s="69" t="s">
        <v>47</v>
      </c>
      <c r="AF416" s="103"/>
      <c r="AG416" s="227" t="str">
        <f>AG415</f>
        <v>SYS</v>
      </c>
      <c r="AH416" s="250">
        <v>44993</v>
      </c>
      <c r="AI416" s="91" t="s">
        <v>1335</v>
      </c>
      <c r="AJ416" s="251" t="s">
        <v>1102</v>
      </c>
      <c r="AK416" s="271"/>
      <c r="AL416" s="90"/>
      <c r="AM416" s="251"/>
      <c r="AN416" s="250">
        <v>45070</v>
      </c>
      <c r="AO416" s="90" t="s">
        <v>1336</v>
      </c>
      <c r="AP416" s="251" t="s">
        <v>1102</v>
      </c>
      <c r="AQ416" s="280" t="s">
        <v>1337</v>
      </c>
      <c r="AR416" s="103"/>
      <c r="AS416" s="48" t="str">
        <f>VLOOKUP(J416, 'Interrupt Table U5Lx'!$I$6:$I$397, 1, FALSE)</f>
        <v>INTDPE</v>
      </c>
    </row>
    <row r="417" spans="1:45" s="102" customFormat="1" ht="16">
      <c r="A417" s="705"/>
      <c r="B417" s="106"/>
      <c r="C417" s="106"/>
      <c r="D417" s="78"/>
      <c r="E417" s="104"/>
      <c r="F417" s="105"/>
      <c r="G417" s="48"/>
      <c r="H417" s="98" t="s">
        <v>1330</v>
      </c>
      <c r="I417" s="92"/>
      <c r="J417" s="75" t="s">
        <v>1339</v>
      </c>
      <c r="K417" s="75" t="s">
        <v>1340</v>
      </c>
      <c r="L417" s="75" t="s">
        <v>1334</v>
      </c>
      <c r="M417" s="75" t="s">
        <v>1341</v>
      </c>
      <c r="N417" s="75" t="s">
        <v>2314</v>
      </c>
      <c r="O417" s="78"/>
      <c r="P417" s="702"/>
      <c r="Q417" s="702"/>
      <c r="R417" s="78"/>
      <c r="S417" s="71"/>
      <c r="T417" s="70" t="s">
        <v>47</v>
      </c>
      <c r="U417" s="70" t="s">
        <v>47</v>
      </c>
      <c r="V417" s="70" t="s">
        <v>47</v>
      </c>
      <c r="W417" s="70" t="s">
        <v>47</v>
      </c>
      <c r="X417" s="70" t="s">
        <v>47</v>
      </c>
      <c r="Y417" s="70" t="s">
        <v>47</v>
      </c>
      <c r="Z417" s="70" t="s">
        <v>47</v>
      </c>
      <c r="AA417" s="70" t="s">
        <v>47</v>
      </c>
      <c r="AB417" s="70" t="s">
        <v>47</v>
      </c>
      <c r="AC417" s="70" t="s">
        <v>47</v>
      </c>
      <c r="AD417" s="70" t="s">
        <v>47</v>
      </c>
      <c r="AE417" s="69" t="s">
        <v>47</v>
      </c>
      <c r="AF417" s="103"/>
      <c r="AG417" s="227" t="s">
        <v>1342</v>
      </c>
      <c r="AH417" s="250">
        <v>45070</v>
      </c>
      <c r="AI417" s="90" t="s">
        <v>1343</v>
      </c>
      <c r="AJ417" s="251" t="s">
        <v>1102</v>
      </c>
      <c r="AK417" s="271"/>
      <c r="AL417" s="90"/>
      <c r="AM417" s="251"/>
      <c r="AN417" s="250">
        <v>45070</v>
      </c>
      <c r="AO417" s="90" t="s">
        <v>1335</v>
      </c>
      <c r="AP417" s="251" t="s">
        <v>1102</v>
      </c>
      <c r="AQ417" s="280" t="s">
        <v>1337</v>
      </c>
      <c r="AR417" s="103"/>
      <c r="AS417" s="48" t="str">
        <f>VLOOKUP(J417, 'Interrupt Table U5Lx'!$I$6:$I$397, 1, FALSE)</f>
        <v>INTLPSTM0</v>
      </c>
    </row>
    <row r="418" spans="1:45" s="102" customFormat="1" ht="16">
      <c r="A418" s="705"/>
      <c r="B418" s="106"/>
      <c r="C418" s="106"/>
      <c r="D418" s="78"/>
      <c r="E418" s="104"/>
      <c r="F418" s="105"/>
      <c r="G418" s="48"/>
      <c r="H418" s="98" t="s">
        <v>1330</v>
      </c>
      <c r="I418" s="92"/>
      <c r="J418" s="75" t="s">
        <v>1344</v>
      </c>
      <c r="K418" s="75" t="s">
        <v>1345</v>
      </c>
      <c r="L418" s="75" t="s">
        <v>1334</v>
      </c>
      <c r="M418" s="75" t="s">
        <v>1341</v>
      </c>
      <c r="N418" s="75" t="s">
        <v>2315</v>
      </c>
      <c r="O418" s="78"/>
      <c r="P418" s="702"/>
      <c r="Q418" s="702"/>
      <c r="R418" s="78"/>
      <c r="S418" s="71"/>
      <c r="T418" s="70" t="s">
        <v>47</v>
      </c>
      <c r="U418" s="70" t="s">
        <v>47</v>
      </c>
      <c r="V418" s="70" t="s">
        <v>47</v>
      </c>
      <c r="W418" s="70" t="s">
        <v>47</v>
      </c>
      <c r="X418" s="70" t="s">
        <v>47</v>
      </c>
      <c r="Y418" s="70" t="s">
        <v>47</v>
      </c>
      <c r="Z418" s="70" t="s">
        <v>47</v>
      </c>
      <c r="AA418" s="70" t="s">
        <v>47</v>
      </c>
      <c r="AB418" s="70" t="s">
        <v>47</v>
      </c>
      <c r="AC418" s="70" t="s">
        <v>47</v>
      </c>
      <c r="AD418" s="70" t="s">
        <v>47</v>
      </c>
      <c r="AE418" s="69" t="s">
        <v>47</v>
      </c>
      <c r="AF418" s="103"/>
      <c r="AG418" s="227" t="s">
        <v>1342</v>
      </c>
      <c r="AH418" s="250">
        <v>45070</v>
      </c>
      <c r="AI418" s="90" t="s">
        <v>1343</v>
      </c>
      <c r="AJ418" s="251" t="s">
        <v>1102</v>
      </c>
      <c r="AK418" s="271"/>
      <c r="AL418" s="90"/>
      <c r="AM418" s="251"/>
      <c r="AN418" s="250">
        <v>45070</v>
      </c>
      <c r="AO418" s="90" t="s">
        <v>1335</v>
      </c>
      <c r="AP418" s="251" t="s">
        <v>1102</v>
      </c>
      <c r="AQ418" s="280" t="s">
        <v>1337</v>
      </c>
      <c r="AR418" s="103"/>
      <c r="AS418" s="48" t="str">
        <f>VLOOKUP(J418, 'Interrupt Table U5Lx'!$I$6:$I$397, 1, FALSE)</f>
        <v>INTLPSTM1</v>
      </c>
    </row>
    <row r="419" spans="1:45" s="102" customFormat="1" ht="16">
      <c r="A419" s="652"/>
      <c r="B419" s="106"/>
      <c r="C419" s="106"/>
      <c r="D419" s="78"/>
      <c r="E419" s="104"/>
      <c r="F419" s="105"/>
      <c r="G419" s="48"/>
      <c r="H419" s="98" t="s">
        <v>1330</v>
      </c>
      <c r="I419" s="92"/>
      <c r="J419" s="75" t="s">
        <v>2337</v>
      </c>
      <c r="K419" s="75" t="s">
        <v>2338</v>
      </c>
      <c r="L419" s="75" t="s">
        <v>2343</v>
      </c>
      <c r="M419" s="75" t="s">
        <v>1341</v>
      </c>
      <c r="N419" s="75" t="s">
        <v>2344</v>
      </c>
      <c r="O419" s="78"/>
      <c r="P419" s="653"/>
      <c r="Q419" s="653"/>
      <c r="R419" s="78"/>
      <c r="S419" s="71"/>
      <c r="T419" s="70" t="s">
        <v>47</v>
      </c>
      <c r="U419" s="70" t="s">
        <v>47</v>
      </c>
      <c r="V419" s="70" t="s">
        <v>47</v>
      </c>
      <c r="W419" s="70" t="s">
        <v>47</v>
      </c>
      <c r="X419" s="70" t="s">
        <v>47</v>
      </c>
      <c r="Y419" s="70" t="s">
        <v>47</v>
      </c>
      <c r="Z419" s="70" t="s">
        <v>47</v>
      </c>
      <c r="AA419" s="70" t="s">
        <v>47</v>
      </c>
      <c r="AB419" s="70" t="s">
        <v>47</v>
      </c>
      <c r="AC419" s="70" t="s">
        <v>47</v>
      </c>
      <c r="AD419" s="70" t="s">
        <v>47</v>
      </c>
      <c r="AE419" s="69" t="s">
        <v>47</v>
      </c>
      <c r="AF419" s="103"/>
      <c r="AG419" s="227" t="s">
        <v>1342</v>
      </c>
      <c r="AH419" s="250"/>
      <c r="AI419" s="90"/>
      <c r="AJ419" s="251"/>
      <c r="AK419" s="271"/>
      <c r="AL419" s="90"/>
      <c r="AM419" s="251"/>
      <c r="AN419" s="250"/>
      <c r="AO419" s="90"/>
      <c r="AP419" s="251"/>
      <c r="AQ419" s="280"/>
      <c r="AR419" s="103"/>
      <c r="AS419" s="48" t="str">
        <f>VLOOKUP(J419, 'Interrupt Table U5Lx'!$I$6:$I$397, 1, FALSE)</f>
        <v>INTLPSTM2</v>
      </c>
    </row>
    <row r="420" spans="1:45" s="102" customFormat="1" ht="16">
      <c r="A420" s="652"/>
      <c r="B420" s="106"/>
      <c r="C420" s="106"/>
      <c r="D420" s="78"/>
      <c r="E420" s="104"/>
      <c r="F420" s="105"/>
      <c r="G420" s="48"/>
      <c r="H420" s="98" t="s">
        <v>1330</v>
      </c>
      <c r="I420" s="92"/>
      <c r="J420" s="75" t="s">
        <v>2339</v>
      </c>
      <c r="K420" s="75" t="s">
        <v>2340</v>
      </c>
      <c r="L420" s="75" t="s">
        <v>2343</v>
      </c>
      <c r="M420" s="75" t="s">
        <v>1341</v>
      </c>
      <c r="N420" s="75" t="s">
        <v>2345</v>
      </c>
      <c r="O420" s="78"/>
      <c r="P420" s="653"/>
      <c r="Q420" s="653"/>
      <c r="R420" s="78"/>
      <c r="S420" s="71"/>
      <c r="T420" s="70" t="s">
        <v>47</v>
      </c>
      <c r="U420" s="70" t="s">
        <v>47</v>
      </c>
      <c r="V420" s="70" t="s">
        <v>47</v>
      </c>
      <c r="W420" s="70" t="s">
        <v>47</v>
      </c>
      <c r="X420" s="70" t="s">
        <v>47</v>
      </c>
      <c r="Y420" s="70" t="s">
        <v>47</v>
      </c>
      <c r="Z420" s="70" t="s">
        <v>47</v>
      </c>
      <c r="AA420" s="70" t="s">
        <v>47</v>
      </c>
      <c r="AB420" s="70" t="s">
        <v>47</v>
      </c>
      <c r="AC420" s="70" t="s">
        <v>47</v>
      </c>
      <c r="AD420" s="70" t="s">
        <v>47</v>
      </c>
      <c r="AE420" s="69" t="s">
        <v>47</v>
      </c>
      <c r="AF420" s="103"/>
      <c r="AG420" s="227" t="s">
        <v>1342</v>
      </c>
      <c r="AH420" s="250"/>
      <c r="AI420" s="90"/>
      <c r="AJ420" s="251"/>
      <c r="AK420" s="271"/>
      <c r="AL420" s="90"/>
      <c r="AM420" s="251"/>
      <c r="AN420" s="250"/>
      <c r="AO420" s="90"/>
      <c r="AP420" s="251"/>
      <c r="AQ420" s="280"/>
      <c r="AR420" s="103"/>
      <c r="AS420" s="48" t="str">
        <f>VLOOKUP(J420, 'Interrupt Table U5Lx'!$I$6:$I$397, 1, FALSE)</f>
        <v>INTLPSTM3</v>
      </c>
    </row>
    <row r="421" spans="1:45" s="102" customFormat="1" ht="16">
      <c r="A421" s="652"/>
      <c r="B421" s="106"/>
      <c r="C421" s="106"/>
      <c r="D421" s="78"/>
      <c r="E421" s="104"/>
      <c r="F421" s="105"/>
      <c r="G421" s="48"/>
      <c r="H421" s="98" t="s">
        <v>1330</v>
      </c>
      <c r="I421" s="92"/>
      <c r="J421" s="75" t="s">
        <v>2341</v>
      </c>
      <c r="K421" s="75" t="s">
        <v>2342</v>
      </c>
      <c r="L421" s="75" t="s">
        <v>2343</v>
      </c>
      <c r="M421" s="75" t="s">
        <v>1341</v>
      </c>
      <c r="N421" s="75" t="s">
        <v>2346</v>
      </c>
      <c r="O421" s="78"/>
      <c r="P421" s="653"/>
      <c r="Q421" s="653"/>
      <c r="R421" s="78"/>
      <c r="S421" s="71"/>
      <c r="T421" s="70" t="s">
        <v>47</v>
      </c>
      <c r="U421" s="70" t="s">
        <v>47</v>
      </c>
      <c r="V421" s="70" t="s">
        <v>47</v>
      </c>
      <c r="W421" s="70" t="s">
        <v>47</v>
      </c>
      <c r="X421" s="70" t="s">
        <v>47</v>
      </c>
      <c r="Y421" s="70" t="s">
        <v>47</v>
      </c>
      <c r="Z421" s="70" t="s">
        <v>47</v>
      </c>
      <c r="AA421" s="70" t="s">
        <v>47</v>
      </c>
      <c r="AB421" s="70" t="s">
        <v>47</v>
      </c>
      <c r="AC421" s="70" t="s">
        <v>47</v>
      </c>
      <c r="AD421" s="70" t="s">
        <v>47</v>
      </c>
      <c r="AE421" s="69" t="s">
        <v>47</v>
      </c>
      <c r="AF421" s="103"/>
      <c r="AG421" s="227" t="s">
        <v>1342</v>
      </c>
      <c r="AH421" s="250"/>
      <c r="AI421" s="90"/>
      <c r="AJ421" s="251"/>
      <c r="AK421" s="271"/>
      <c r="AL421" s="90"/>
      <c r="AM421" s="251"/>
      <c r="AN421" s="250"/>
      <c r="AO421" s="90"/>
      <c r="AP421" s="251"/>
      <c r="AQ421" s="280"/>
      <c r="AR421" s="103"/>
      <c r="AS421" s="48" t="str">
        <f>VLOOKUP(J421, 'Interrupt Table U5Lx'!$I$6:$I$397, 1, FALSE)</f>
        <v>INTLPSTM4</v>
      </c>
    </row>
    <row r="422" spans="1:45" ht="16">
      <c r="H422" s="89" t="s">
        <v>1346</v>
      </c>
      <c r="I422" s="88" t="s">
        <v>1175</v>
      </c>
      <c r="J422" s="87"/>
      <c r="K422" s="87"/>
      <c r="L422" s="87"/>
      <c r="M422" s="86"/>
      <c r="N422" s="86"/>
      <c r="O422" s="78"/>
      <c r="P422" s="79"/>
      <c r="Q422" s="79"/>
      <c r="R422" s="78"/>
      <c r="S422" s="85"/>
      <c r="T422" s="84"/>
      <c r="U422" s="84"/>
      <c r="V422" s="84"/>
      <c r="W422" s="84"/>
      <c r="X422" s="84"/>
      <c r="Y422" s="84"/>
      <c r="Z422" s="84"/>
      <c r="AA422" s="84"/>
      <c r="AB422" s="84"/>
      <c r="AC422" s="84"/>
      <c r="AD422" s="84"/>
      <c r="AE422" s="83"/>
      <c r="AF422" s="82"/>
      <c r="AG422" s="229" t="s">
        <v>1176</v>
      </c>
      <c r="AH422" s="244"/>
      <c r="AI422" s="80"/>
      <c r="AJ422" s="245"/>
      <c r="AK422" s="244"/>
      <c r="AL422" s="80"/>
      <c r="AM422" s="245"/>
      <c r="AN422" s="264"/>
      <c r="AO422" s="80"/>
      <c r="AP422" s="245"/>
      <c r="AQ422" s="233"/>
      <c r="AR422" s="58"/>
      <c r="AS422" s="48" t="e">
        <f>VLOOKUP(J422, 'Interrupt Table U5Lx'!$I$6:$I$397, 1, FALSE)</f>
        <v>#N/A</v>
      </c>
    </row>
    <row r="423" spans="1:45" ht="16">
      <c r="H423" s="77" t="s">
        <v>1346</v>
      </c>
      <c r="I423" s="76"/>
      <c r="J423" s="75" t="s">
        <v>715</v>
      </c>
      <c r="K423" s="75" t="s">
        <v>716</v>
      </c>
      <c r="L423" s="75" t="s">
        <v>1347</v>
      </c>
      <c r="M423" s="74" t="s">
        <v>755</v>
      </c>
      <c r="N423" s="74" t="s">
        <v>2325</v>
      </c>
      <c r="O423" s="78"/>
      <c r="P423" s="79"/>
      <c r="Q423" s="79"/>
      <c r="R423" s="78"/>
      <c r="S423" s="71"/>
      <c r="T423" s="70" t="s">
        <v>47</v>
      </c>
      <c r="U423" s="70" t="s">
        <v>47</v>
      </c>
      <c r="V423" s="70" t="s">
        <v>47</v>
      </c>
      <c r="W423" s="70" t="s">
        <v>47</v>
      </c>
      <c r="X423" s="70" t="s">
        <v>47</v>
      </c>
      <c r="Y423" s="70" t="s">
        <v>47</v>
      </c>
      <c r="Z423" s="70" t="s">
        <v>47</v>
      </c>
      <c r="AA423" s="70" t="s">
        <v>47</v>
      </c>
      <c r="AB423" s="70" t="s">
        <v>47</v>
      </c>
      <c r="AC423" s="70" t="s">
        <v>47</v>
      </c>
      <c r="AD423" s="70" t="s">
        <v>47</v>
      </c>
      <c r="AE423" s="69" t="s">
        <v>47</v>
      </c>
      <c r="AF423" s="58"/>
      <c r="AG423" s="227" t="str">
        <f t="shared" ref="AG423:AG428" si="15">AG422</f>
        <v>PERI</v>
      </c>
      <c r="AH423" s="246">
        <v>44994</v>
      </c>
      <c r="AI423" s="59" t="s">
        <v>1311</v>
      </c>
      <c r="AJ423" s="243" t="s">
        <v>1180</v>
      </c>
      <c r="AK423" s="242"/>
      <c r="AL423" s="59"/>
      <c r="AM423" s="243"/>
      <c r="AN423" s="246"/>
      <c r="AO423" s="59"/>
      <c r="AP423" s="243"/>
      <c r="AQ423" s="281"/>
      <c r="AR423" s="58"/>
      <c r="AS423" s="48" t="str">
        <f>VLOOKUP(J423, 'Interrupt Table U5Lx'!$I$6:$I$397, 1, FALSE)</f>
        <v>INTSSIF0TX</v>
      </c>
    </row>
    <row r="424" spans="1:45" ht="16">
      <c r="H424" s="77" t="s">
        <v>1346</v>
      </c>
      <c r="I424" s="76"/>
      <c r="J424" s="73" t="s">
        <v>717</v>
      </c>
      <c r="K424" s="73" t="s">
        <v>718</v>
      </c>
      <c r="L424" s="75" t="s">
        <v>1347</v>
      </c>
      <c r="M424" s="74" t="s">
        <v>755</v>
      </c>
      <c r="N424" s="74" t="s">
        <v>2326</v>
      </c>
      <c r="O424" s="73"/>
      <c r="P424" s="73"/>
      <c r="Q424" s="73"/>
      <c r="R424" s="72"/>
      <c r="S424" s="71"/>
      <c r="T424" s="70" t="s">
        <v>47</v>
      </c>
      <c r="U424" s="70" t="s">
        <v>47</v>
      </c>
      <c r="V424" s="70" t="s">
        <v>47</v>
      </c>
      <c r="W424" s="70" t="s">
        <v>47</v>
      </c>
      <c r="X424" s="70" t="s">
        <v>47</v>
      </c>
      <c r="Y424" s="70" t="s">
        <v>47</v>
      </c>
      <c r="Z424" s="70" t="s">
        <v>47</v>
      </c>
      <c r="AA424" s="70" t="s">
        <v>47</v>
      </c>
      <c r="AB424" s="70" t="s">
        <v>47</v>
      </c>
      <c r="AC424" s="70" t="s">
        <v>47</v>
      </c>
      <c r="AD424" s="70" t="s">
        <v>47</v>
      </c>
      <c r="AE424" s="69" t="s">
        <v>47</v>
      </c>
      <c r="AF424" s="58"/>
      <c r="AG424" s="227" t="str">
        <f t="shared" si="15"/>
        <v>PERI</v>
      </c>
      <c r="AH424" s="246">
        <v>44994</v>
      </c>
      <c r="AI424" s="59" t="s">
        <v>1311</v>
      </c>
      <c r="AJ424" s="243" t="s">
        <v>1180</v>
      </c>
      <c r="AK424" s="242"/>
      <c r="AL424" s="59"/>
      <c r="AM424" s="243"/>
      <c r="AN424" s="246"/>
      <c r="AO424" s="59"/>
      <c r="AP424" s="243"/>
      <c r="AQ424" s="281"/>
      <c r="AR424" s="58"/>
      <c r="AS424" s="48" t="str">
        <f>VLOOKUP(J424, 'Interrupt Table U5Lx'!$I$6:$I$397, 1, FALSE)</f>
        <v>INTSSIF0RX</v>
      </c>
    </row>
    <row r="425" spans="1:45" ht="16">
      <c r="H425" s="77" t="s">
        <v>1346</v>
      </c>
      <c r="I425" s="76"/>
      <c r="J425" s="73" t="s">
        <v>719</v>
      </c>
      <c r="K425" s="73" t="s">
        <v>720</v>
      </c>
      <c r="L425" s="75" t="s">
        <v>1347</v>
      </c>
      <c r="M425" s="74" t="s">
        <v>45</v>
      </c>
      <c r="N425" s="74" t="s">
        <v>2327</v>
      </c>
      <c r="O425" s="73"/>
      <c r="P425" s="73"/>
      <c r="Q425" s="73"/>
      <c r="R425" s="72"/>
      <c r="S425" s="71"/>
      <c r="T425" s="70" t="s">
        <v>47</v>
      </c>
      <c r="U425" s="70" t="s">
        <v>47</v>
      </c>
      <c r="V425" s="70" t="s">
        <v>47</v>
      </c>
      <c r="W425" s="70" t="s">
        <v>47</v>
      </c>
      <c r="X425" s="70" t="s">
        <v>47</v>
      </c>
      <c r="Y425" s="70" t="s">
        <v>47</v>
      </c>
      <c r="Z425" s="70" t="s">
        <v>47</v>
      </c>
      <c r="AA425" s="70" t="s">
        <v>47</v>
      </c>
      <c r="AB425" s="70" t="s">
        <v>47</v>
      </c>
      <c r="AC425" s="70" t="s">
        <v>47</v>
      </c>
      <c r="AD425" s="70" t="s">
        <v>47</v>
      </c>
      <c r="AE425" s="69" t="s">
        <v>47</v>
      </c>
      <c r="AF425" s="58"/>
      <c r="AG425" s="227" t="str">
        <f t="shared" si="15"/>
        <v>PERI</v>
      </c>
      <c r="AH425" s="246">
        <v>44994</v>
      </c>
      <c r="AI425" s="59" t="s">
        <v>1311</v>
      </c>
      <c r="AJ425" s="243" t="s">
        <v>1180</v>
      </c>
      <c r="AK425" s="242"/>
      <c r="AL425" s="59"/>
      <c r="AM425" s="243"/>
      <c r="AN425" s="246"/>
      <c r="AO425" s="59"/>
      <c r="AP425" s="243"/>
      <c r="AQ425" s="281"/>
      <c r="AR425" s="58"/>
      <c r="AS425" s="48" t="str">
        <f>VLOOKUP(J425, 'Interrupt Table U5Lx'!$I$6:$I$397, 1, FALSE)</f>
        <v>INTSSIF0</v>
      </c>
    </row>
    <row r="426" spans="1:45" ht="16">
      <c r="H426" s="77" t="s">
        <v>1346</v>
      </c>
      <c r="I426" s="76"/>
      <c r="J426" s="75" t="s">
        <v>721</v>
      </c>
      <c r="K426" s="75" t="s">
        <v>722</v>
      </c>
      <c r="L426" s="75" t="s">
        <v>1348</v>
      </c>
      <c r="M426" s="74" t="s">
        <v>755</v>
      </c>
      <c r="N426" s="74" t="s">
        <v>2328</v>
      </c>
      <c r="O426" s="73"/>
      <c r="P426" s="73"/>
      <c r="Q426" s="73"/>
      <c r="R426" s="72"/>
      <c r="S426" s="71"/>
      <c r="T426" s="70" t="s">
        <v>47</v>
      </c>
      <c r="U426" s="70" t="s">
        <v>47</v>
      </c>
      <c r="V426" s="70" t="s">
        <v>47</v>
      </c>
      <c r="W426" s="70" t="s">
        <v>47</v>
      </c>
      <c r="X426" s="70" t="s">
        <v>47</v>
      </c>
      <c r="Y426" s="70" t="s">
        <v>47</v>
      </c>
      <c r="Z426" s="70" t="s">
        <v>47</v>
      </c>
      <c r="AA426" s="70" t="s">
        <v>47</v>
      </c>
      <c r="AB426" s="70" t="s">
        <v>47</v>
      </c>
      <c r="AC426" s="70" t="s">
        <v>47</v>
      </c>
      <c r="AD426" s="70" t="s">
        <v>47</v>
      </c>
      <c r="AE426" s="69" t="s">
        <v>47</v>
      </c>
      <c r="AF426" s="58"/>
      <c r="AG426" s="227" t="str">
        <f t="shared" si="15"/>
        <v>PERI</v>
      </c>
      <c r="AH426" s="246">
        <v>44994</v>
      </c>
      <c r="AI426" s="59" t="s">
        <v>1311</v>
      </c>
      <c r="AJ426" s="243" t="s">
        <v>1180</v>
      </c>
      <c r="AK426" s="242"/>
      <c r="AL426" s="59"/>
      <c r="AM426" s="243"/>
      <c r="AN426" s="246"/>
      <c r="AO426" s="59"/>
      <c r="AP426" s="243"/>
      <c r="AQ426" s="281"/>
      <c r="AR426" s="58"/>
      <c r="AS426" s="48" t="str">
        <f>VLOOKUP(J426, 'Interrupt Table U5Lx'!$I$6:$I$397, 1, FALSE)</f>
        <v>INTSSIF1TX</v>
      </c>
    </row>
    <row r="427" spans="1:45" ht="16">
      <c r="H427" s="77" t="s">
        <v>1346</v>
      </c>
      <c r="I427" s="76"/>
      <c r="J427" s="73" t="s">
        <v>723</v>
      </c>
      <c r="K427" s="73" t="s">
        <v>724</v>
      </c>
      <c r="L427" s="75" t="s">
        <v>1348</v>
      </c>
      <c r="M427" s="74" t="s">
        <v>755</v>
      </c>
      <c r="N427" s="74" t="s">
        <v>2329</v>
      </c>
      <c r="O427" s="73"/>
      <c r="P427" s="73"/>
      <c r="Q427" s="73"/>
      <c r="R427" s="72"/>
      <c r="S427" s="71"/>
      <c r="T427" s="70" t="s">
        <v>47</v>
      </c>
      <c r="U427" s="70" t="s">
        <v>47</v>
      </c>
      <c r="V427" s="70" t="s">
        <v>47</v>
      </c>
      <c r="W427" s="70" t="s">
        <v>47</v>
      </c>
      <c r="X427" s="70" t="s">
        <v>47</v>
      </c>
      <c r="Y427" s="70" t="s">
        <v>47</v>
      </c>
      <c r="Z427" s="70" t="s">
        <v>47</v>
      </c>
      <c r="AA427" s="70" t="s">
        <v>47</v>
      </c>
      <c r="AB427" s="70" t="s">
        <v>47</v>
      </c>
      <c r="AC427" s="70" t="s">
        <v>47</v>
      </c>
      <c r="AD427" s="70" t="s">
        <v>47</v>
      </c>
      <c r="AE427" s="69" t="s">
        <v>47</v>
      </c>
      <c r="AF427" s="58"/>
      <c r="AG427" s="227" t="str">
        <f t="shared" si="15"/>
        <v>PERI</v>
      </c>
      <c r="AH427" s="246">
        <v>44994</v>
      </c>
      <c r="AI427" s="59" t="s">
        <v>1311</v>
      </c>
      <c r="AJ427" s="243" t="s">
        <v>1180</v>
      </c>
      <c r="AK427" s="242"/>
      <c r="AL427" s="59"/>
      <c r="AM427" s="243"/>
      <c r="AN427" s="246"/>
      <c r="AO427" s="59"/>
      <c r="AP427" s="243"/>
      <c r="AQ427" s="281"/>
      <c r="AR427" s="58"/>
      <c r="AS427" s="48" t="str">
        <f>VLOOKUP(J427, 'Interrupt Table U5Lx'!$I$6:$I$397, 1, FALSE)</f>
        <v>INTSSIF1RX</v>
      </c>
    </row>
    <row r="428" spans="1:45" ht="16.5" thickBot="1">
      <c r="H428" s="68" t="s">
        <v>1346</v>
      </c>
      <c r="I428" s="67"/>
      <c r="J428" s="64" t="s">
        <v>725</v>
      </c>
      <c r="K428" s="64" t="s">
        <v>726</v>
      </c>
      <c r="L428" s="66" t="s">
        <v>1348</v>
      </c>
      <c r="M428" s="65" t="s">
        <v>45</v>
      </c>
      <c r="N428" s="65" t="s">
        <v>2330</v>
      </c>
      <c r="O428" s="64"/>
      <c r="P428" s="64"/>
      <c r="Q428" s="64"/>
      <c r="R428" s="63"/>
      <c r="S428" s="62"/>
      <c r="T428" s="61" t="s">
        <v>47</v>
      </c>
      <c r="U428" s="61" t="s">
        <v>47</v>
      </c>
      <c r="V428" s="61" t="s">
        <v>47</v>
      </c>
      <c r="W428" s="61" t="s">
        <v>47</v>
      </c>
      <c r="X428" s="61" t="s">
        <v>47</v>
      </c>
      <c r="Y428" s="61" t="s">
        <v>47</v>
      </c>
      <c r="Z428" s="61" t="s">
        <v>47</v>
      </c>
      <c r="AA428" s="61" t="s">
        <v>47</v>
      </c>
      <c r="AB428" s="61" t="s">
        <v>47</v>
      </c>
      <c r="AC428" s="61" t="s">
        <v>47</v>
      </c>
      <c r="AD428" s="61" t="s">
        <v>47</v>
      </c>
      <c r="AE428" s="60" t="s">
        <v>47</v>
      </c>
      <c r="AF428" s="58"/>
      <c r="AG428" s="227" t="str">
        <f t="shared" si="15"/>
        <v>PERI</v>
      </c>
      <c r="AH428" s="268">
        <v>44994</v>
      </c>
      <c r="AI428" s="269" t="s">
        <v>1311</v>
      </c>
      <c r="AJ428" s="270" t="s">
        <v>1180</v>
      </c>
      <c r="AK428" s="276"/>
      <c r="AL428" s="269"/>
      <c r="AM428" s="270"/>
      <c r="AN428" s="268"/>
      <c r="AO428" s="269"/>
      <c r="AP428" s="270"/>
      <c r="AQ428" s="281"/>
      <c r="AR428" s="58"/>
      <c r="AS428" s="48" t="str">
        <f>VLOOKUP(J428, 'Interrupt Table U5Lx'!$I$6:$I$397, 1, FALSE)</f>
        <v>INTSSIF1</v>
      </c>
    </row>
    <row r="429" spans="1:45" ht="16">
      <c r="H429" s="57"/>
      <c r="L429" s="56"/>
      <c r="M429" s="54"/>
      <c r="N429" s="54"/>
      <c r="S429" s="53"/>
      <c r="T429" s="52"/>
      <c r="U429" s="52"/>
      <c r="V429" s="52"/>
      <c r="W429" s="52"/>
      <c r="X429" s="52"/>
      <c r="Y429" s="52"/>
      <c r="Z429" s="52"/>
      <c r="AA429" s="52"/>
      <c r="AB429" s="52"/>
      <c r="AC429" s="52"/>
      <c r="AD429" s="52"/>
      <c r="AE429" s="52"/>
      <c r="AH429" s="51"/>
      <c r="AN429" s="51"/>
      <c r="AQ429" s="12"/>
    </row>
    <row r="430" spans="1:45" ht="16">
      <c r="H430" s="53"/>
      <c r="L430" s="55"/>
      <c r="M430" s="54"/>
      <c r="N430" s="54"/>
      <c r="S430" s="53"/>
      <c r="T430" s="52"/>
      <c r="U430" s="52"/>
      <c r="V430" s="52"/>
      <c r="W430" s="52"/>
      <c r="X430" s="52"/>
      <c r="Y430" s="52"/>
      <c r="Z430" s="52"/>
      <c r="AA430" s="52"/>
      <c r="AB430" s="52"/>
      <c r="AC430" s="52"/>
      <c r="AD430" s="52"/>
      <c r="AE430" s="52"/>
      <c r="AH430" s="51"/>
      <c r="AN430" s="51"/>
      <c r="AQ430" s="12"/>
    </row>
  </sheetData>
  <sheetProtection formatCells="0" formatColumns="0" formatRows="0" insertColumns="0" insertRows="0" insertHyperlinks="0" deleteColumns="0" deleteRows="0" sort="0" autoFilter="0" pivotTables="0"/>
  <autoFilter ref="G6:AQ429" xr:uid="{AE21B63B-C7FB-4757-B0A5-965A7EC709EE}"/>
  <mergeCells count="33">
    <mergeCell ref="Z4:Z5"/>
    <mergeCell ref="AA4:AA5"/>
    <mergeCell ref="AB4:AB5"/>
    <mergeCell ref="M4:M5"/>
    <mergeCell ref="O4:O5"/>
    <mergeCell ref="P4:Q4"/>
    <mergeCell ref="X4:X5"/>
    <mergeCell ref="Y4:Y5"/>
    <mergeCell ref="U4:U5"/>
    <mergeCell ref="V4:V5"/>
    <mergeCell ref="W4:W5"/>
    <mergeCell ref="N4:N5"/>
    <mergeCell ref="P6:P418"/>
    <mergeCell ref="Q6:Q418"/>
    <mergeCell ref="A9:A418"/>
    <mergeCell ref="AC3:AE3"/>
    <mergeCell ref="R4:R5"/>
    <mergeCell ref="S4:S5"/>
    <mergeCell ref="A4:A5"/>
    <mergeCell ref="B4:B5"/>
    <mergeCell ref="C4:C5"/>
    <mergeCell ref="J4:J5"/>
    <mergeCell ref="K4:K5"/>
    <mergeCell ref="L4:L5"/>
    <mergeCell ref="AC4:AC5"/>
    <mergeCell ref="AD4:AD5"/>
    <mergeCell ref="AE4:AE5"/>
    <mergeCell ref="T4:T5"/>
    <mergeCell ref="A3:F3"/>
    <mergeCell ref="J3:O3"/>
    <mergeCell ref="P3:R3"/>
    <mergeCell ref="T3:W3"/>
    <mergeCell ref="X3:AB3"/>
  </mergeCells>
  <phoneticPr fontId="12"/>
  <conditionalFormatting sqref="B9">
    <cfRule type="duplicateValues" dxfId="103" priority="37"/>
  </conditionalFormatting>
  <conditionalFormatting sqref="B27">
    <cfRule type="duplicateValues" dxfId="102" priority="36"/>
  </conditionalFormatting>
  <conditionalFormatting sqref="B31">
    <cfRule type="duplicateValues" dxfId="101" priority="35"/>
  </conditionalFormatting>
  <conditionalFormatting sqref="B38">
    <cfRule type="duplicateValues" dxfId="100" priority="34"/>
  </conditionalFormatting>
  <conditionalFormatting sqref="B42">
    <cfRule type="duplicateValues" dxfId="99" priority="33"/>
  </conditionalFormatting>
  <conditionalFormatting sqref="B43:B45">
    <cfRule type="duplicateValues" dxfId="98" priority="49"/>
  </conditionalFormatting>
  <conditionalFormatting sqref="B46">
    <cfRule type="duplicateValues" dxfId="97" priority="32"/>
  </conditionalFormatting>
  <conditionalFormatting sqref="B47">
    <cfRule type="duplicateValues" dxfId="96" priority="46"/>
  </conditionalFormatting>
  <conditionalFormatting sqref="B48">
    <cfRule type="duplicateValues" dxfId="95" priority="31"/>
  </conditionalFormatting>
  <conditionalFormatting sqref="B73:B74">
    <cfRule type="duplicateValues" dxfId="94" priority="193"/>
  </conditionalFormatting>
  <conditionalFormatting sqref="B76">
    <cfRule type="duplicateValues" dxfId="93" priority="30"/>
  </conditionalFormatting>
  <conditionalFormatting sqref="B77:B78">
    <cfRule type="duplicateValues" dxfId="92" priority="39"/>
  </conditionalFormatting>
  <conditionalFormatting sqref="B79">
    <cfRule type="duplicateValues" dxfId="91" priority="29"/>
  </conditionalFormatting>
  <conditionalFormatting sqref="B80:B95">
    <cfRule type="duplicateValues" dxfId="90" priority="50"/>
  </conditionalFormatting>
  <conditionalFormatting sqref="B96">
    <cfRule type="duplicateValues" dxfId="89" priority="28"/>
  </conditionalFormatting>
  <conditionalFormatting sqref="B99">
    <cfRule type="duplicateValues" dxfId="88" priority="27"/>
  </conditionalFormatting>
  <conditionalFormatting sqref="B148">
    <cfRule type="duplicateValues" dxfId="87" priority="26"/>
  </conditionalFormatting>
  <conditionalFormatting sqref="B149:B164">
    <cfRule type="duplicateValues" dxfId="86" priority="40"/>
  </conditionalFormatting>
  <conditionalFormatting sqref="B165">
    <cfRule type="duplicateValues" dxfId="85" priority="25"/>
  </conditionalFormatting>
  <conditionalFormatting sqref="B171">
    <cfRule type="duplicateValues" dxfId="84" priority="24"/>
  </conditionalFormatting>
  <conditionalFormatting sqref="B176">
    <cfRule type="duplicateValues" dxfId="83" priority="23"/>
  </conditionalFormatting>
  <conditionalFormatting sqref="B177:B179">
    <cfRule type="duplicateValues" dxfId="82" priority="48"/>
  </conditionalFormatting>
  <conditionalFormatting sqref="B180">
    <cfRule type="duplicateValues" dxfId="81" priority="22"/>
  </conditionalFormatting>
  <conditionalFormatting sqref="B186">
    <cfRule type="duplicateValues" dxfId="80" priority="21"/>
  </conditionalFormatting>
  <conditionalFormatting sqref="B189:B191">
    <cfRule type="duplicateValues" dxfId="79" priority="95"/>
  </conditionalFormatting>
  <conditionalFormatting sqref="B192:B224">
    <cfRule type="duplicateValues" dxfId="78" priority="192"/>
  </conditionalFormatting>
  <conditionalFormatting sqref="B225">
    <cfRule type="duplicateValues" dxfId="77" priority="20"/>
  </conditionalFormatting>
  <conditionalFormatting sqref="B226:B228">
    <cfRule type="duplicateValues" dxfId="76" priority="52"/>
  </conditionalFormatting>
  <conditionalFormatting sqref="B229:B231">
    <cfRule type="duplicateValues" dxfId="75" priority="38"/>
  </conditionalFormatting>
  <conditionalFormatting sqref="B232">
    <cfRule type="duplicateValues" dxfId="74" priority="19"/>
  </conditionalFormatting>
  <conditionalFormatting sqref="B265:B304">
    <cfRule type="duplicateValues" dxfId="73" priority="53"/>
  </conditionalFormatting>
  <conditionalFormatting sqref="B305">
    <cfRule type="duplicateValues" dxfId="72" priority="18"/>
  </conditionalFormatting>
  <conditionalFormatting sqref="B318:B337">
    <cfRule type="duplicateValues" dxfId="71" priority="54"/>
  </conditionalFormatting>
  <conditionalFormatting sqref="B338">
    <cfRule type="duplicateValues" dxfId="70" priority="17"/>
  </conditionalFormatting>
  <conditionalFormatting sqref="B360">
    <cfRule type="duplicateValues" dxfId="69" priority="16"/>
  </conditionalFormatting>
  <conditionalFormatting sqref="B361:B384">
    <cfRule type="duplicateValues" dxfId="68" priority="44"/>
  </conditionalFormatting>
  <conditionalFormatting sqref="B385">
    <cfRule type="duplicateValues" dxfId="67" priority="15"/>
  </conditionalFormatting>
  <conditionalFormatting sqref="B398">
    <cfRule type="duplicateValues" dxfId="66" priority="13"/>
  </conditionalFormatting>
  <conditionalFormatting sqref="B399 B386:B397 B306:B317 B233:B264 B181:B185 B75 B6:B8 B10:B26 B28:B30 B32:B37 B39:B41 B49:B72 B97:B98 B100:B147 B166:B170 B172:B175 B187:B188 B339:B359 B415:B421">
    <cfRule type="duplicateValues" dxfId="65" priority="191"/>
  </conditionalFormatting>
  <conditionalFormatting sqref="B400">
    <cfRule type="duplicateValues" dxfId="64" priority="12"/>
  </conditionalFormatting>
  <conditionalFormatting sqref="B401:B408">
    <cfRule type="duplicateValues" dxfId="63" priority="51"/>
  </conditionalFormatting>
  <conditionalFormatting sqref="B409">
    <cfRule type="duplicateValues" dxfId="62" priority="11"/>
  </conditionalFormatting>
  <conditionalFormatting sqref="B410">
    <cfRule type="duplicateValues" dxfId="61" priority="55"/>
  </conditionalFormatting>
  <conditionalFormatting sqref="B411:B413">
    <cfRule type="duplicateValues" dxfId="60" priority="47"/>
  </conditionalFormatting>
  <conditionalFormatting sqref="B414">
    <cfRule type="duplicateValues" dxfId="59" priority="10"/>
  </conditionalFormatting>
  <conditionalFormatting sqref="J108:J115">
    <cfRule type="duplicateValues" dxfId="58" priority="3"/>
  </conditionalFormatting>
  <conditionalFormatting sqref="J116:J147">
    <cfRule type="duplicateValues" dxfId="57" priority="4"/>
  </conditionalFormatting>
  <conditionalFormatting sqref="J171">
    <cfRule type="duplicateValues" dxfId="56" priority="2"/>
  </conditionalFormatting>
  <conditionalFormatting sqref="J172:J175">
    <cfRule type="duplicateValues" dxfId="55" priority="76"/>
  </conditionalFormatting>
  <dataValidations count="2">
    <dataValidation type="list" showInputMessage="1" showErrorMessage="1" sqref="T422:AE430 AE55:AE421 U207:V397 W88:W397 Z88:AB397 U398:AD421 X8:AE54 W6:AE7 T6:V206 W8:W79 Z55:AB79 X55:Y397 AC55:AD397 T207:T421" xr:uid="{65087AAA-478A-4DE4-B58F-6C3C18396B94}">
      <formula1>"o,-, ,"</formula1>
    </dataValidation>
    <dataValidation type="list" showInputMessage="1" showErrorMessage="1" sqref="W80:W87 Z80:AB87" xr:uid="{22B58442-8DDB-4B8B-BD45-28D82B99B70C}">
      <formula1>"o,-, T.B.D,　,"</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AB3B9-FF30-4629-8D33-64E7F59D9B02}">
  <sheetPr>
    <tabColor theme="0" tint="-0.249977111117893"/>
  </sheetPr>
  <dimension ref="A1"/>
  <sheetViews>
    <sheetView workbookViewId="0">
      <selection activeCell="J33" sqref="J33"/>
    </sheetView>
  </sheetViews>
  <sheetFormatPr defaultRowHeight="18"/>
  <sheetData/>
  <phoneticPr fontId="12"/>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274A6-F82F-4DB1-95E2-095CB660006A}">
  <sheetPr>
    <tabColor theme="0" tint="-0.249977111117893"/>
  </sheetPr>
  <dimension ref="A1:AQ487"/>
  <sheetViews>
    <sheetView topLeftCell="G1" zoomScale="85" zoomScaleNormal="85" workbookViewId="0">
      <pane xSplit="4" ySplit="6" topLeftCell="AB60" activePane="bottomRight" state="frozen"/>
      <selection pane="topRight" activeCell="K1" sqref="K1"/>
      <selection pane="bottomLeft" activeCell="G7" sqref="G7"/>
      <selection pane="bottomRight" activeCell="AM53" sqref="AM53"/>
    </sheetView>
  </sheetViews>
  <sheetFormatPr defaultColWidth="9.08203125" defaultRowHeight="13"/>
  <cols>
    <col min="1" max="1" width="15.58203125" style="311" hidden="1" customWidth="1"/>
    <col min="2" max="2" width="20.58203125" style="309" hidden="1" customWidth="1"/>
    <col min="3" max="3" width="13" style="309" hidden="1" customWidth="1"/>
    <col min="4" max="4" width="15.58203125" style="309" hidden="1" customWidth="1"/>
    <col min="5" max="5" width="4.08203125" style="309" hidden="1" customWidth="1"/>
    <col min="6" max="6" width="7.58203125" style="309" hidden="1" customWidth="1"/>
    <col min="7" max="7" width="3.58203125" style="309" customWidth="1"/>
    <col min="8" max="8" width="12" style="309" customWidth="1"/>
    <col min="9" max="9" width="10.08203125" style="309" customWidth="1"/>
    <col min="10" max="10" width="28.58203125" style="309" customWidth="1"/>
    <col min="11" max="11" width="68.08203125" style="309" bestFit="1" customWidth="1"/>
    <col min="12" max="12" width="26.08203125" style="309" customWidth="1"/>
    <col min="13" max="13" width="13.33203125" style="309" bestFit="1" customWidth="1"/>
    <col min="14" max="14" width="15.33203125" style="309" hidden="1" customWidth="1"/>
    <col min="15" max="16" width="8.08203125" style="309" hidden="1" customWidth="1"/>
    <col min="17" max="17" width="17.83203125" style="310" hidden="1" customWidth="1"/>
    <col min="18" max="18" width="2.08203125" style="310" customWidth="1"/>
    <col min="19" max="27" width="11.58203125" style="309" bestFit="1" customWidth="1"/>
    <col min="28" max="30" width="11.58203125" style="309" customWidth="1"/>
    <col min="31" max="31" width="20.58203125" style="309" customWidth="1"/>
    <col min="32" max="32" width="9.08203125" style="309"/>
    <col min="33" max="33" width="10.08203125" style="309" bestFit="1" customWidth="1"/>
    <col min="34" max="34" width="15.58203125" style="309" customWidth="1"/>
    <col min="35" max="35" width="9.08203125" style="309"/>
    <col min="36" max="36" width="11.08203125" style="309" customWidth="1"/>
    <col min="37" max="37" width="15.08203125" style="309" bestFit="1" customWidth="1"/>
    <col min="38" max="38" width="11.58203125" style="309" customWidth="1"/>
    <col min="39" max="39" width="48.58203125" style="309" bestFit="1" customWidth="1"/>
    <col min="40" max="16384" width="9.08203125" style="309"/>
  </cols>
  <sheetData>
    <row r="1" spans="1:41">
      <c r="S1" s="511"/>
      <c r="T1" s="511"/>
      <c r="U1" s="511"/>
      <c r="V1" s="511"/>
      <c r="W1" s="511"/>
      <c r="X1" s="511"/>
      <c r="Y1" s="511"/>
      <c r="Z1" s="511"/>
      <c r="AA1" s="511"/>
      <c r="AB1" s="511"/>
      <c r="AC1" s="511"/>
      <c r="AD1" s="511"/>
    </row>
    <row r="2" spans="1:41" ht="13.5" thickBot="1">
      <c r="B2" s="510" t="s">
        <v>1052</v>
      </c>
      <c r="D2" s="510" t="s">
        <v>1052</v>
      </c>
    </row>
    <row r="3" spans="1:41" s="498" customFormat="1" ht="32.25" customHeight="1">
      <c r="A3" s="741" t="s">
        <v>1053</v>
      </c>
      <c r="B3" s="742"/>
      <c r="C3" s="743"/>
      <c r="D3" s="743"/>
      <c r="E3" s="743"/>
      <c r="F3" s="743"/>
      <c r="G3" s="309"/>
      <c r="H3" s="509"/>
      <c r="I3" s="508"/>
      <c r="J3" s="744" t="s">
        <v>1054</v>
      </c>
      <c r="K3" s="744"/>
      <c r="L3" s="744"/>
      <c r="M3" s="744"/>
      <c r="N3" s="744"/>
      <c r="O3" s="743" t="s">
        <v>14</v>
      </c>
      <c r="P3" s="743"/>
      <c r="Q3" s="743"/>
      <c r="R3" s="507"/>
      <c r="S3" s="745" t="s">
        <v>1055</v>
      </c>
      <c r="T3" s="746"/>
      <c r="U3" s="746"/>
      <c r="V3" s="698"/>
      <c r="W3" s="747" t="s">
        <v>1056</v>
      </c>
      <c r="X3" s="747"/>
      <c r="Y3" s="747"/>
      <c r="Z3" s="747"/>
      <c r="AA3" s="700"/>
      <c r="AB3" s="706" t="s">
        <v>1057</v>
      </c>
      <c r="AC3" s="706"/>
      <c r="AD3" s="707"/>
    </row>
    <row r="4" spans="1:41" s="498" customFormat="1" ht="32.25" customHeight="1">
      <c r="A4" s="735" t="s">
        <v>1058</v>
      </c>
      <c r="B4" s="737" t="s">
        <v>1059</v>
      </c>
      <c r="C4" s="737" t="s">
        <v>1059</v>
      </c>
      <c r="D4" s="504"/>
      <c r="E4" s="505" t="s">
        <v>21</v>
      </c>
      <c r="F4" s="505"/>
      <c r="G4" s="309"/>
      <c r="H4" s="506"/>
      <c r="I4" s="505"/>
      <c r="J4" s="739" t="s">
        <v>1060</v>
      </c>
      <c r="K4" s="739" t="s">
        <v>1061</v>
      </c>
      <c r="L4" s="739" t="s">
        <v>1062</v>
      </c>
      <c r="M4" s="739" t="s">
        <v>1063</v>
      </c>
      <c r="N4" s="737" t="s">
        <v>1064</v>
      </c>
      <c r="O4" s="737" t="s">
        <v>27</v>
      </c>
      <c r="P4" s="737"/>
      <c r="Q4" s="732" t="s">
        <v>28</v>
      </c>
      <c r="R4" s="734"/>
      <c r="S4" s="728" t="s">
        <v>1065</v>
      </c>
      <c r="T4" s="730" t="s">
        <v>1066</v>
      </c>
      <c r="U4" s="730" t="s">
        <v>1067</v>
      </c>
      <c r="V4" s="730" t="s">
        <v>1068</v>
      </c>
      <c r="W4" s="730" t="s">
        <v>1069</v>
      </c>
      <c r="X4" s="730" t="s">
        <v>1070</v>
      </c>
      <c r="Y4" s="730" t="s">
        <v>1071</v>
      </c>
      <c r="Z4" s="730" t="s">
        <v>1072</v>
      </c>
      <c r="AA4" s="730" t="s">
        <v>1073</v>
      </c>
      <c r="AB4" s="730" t="s">
        <v>1074</v>
      </c>
      <c r="AC4" s="730" t="s">
        <v>1075</v>
      </c>
      <c r="AD4" s="726" t="s">
        <v>1076</v>
      </c>
      <c r="AG4" s="503" t="s">
        <v>1077</v>
      </c>
      <c r="AH4" s="503"/>
      <c r="AI4" s="503"/>
      <c r="AJ4" s="503" t="s">
        <v>1079</v>
      </c>
      <c r="AK4" s="503"/>
      <c r="AL4" s="503"/>
    </row>
    <row r="5" spans="1:41" s="498" customFormat="1" ht="57.75" customHeight="1" thickBot="1">
      <c r="A5" s="736"/>
      <c r="B5" s="738"/>
      <c r="C5" s="738"/>
      <c r="D5" s="501" t="s">
        <v>1080</v>
      </c>
      <c r="E5" s="500" t="s">
        <v>40</v>
      </c>
      <c r="F5" s="500" t="s">
        <v>41</v>
      </c>
      <c r="G5" s="309"/>
      <c r="H5" s="502" t="s">
        <v>1081</v>
      </c>
      <c r="I5" s="500" t="s">
        <v>1082</v>
      </c>
      <c r="J5" s="740"/>
      <c r="K5" s="740"/>
      <c r="L5" s="740"/>
      <c r="M5" s="740"/>
      <c r="N5" s="738"/>
      <c r="O5" s="500" t="s">
        <v>42</v>
      </c>
      <c r="P5" s="500" t="s">
        <v>43</v>
      </c>
      <c r="Q5" s="733"/>
      <c r="R5" s="711"/>
      <c r="S5" s="729"/>
      <c r="T5" s="731"/>
      <c r="U5" s="731"/>
      <c r="V5" s="731"/>
      <c r="W5" s="731"/>
      <c r="X5" s="731"/>
      <c r="Y5" s="731"/>
      <c r="Z5" s="731"/>
      <c r="AA5" s="731"/>
      <c r="AB5" s="731"/>
      <c r="AC5" s="731"/>
      <c r="AD5" s="727"/>
      <c r="AF5" s="499" t="s">
        <v>1083</v>
      </c>
      <c r="AG5" s="499" t="s">
        <v>1084</v>
      </c>
      <c r="AH5" s="499" t="s">
        <v>1085</v>
      </c>
      <c r="AI5" s="499" t="s">
        <v>1086</v>
      </c>
      <c r="AJ5" s="499" t="s">
        <v>1084</v>
      </c>
      <c r="AK5" s="499" t="s">
        <v>1085</v>
      </c>
      <c r="AL5" s="499" t="s">
        <v>1086</v>
      </c>
      <c r="AM5" s="499" t="s">
        <v>1090</v>
      </c>
    </row>
    <row r="6" spans="1:41" ht="16">
      <c r="A6" s="497"/>
      <c r="B6" s="496"/>
      <c r="C6" s="496"/>
      <c r="D6" s="496"/>
      <c r="E6" s="496"/>
      <c r="F6" s="495"/>
      <c r="H6" s="494" t="s">
        <v>1091</v>
      </c>
      <c r="I6" s="493" t="s">
        <v>1092</v>
      </c>
      <c r="J6" s="492" t="s">
        <v>1093</v>
      </c>
      <c r="K6" s="492" t="s">
        <v>1094</v>
      </c>
      <c r="L6" s="492" t="s">
        <v>1095</v>
      </c>
      <c r="M6" s="492" t="s">
        <v>45</v>
      </c>
      <c r="N6" s="491"/>
      <c r="O6" s="748"/>
      <c r="P6" s="748"/>
      <c r="Q6" s="491"/>
      <c r="R6" s="490"/>
      <c r="S6" s="489" t="s">
        <v>47</v>
      </c>
      <c r="T6" s="489" t="s">
        <v>47</v>
      </c>
      <c r="U6" s="489" t="s">
        <v>47</v>
      </c>
      <c r="V6" s="489" t="s">
        <v>47</v>
      </c>
      <c r="W6" s="489" t="s">
        <v>47</v>
      </c>
      <c r="X6" s="489" t="s">
        <v>47</v>
      </c>
      <c r="Y6" s="489" t="s">
        <v>47</v>
      </c>
      <c r="Z6" s="489" t="s">
        <v>47</v>
      </c>
      <c r="AA6" s="489" t="s">
        <v>47</v>
      </c>
      <c r="AB6" s="489" t="s">
        <v>47</v>
      </c>
      <c r="AC6" s="489" t="s">
        <v>47</v>
      </c>
      <c r="AD6" s="488" t="s">
        <v>47</v>
      </c>
      <c r="AE6" s="319"/>
      <c r="AF6" s="320"/>
      <c r="AG6" s="320"/>
      <c r="AH6" s="320"/>
      <c r="AI6" s="320"/>
      <c r="AJ6" s="320"/>
      <c r="AK6" s="320"/>
      <c r="AL6" s="320"/>
      <c r="AM6" s="320"/>
    </row>
    <row r="7" spans="1:41" ht="16">
      <c r="A7" s="755"/>
      <c r="B7" s="340"/>
      <c r="C7" s="340"/>
      <c r="D7" s="340"/>
      <c r="E7" s="340"/>
      <c r="F7" s="366"/>
      <c r="H7" s="369" t="s">
        <v>1096</v>
      </c>
      <c r="I7" s="351" t="s">
        <v>1097</v>
      </c>
      <c r="J7" s="348"/>
      <c r="K7" s="348"/>
      <c r="L7" s="348"/>
      <c r="M7" s="348"/>
      <c r="N7" s="340"/>
      <c r="O7" s="749"/>
      <c r="P7" s="749"/>
      <c r="Q7" s="340"/>
      <c r="R7" s="351"/>
      <c r="S7" s="446"/>
      <c r="T7" s="446"/>
      <c r="U7" s="446"/>
      <c r="V7" s="446"/>
      <c r="W7" s="446"/>
      <c r="X7" s="446"/>
      <c r="Y7" s="446"/>
      <c r="Z7" s="446"/>
      <c r="AA7" s="446"/>
      <c r="AB7" s="446"/>
      <c r="AC7" s="446"/>
      <c r="AD7" s="457"/>
      <c r="AE7" s="345"/>
      <c r="AF7" s="342" t="s">
        <v>1098</v>
      </c>
      <c r="AG7" s="342"/>
      <c r="AH7" s="342"/>
      <c r="AI7" s="342"/>
      <c r="AJ7" s="342"/>
      <c r="AK7" s="342"/>
      <c r="AL7" s="342"/>
      <c r="AM7" s="342"/>
      <c r="AN7" s="319"/>
      <c r="AO7" s="309" t="e">
        <v>#N/A</v>
      </c>
    </row>
    <row r="8" spans="1:41" ht="16">
      <c r="A8" s="755"/>
      <c r="B8" s="340"/>
      <c r="C8" s="340"/>
      <c r="D8" s="340"/>
      <c r="E8" s="340"/>
      <c r="F8" s="366"/>
      <c r="H8" s="377" t="s">
        <v>1096</v>
      </c>
      <c r="I8" s="365"/>
      <c r="J8" s="340" t="s">
        <v>1099</v>
      </c>
      <c r="K8" s="340" t="s">
        <v>1100</v>
      </c>
      <c r="L8" s="340" t="s">
        <v>1096</v>
      </c>
      <c r="M8" s="340" t="s">
        <v>755</v>
      </c>
      <c r="N8" s="340"/>
      <c r="O8" s="749"/>
      <c r="P8" s="749"/>
      <c r="Q8" s="340"/>
      <c r="R8" s="487"/>
      <c r="S8" s="424" t="s">
        <v>47</v>
      </c>
      <c r="T8" s="424" t="s">
        <v>47</v>
      </c>
      <c r="U8" s="424" t="s">
        <v>47</v>
      </c>
      <c r="V8" s="424" t="s">
        <v>47</v>
      </c>
      <c r="W8" s="424" t="s">
        <v>47</v>
      </c>
      <c r="X8" s="424" t="s">
        <v>47</v>
      </c>
      <c r="Y8" s="424" t="s">
        <v>47</v>
      </c>
      <c r="Z8" s="424" t="s">
        <v>47</v>
      </c>
      <c r="AA8" s="424" t="s">
        <v>47</v>
      </c>
      <c r="AB8" s="425" t="s">
        <v>47</v>
      </c>
      <c r="AC8" s="425" t="s">
        <v>47</v>
      </c>
      <c r="AD8" s="423" t="s">
        <v>47</v>
      </c>
      <c r="AE8" s="319"/>
      <c r="AF8" s="320" t="str">
        <f t="shared" ref="AF8:AF24" si="0">AF7</f>
        <v>PFSS</v>
      </c>
      <c r="AG8" s="321">
        <v>45015</v>
      </c>
      <c r="AH8" s="320" t="s">
        <v>1101</v>
      </c>
      <c r="AI8" s="320" t="s">
        <v>1102</v>
      </c>
      <c r="AJ8" s="13">
        <v>45019</v>
      </c>
      <c r="AK8" s="14" t="s">
        <v>1103</v>
      </c>
      <c r="AL8" s="15" t="s">
        <v>1102</v>
      </c>
      <c r="AM8" s="356" t="s">
        <v>1104</v>
      </c>
      <c r="AN8" s="319"/>
      <c r="AO8" s="309" t="s">
        <v>132</v>
      </c>
    </row>
    <row r="9" spans="1:41" ht="16">
      <c r="A9" s="755"/>
      <c r="B9" s="340"/>
      <c r="C9" s="340"/>
      <c r="D9" s="340"/>
      <c r="E9" s="340"/>
      <c r="F9" s="366"/>
      <c r="H9" s="377" t="s">
        <v>1105</v>
      </c>
      <c r="I9" s="365"/>
      <c r="J9" s="337" t="s">
        <v>1106</v>
      </c>
      <c r="K9" s="337" t="s">
        <v>1107</v>
      </c>
      <c r="L9" s="337" t="s">
        <v>1108</v>
      </c>
      <c r="M9" s="340" t="s">
        <v>755</v>
      </c>
      <c r="N9" s="340"/>
      <c r="O9" s="749"/>
      <c r="P9" s="749"/>
      <c r="Q9" s="340"/>
      <c r="R9" s="487"/>
      <c r="S9" s="424" t="s">
        <v>47</v>
      </c>
      <c r="T9" s="424" t="s">
        <v>47</v>
      </c>
      <c r="U9" s="424" t="s">
        <v>47</v>
      </c>
      <c r="V9" s="424" t="s">
        <v>47</v>
      </c>
      <c r="W9" s="424" t="s">
        <v>47</v>
      </c>
      <c r="X9" s="424" t="s">
        <v>47</v>
      </c>
      <c r="Y9" s="424" t="s">
        <v>47</v>
      </c>
      <c r="Z9" s="424" t="s">
        <v>47</v>
      </c>
      <c r="AA9" s="424" t="s">
        <v>47</v>
      </c>
      <c r="AB9" s="425" t="s">
        <v>47</v>
      </c>
      <c r="AC9" s="425" t="s">
        <v>47</v>
      </c>
      <c r="AD9" s="423" t="s">
        <v>47</v>
      </c>
      <c r="AE9" s="319"/>
      <c r="AF9" s="320" t="str">
        <f t="shared" si="0"/>
        <v>PFSS</v>
      </c>
      <c r="AG9" s="321">
        <v>45005</v>
      </c>
      <c r="AH9" s="320" t="s">
        <v>1101</v>
      </c>
      <c r="AI9" s="320" t="s">
        <v>1102</v>
      </c>
      <c r="AJ9" s="13">
        <v>45019</v>
      </c>
      <c r="AK9" s="14" t="s">
        <v>1103</v>
      </c>
      <c r="AL9" s="15" t="s">
        <v>1102</v>
      </c>
      <c r="AM9" s="320"/>
      <c r="AN9" s="319"/>
      <c r="AO9" s="309" t="s">
        <v>163</v>
      </c>
    </row>
    <row r="10" spans="1:41" ht="16">
      <c r="A10" s="755"/>
      <c r="B10" s="340"/>
      <c r="C10" s="340"/>
      <c r="D10" s="340"/>
      <c r="E10" s="340"/>
      <c r="F10" s="366"/>
      <c r="H10" s="377" t="s">
        <v>1105</v>
      </c>
      <c r="I10" s="365"/>
      <c r="J10" s="337" t="s">
        <v>168</v>
      </c>
      <c r="K10" s="337" t="s">
        <v>169</v>
      </c>
      <c r="L10" s="337" t="s">
        <v>1108</v>
      </c>
      <c r="M10" s="340" t="s">
        <v>755</v>
      </c>
      <c r="N10" s="340"/>
      <c r="O10" s="749"/>
      <c r="P10" s="749"/>
      <c r="Q10" s="340"/>
      <c r="R10" s="487"/>
      <c r="S10" s="424" t="s">
        <v>47</v>
      </c>
      <c r="T10" s="424" t="s">
        <v>47</v>
      </c>
      <c r="U10" s="424" t="s">
        <v>47</v>
      </c>
      <c r="V10" s="424" t="s">
        <v>47</v>
      </c>
      <c r="W10" s="424" t="s">
        <v>47</v>
      </c>
      <c r="X10" s="424" t="s">
        <v>47</v>
      </c>
      <c r="Y10" s="424" t="s">
        <v>47</v>
      </c>
      <c r="Z10" s="424" t="s">
        <v>47</v>
      </c>
      <c r="AA10" s="424" t="s">
        <v>47</v>
      </c>
      <c r="AB10" s="425" t="s">
        <v>47</v>
      </c>
      <c r="AC10" s="425" t="s">
        <v>47</v>
      </c>
      <c r="AD10" s="423" t="s">
        <v>47</v>
      </c>
      <c r="AE10" s="319"/>
      <c r="AF10" s="320" t="str">
        <f t="shared" si="0"/>
        <v>PFSS</v>
      </c>
      <c r="AG10" s="321">
        <v>45005</v>
      </c>
      <c r="AH10" s="320" t="s">
        <v>1101</v>
      </c>
      <c r="AI10" s="320" t="s">
        <v>1102</v>
      </c>
      <c r="AJ10" s="13">
        <v>45019</v>
      </c>
      <c r="AK10" s="14" t="s">
        <v>1103</v>
      </c>
      <c r="AL10" s="15" t="s">
        <v>1102</v>
      </c>
      <c r="AM10" s="320"/>
      <c r="AN10" s="319"/>
      <c r="AO10" s="309" t="s">
        <v>168</v>
      </c>
    </row>
    <row r="11" spans="1:41" ht="16">
      <c r="A11" s="755"/>
      <c r="B11" s="340"/>
      <c r="C11" s="340"/>
      <c r="D11" s="340"/>
      <c r="E11" s="340"/>
      <c r="F11" s="366"/>
      <c r="H11" s="377" t="s">
        <v>1105</v>
      </c>
      <c r="I11" s="365"/>
      <c r="J11" s="337" t="s">
        <v>172</v>
      </c>
      <c r="K11" s="337" t="s">
        <v>173</v>
      </c>
      <c r="L11" s="337" t="s">
        <v>1108</v>
      </c>
      <c r="M11" s="340" t="s">
        <v>755</v>
      </c>
      <c r="N11" s="340"/>
      <c r="O11" s="749"/>
      <c r="P11" s="749"/>
      <c r="Q11" s="340"/>
      <c r="R11" s="487"/>
      <c r="S11" s="424" t="s">
        <v>47</v>
      </c>
      <c r="T11" s="424" t="s">
        <v>47</v>
      </c>
      <c r="U11" s="424" t="s">
        <v>47</v>
      </c>
      <c r="V11" s="424" t="s">
        <v>47</v>
      </c>
      <c r="W11" s="424" t="s">
        <v>47</v>
      </c>
      <c r="X11" s="424" t="s">
        <v>47</v>
      </c>
      <c r="Y11" s="424" t="s">
        <v>47</v>
      </c>
      <c r="Z11" s="424" t="s">
        <v>47</v>
      </c>
      <c r="AA11" s="424" t="s">
        <v>47</v>
      </c>
      <c r="AB11" s="425" t="s">
        <v>47</v>
      </c>
      <c r="AC11" s="425" t="s">
        <v>47</v>
      </c>
      <c r="AD11" s="423" t="s">
        <v>47</v>
      </c>
      <c r="AE11" s="319"/>
      <c r="AF11" s="320" t="str">
        <f t="shared" si="0"/>
        <v>PFSS</v>
      </c>
      <c r="AG11" s="321">
        <v>45005</v>
      </c>
      <c r="AH11" s="320" t="s">
        <v>1101</v>
      </c>
      <c r="AI11" s="320" t="s">
        <v>1102</v>
      </c>
      <c r="AJ11" s="13">
        <v>45019</v>
      </c>
      <c r="AK11" s="14" t="s">
        <v>1103</v>
      </c>
      <c r="AL11" s="15" t="s">
        <v>1102</v>
      </c>
      <c r="AM11" s="320"/>
      <c r="AN11" s="319"/>
      <c r="AO11" s="309" t="s">
        <v>172</v>
      </c>
    </row>
    <row r="12" spans="1:41" ht="16">
      <c r="A12" s="755"/>
      <c r="B12" s="340"/>
      <c r="C12" s="340"/>
      <c r="D12" s="340"/>
      <c r="E12" s="340"/>
      <c r="F12" s="366"/>
      <c r="H12" s="377" t="s">
        <v>1105</v>
      </c>
      <c r="I12" s="365"/>
      <c r="J12" s="337" t="s">
        <v>176</v>
      </c>
      <c r="K12" s="337" t="s">
        <v>177</v>
      </c>
      <c r="L12" s="337" t="s">
        <v>1109</v>
      </c>
      <c r="M12" s="340" t="s">
        <v>755</v>
      </c>
      <c r="N12" s="340"/>
      <c r="O12" s="749"/>
      <c r="P12" s="749"/>
      <c r="Q12" s="340"/>
      <c r="R12" s="487"/>
      <c r="S12" s="424" t="s">
        <v>47</v>
      </c>
      <c r="T12" s="424" t="s">
        <v>47</v>
      </c>
      <c r="U12" s="424" t="s">
        <v>47</v>
      </c>
      <c r="V12" s="424" t="s">
        <v>47</v>
      </c>
      <c r="W12" s="424" t="s">
        <v>47</v>
      </c>
      <c r="X12" s="424" t="s">
        <v>47</v>
      </c>
      <c r="Y12" s="424" t="s">
        <v>47</v>
      </c>
      <c r="Z12" s="424" t="s">
        <v>47</v>
      </c>
      <c r="AA12" s="424" t="s">
        <v>47</v>
      </c>
      <c r="AB12" s="425" t="s">
        <v>47</v>
      </c>
      <c r="AC12" s="425" t="s">
        <v>47</v>
      </c>
      <c r="AD12" s="423" t="s">
        <v>47</v>
      </c>
      <c r="AE12" s="319"/>
      <c r="AF12" s="320" t="str">
        <f t="shared" si="0"/>
        <v>PFSS</v>
      </c>
      <c r="AG12" s="321">
        <v>45005</v>
      </c>
      <c r="AH12" s="320" t="s">
        <v>1101</v>
      </c>
      <c r="AI12" s="320" t="s">
        <v>1102</v>
      </c>
      <c r="AJ12" s="13">
        <v>45019</v>
      </c>
      <c r="AK12" s="14" t="s">
        <v>1103</v>
      </c>
      <c r="AL12" s="15" t="s">
        <v>1102</v>
      </c>
      <c r="AM12" s="320"/>
      <c r="AN12" s="319"/>
      <c r="AO12" s="309" t="s">
        <v>176</v>
      </c>
    </row>
    <row r="13" spans="1:41" ht="16">
      <c r="A13" s="755"/>
      <c r="B13" s="340"/>
      <c r="C13" s="340"/>
      <c r="D13" s="340"/>
      <c r="E13" s="340"/>
      <c r="F13" s="366"/>
      <c r="H13" s="377" t="s">
        <v>1105</v>
      </c>
      <c r="I13" s="365"/>
      <c r="J13" s="337" t="s">
        <v>179</v>
      </c>
      <c r="K13" s="337" t="s">
        <v>180</v>
      </c>
      <c r="L13" s="337" t="s">
        <v>1109</v>
      </c>
      <c r="M13" s="340" t="s">
        <v>755</v>
      </c>
      <c r="N13" s="340"/>
      <c r="O13" s="749"/>
      <c r="P13" s="749"/>
      <c r="Q13" s="340"/>
      <c r="R13" s="487"/>
      <c r="S13" s="424" t="s">
        <v>47</v>
      </c>
      <c r="T13" s="424" t="s">
        <v>47</v>
      </c>
      <c r="U13" s="424" t="s">
        <v>47</v>
      </c>
      <c r="V13" s="424" t="s">
        <v>47</v>
      </c>
      <c r="W13" s="424" t="s">
        <v>47</v>
      </c>
      <c r="X13" s="424" t="s">
        <v>47</v>
      </c>
      <c r="Y13" s="424" t="s">
        <v>47</v>
      </c>
      <c r="Z13" s="424" t="s">
        <v>47</v>
      </c>
      <c r="AA13" s="424" t="s">
        <v>47</v>
      </c>
      <c r="AB13" s="425" t="s">
        <v>47</v>
      </c>
      <c r="AC13" s="425" t="s">
        <v>47</v>
      </c>
      <c r="AD13" s="423" t="s">
        <v>47</v>
      </c>
      <c r="AE13" s="319"/>
      <c r="AF13" s="320" t="str">
        <f t="shared" si="0"/>
        <v>PFSS</v>
      </c>
      <c r="AG13" s="321">
        <v>45005</v>
      </c>
      <c r="AH13" s="320" t="s">
        <v>1101</v>
      </c>
      <c r="AI13" s="320" t="s">
        <v>1102</v>
      </c>
      <c r="AJ13" s="13">
        <v>45019</v>
      </c>
      <c r="AK13" s="14" t="s">
        <v>1103</v>
      </c>
      <c r="AL13" s="15" t="s">
        <v>1102</v>
      </c>
      <c r="AM13" s="320"/>
      <c r="AN13" s="319"/>
      <c r="AO13" s="309" t="s">
        <v>179</v>
      </c>
    </row>
    <row r="14" spans="1:41" ht="16">
      <c r="A14" s="755"/>
      <c r="B14" s="340"/>
      <c r="C14" s="340"/>
      <c r="D14" s="340"/>
      <c r="E14" s="340"/>
      <c r="F14" s="366"/>
      <c r="H14" s="377" t="s">
        <v>1105</v>
      </c>
      <c r="I14" s="365"/>
      <c r="J14" s="337" t="s">
        <v>184</v>
      </c>
      <c r="K14" s="337" t="s">
        <v>185</v>
      </c>
      <c r="L14" s="337" t="s">
        <v>1109</v>
      </c>
      <c r="M14" s="340" t="s">
        <v>755</v>
      </c>
      <c r="N14" s="340"/>
      <c r="O14" s="749"/>
      <c r="P14" s="749"/>
      <c r="Q14" s="340"/>
      <c r="R14" s="487"/>
      <c r="S14" s="424" t="s">
        <v>47</v>
      </c>
      <c r="T14" s="424" t="s">
        <v>47</v>
      </c>
      <c r="U14" s="424" t="s">
        <v>47</v>
      </c>
      <c r="V14" s="424" t="s">
        <v>47</v>
      </c>
      <c r="W14" s="424" t="s">
        <v>47</v>
      </c>
      <c r="X14" s="424" t="s">
        <v>47</v>
      </c>
      <c r="Y14" s="424" t="s">
        <v>47</v>
      </c>
      <c r="Z14" s="424" t="s">
        <v>47</v>
      </c>
      <c r="AA14" s="424" t="s">
        <v>47</v>
      </c>
      <c r="AB14" s="425" t="s">
        <v>47</v>
      </c>
      <c r="AC14" s="425" t="s">
        <v>47</v>
      </c>
      <c r="AD14" s="423" t="s">
        <v>47</v>
      </c>
      <c r="AE14" s="319"/>
      <c r="AF14" s="320" t="str">
        <f t="shared" si="0"/>
        <v>PFSS</v>
      </c>
      <c r="AG14" s="321">
        <v>45005</v>
      </c>
      <c r="AH14" s="320" t="s">
        <v>1101</v>
      </c>
      <c r="AI14" s="320" t="s">
        <v>1102</v>
      </c>
      <c r="AJ14" s="13">
        <v>45019</v>
      </c>
      <c r="AK14" s="14" t="s">
        <v>1103</v>
      </c>
      <c r="AL14" s="15" t="s">
        <v>1102</v>
      </c>
      <c r="AM14" s="320"/>
      <c r="AN14" s="319"/>
      <c r="AO14" s="309" t="s">
        <v>184</v>
      </c>
    </row>
    <row r="15" spans="1:41" ht="16">
      <c r="A15" s="755"/>
      <c r="B15" s="340"/>
      <c r="C15" s="340"/>
      <c r="D15" s="340"/>
      <c r="E15" s="340"/>
      <c r="F15" s="366"/>
      <c r="H15" s="377" t="s">
        <v>1105</v>
      </c>
      <c r="I15" s="365"/>
      <c r="J15" s="337" t="s">
        <v>188</v>
      </c>
      <c r="K15" s="337" t="s">
        <v>189</v>
      </c>
      <c r="L15" s="337" t="s">
        <v>1109</v>
      </c>
      <c r="M15" s="340" t="s">
        <v>755</v>
      </c>
      <c r="N15" s="340"/>
      <c r="O15" s="749"/>
      <c r="P15" s="749"/>
      <c r="Q15" s="340"/>
      <c r="R15" s="487"/>
      <c r="S15" s="424" t="s">
        <v>47</v>
      </c>
      <c r="T15" s="424" t="s">
        <v>47</v>
      </c>
      <c r="U15" s="424" t="s">
        <v>47</v>
      </c>
      <c r="V15" s="424" t="s">
        <v>47</v>
      </c>
      <c r="W15" s="424" t="s">
        <v>47</v>
      </c>
      <c r="X15" s="424" t="s">
        <v>47</v>
      </c>
      <c r="Y15" s="424" t="s">
        <v>47</v>
      </c>
      <c r="Z15" s="424" t="s">
        <v>47</v>
      </c>
      <c r="AA15" s="424" t="s">
        <v>47</v>
      </c>
      <c r="AB15" s="425" t="s">
        <v>47</v>
      </c>
      <c r="AC15" s="425" t="s">
        <v>47</v>
      </c>
      <c r="AD15" s="423" t="s">
        <v>47</v>
      </c>
      <c r="AE15" s="319"/>
      <c r="AF15" s="320" t="str">
        <f t="shared" si="0"/>
        <v>PFSS</v>
      </c>
      <c r="AG15" s="321">
        <v>45005</v>
      </c>
      <c r="AH15" s="320" t="s">
        <v>1101</v>
      </c>
      <c r="AI15" s="320" t="s">
        <v>1102</v>
      </c>
      <c r="AJ15" s="13">
        <v>45019</v>
      </c>
      <c r="AK15" s="14" t="s">
        <v>1103</v>
      </c>
      <c r="AL15" s="15" t="s">
        <v>1102</v>
      </c>
      <c r="AM15" s="320"/>
      <c r="AN15" s="319"/>
      <c r="AO15" s="309" t="s">
        <v>188</v>
      </c>
    </row>
    <row r="16" spans="1:41" ht="16">
      <c r="A16" s="755"/>
      <c r="B16" s="340"/>
      <c r="C16" s="340"/>
      <c r="D16" s="340"/>
      <c r="E16" s="340"/>
      <c r="F16" s="366"/>
      <c r="H16" s="377" t="s">
        <v>1105</v>
      </c>
      <c r="I16" s="365"/>
      <c r="J16" s="337" t="s">
        <v>193</v>
      </c>
      <c r="K16" s="337" t="s">
        <v>194</v>
      </c>
      <c r="L16" s="337" t="s">
        <v>1109</v>
      </c>
      <c r="M16" s="340" t="s">
        <v>755</v>
      </c>
      <c r="N16" s="340"/>
      <c r="O16" s="749"/>
      <c r="P16" s="749"/>
      <c r="Q16" s="340"/>
      <c r="R16" s="487"/>
      <c r="S16" s="424" t="s">
        <v>47</v>
      </c>
      <c r="T16" s="424" t="s">
        <v>47</v>
      </c>
      <c r="U16" s="424" t="s">
        <v>47</v>
      </c>
      <c r="V16" s="424" t="s">
        <v>47</v>
      </c>
      <c r="W16" s="424" t="s">
        <v>47</v>
      </c>
      <c r="X16" s="424" t="s">
        <v>47</v>
      </c>
      <c r="Y16" s="424" t="s">
        <v>47</v>
      </c>
      <c r="Z16" s="424" t="s">
        <v>47</v>
      </c>
      <c r="AA16" s="424" t="s">
        <v>47</v>
      </c>
      <c r="AB16" s="425" t="s">
        <v>47</v>
      </c>
      <c r="AC16" s="425" t="s">
        <v>47</v>
      </c>
      <c r="AD16" s="423" t="s">
        <v>47</v>
      </c>
      <c r="AE16" s="319"/>
      <c r="AF16" s="320" t="str">
        <f t="shared" si="0"/>
        <v>PFSS</v>
      </c>
      <c r="AG16" s="321">
        <v>45005</v>
      </c>
      <c r="AH16" s="320" t="s">
        <v>1101</v>
      </c>
      <c r="AI16" s="320" t="s">
        <v>1102</v>
      </c>
      <c r="AJ16" s="13">
        <v>45019</v>
      </c>
      <c r="AK16" s="14" t="s">
        <v>1103</v>
      </c>
      <c r="AL16" s="15" t="s">
        <v>1102</v>
      </c>
      <c r="AM16" s="320"/>
      <c r="AN16" s="319"/>
      <c r="AO16" s="309" t="s">
        <v>193</v>
      </c>
    </row>
    <row r="17" spans="1:41" ht="16">
      <c r="A17" s="755"/>
      <c r="B17" s="340"/>
      <c r="C17" s="340"/>
      <c r="D17" s="340"/>
      <c r="E17" s="340"/>
      <c r="F17" s="366"/>
      <c r="H17" s="377" t="s">
        <v>1105</v>
      </c>
      <c r="I17" s="365"/>
      <c r="J17" s="337" t="s">
        <v>1110</v>
      </c>
      <c r="K17" s="337" t="s">
        <v>1111</v>
      </c>
      <c r="L17" s="337" t="s">
        <v>1112</v>
      </c>
      <c r="M17" s="340" t="s">
        <v>755</v>
      </c>
      <c r="N17" s="340"/>
      <c r="O17" s="749"/>
      <c r="P17" s="749"/>
      <c r="Q17" s="340"/>
      <c r="R17" s="487"/>
      <c r="S17" s="424" t="s">
        <v>47</v>
      </c>
      <c r="T17" s="424" t="s">
        <v>47</v>
      </c>
      <c r="U17" s="424" t="s">
        <v>47</v>
      </c>
      <c r="V17" s="424" t="s">
        <v>47</v>
      </c>
      <c r="W17" s="424" t="s">
        <v>47</v>
      </c>
      <c r="X17" s="424" t="s">
        <v>47</v>
      </c>
      <c r="Y17" s="424" t="s">
        <v>47</v>
      </c>
      <c r="Z17" s="424" t="s">
        <v>47</v>
      </c>
      <c r="AA17" s="424" t="s">
        <v>47</v>
      </c>
      <c r="AB17" s="425" t="s">
        <v>47</v>
      </c>
      <c r="AC17" s="425" t="s">
        <v>47</v>
      </c>
      <c r="AD17" s="423" t="s">
        <v>47</v>
      </c>
      <c r="AE17" s="319"/>
      <c r="AF17" s="320" t="str">
        <f t="shared" si="0"/>
        <v>PFSS</v>
      </c>
      <c r="AG17" s="321">
        <v>45005</v>
      </c>
      <c r="AH17" s="320" t="s">
        <v>1101</v>
      </c>
      <c r="AI17" s="320" t="s">
        <v>1102</v>
      </c>
      <c r="AJ17" s="13">
        <v>45019</v>
      </c>
      <c r="AK17" s="14" t="s">
        <v>1103</v>
      </c>
      <c r="AL17" s="15" t="s">
        <v>1102</v>
      </c>
      <c r="AM17" s="320"/>
      <c r="AN17" s="319"/>
      <c r="AO17" s="309" t="s">
        <v>727</v>
      </c>
    </row>
    <row r="18" spans="1:41" ht="16">
      <c r="A18" s="755"/>
      <c r="B18" s="340"/>
      <c r="C18" s="340"/>
      <c r="D18" s="340"/>
      <c r="E18" s="340"/>
      <c r="F18" s="366"/>
      <c r="H18" s="377" t="s">
        <v>1105</v>
      </c>
      <c r="I18" s="365"/>
      <c r="J18" s="337" t="s">
        <v>729</v>
      </c>
      <c r="K18" s="337" t="s">
        <v>730</v>
      </c>
      <c r="L18" s="337" t="s">
        <v>1112</v>
      </c>
      <c r="M18" s="340" t="s">
        <v>755</v>
      </c>
      <c r="N18" s="340"/>
      <c r="O18" s="749"/>
      <c r="P18" s="749"/>
      <c r="Q18" s="340"/>
      <c r="R18" s="487"/>
      <c r="S18" s="424" t="s">
        <v>47</v>
      </c>
      <c r="T18" s="424" t="s">
        <v>47</v>
      </c>
      <c r="U18" s="424" t="s">
        <v>47</v>
      </c>
      <c r="V18" s="424" t="s">
        <v>47</v>
      </c>
      <c r="W18" s="424" t="s">
        <v>47</v>
      </c>
      <c r="X18" s="424" t="s">
        <v>47</v>
      </c>
      <c r="Y18" s="424" t="s">
        <v>47</v>
      </c>
      <c r="Z18" s="424" t="s">
        <v>47</v>
      </c>
      <c r="AA18" s="424" t="s">
        <v>47</v>
      </c>
      <c r="AB18" s="425" t="s">
        <v>47</v>
      </c>
      <c r="AC18" s="425" t="s">
        <v>47</v>
      </c>
      <c r="AD18" s="423" t="s">
        <v>47</v>
      </c>
      <c r="AE18" s="319"/>
      <c r="AF18" s="320" t="str">
        <f t="shared" si="0"/>
        <v>PFSS</v>
      </c>
      <c r="AG18" s="321">
        <v>45005</v>
      </c>
      <c r="AH18" s="320" t="s">
        <v>1101</v>
      </c>
      <c r="AI18" s="320" t="s">
        <v>1102</v>
      </c>
      <c r="AJ18" s="13">
        <v>45019</v>
      </c>
      <c r="AK18" s="14" t="s">
        <v>1103</v>
      </c>
      <c r="AL18" s="15" t="s">
        <v>1102</v>
      </c>
      <c r="AM18" s="320"/>
      <c r="AN18" s="319"/>
      <c r="AO18" s="309" t="s">
        <v>729</v>
      </c>
    </row>
    <row r="19" spans="1:41" ht="16">
      <c r="A19" s="755"/>
      <c r="B19" s="340"/>
      <c r="C19" s="340"/>
      <c r="D19" s="340"/>
      <c r="E19" s="340"/>
      <c r="F19" s="366"/>
      <c r="H19" s="377" t="s">
        <v>1105</v>
      </c>
      <c r="I19" s="365"/>
      <c r="J19" s="337" t="s">
        <v>731</v>
      </c>
      <c r="K19" s="337" t="s">
        <v>732</v>
      </c>
      <c r="L19" s="337" t="s">
        <v>1112</v>
      </c>
      <c r="M19" s="340" t="s">
        <v>755</v>
      </c>
      <c r="N19" s="340"/>
      <c r="O19" s="749"/>
      <c r="P19" s="749"/>
      <c r="Q19" s="340"/>
      <c r="R19" s="487"/>
      <c r="S19" s="424" t="s">
        <v>47</v>
      </c>
      <c r="T19" s="424" t="s">
        <v>47</v>
      </c>
      <c r="U19" s="424" t="s">
        <v>47</v>
      </c>
      <c r="V19" s="424" t="s">
        <v>47</v>
      </c>
      <c r="W19" s="424" t="s">
        <v>47</v>
      </c>
      <c r="X19" s="424" t="s">
        <v>47</v>
      </c>
      <c r="Y19" s="424" t="s">
        <v>47</v>
      </c>
      <c r="Z19" s="424" t="s">
        <v>47</v>
      </c>
      <c r="AA19" s="424" t="s">
        <v>47</v>
      </c>
      <c r="AB19" s="425" t="s">
        <v>47</v>
      </c>
      <c r="AC19" s="425" t="s">
        <v>47</v>
      </c>
      <c r="AD19" s="423" t="s">
        <v>47</v>
      </c>
      <c r="AE19" s="319"/>
      <c r="AF19" s="320" t="str">
        <f t="shared" si="0"/>
        <v>PFSS</v>
      </c>
      <c r="AG19" s="321">
        <v>45005</v>
      </c>
      <c r="AH19" s="320" t="s">
        <v>1101</v>
      </c>
      <c r="AI19" s="320" t="s">
        <v>1102</v>
      </c>
      <c r="AJ19" s="13">
        <v>45019</v>
      </c>
      <c r="AK19" s="14" t="s">
        <v>1103</v>
      </c>
      <c r="AL19" s="15" t="s">
        <v>1102</v>
      </c>
      <c r="AM19" s="320"/>
      <c r="AN19" s="319"/>
      <c r="AO19" s="309" t="s">
        <v>731</v>
      </c>
    </row>
    <row r="20" spans="1:41" ht="16">
      <c r="A20" s="755"/>
      <c r="B20" s="340"/>
      <c r="C20" s="340"/>
      <c r="D20" s="340"/>
      <c r="E20" s="340"/>
      <c r="F20" s="366"/>
      <c r="H20" s="377" t="s">
        <v>1105</v>
      </c>
      <c r="I20" s="365"/>
      <c r="J20" s="337" t="s">
        <v>733</v>
      </c>
      <c r="K20" s="337" t="s">
        <v>734</v>
      </c>
      <c r="L20" s="337" t="s">
        <v>1112</v>
      </c>
      <c r="M20" s="340" t="s">
        <v>755</v>
      </c>
      <c r="N20" s="340"/>
      <c r="O20" s="749"/>
      <c r="P20" s="749"/>
      <c r="Q20" s="340"/>
      <c r="R20" s="487"/>
      <c r="S20" s="424" t="s">
        <v>47</v>
      </c>
      <c r="T20" s="424" t="s">
        <v>47</v>
      </c>
      <c r="U20" s="424" t="s">
        <v>47</v>
      </c>
      <c r="V20" s="424" t="s">
        <v>47</v>
      </c>
      <c r="W20" s="424" t="s">
        <v>47</v>
      </c>
      <c r="X20" s="424" t="s">
        <v>47</v>
      </c>
      <c r="Y20" s="424" t="s">
        <v>47</v>
      </c>
      <c r="Z20" s="424" t="s">
        <v>47</v>
      </c>
      <c r="AA20" s="424" t="s">
        <v>47</v>
      </c>
      <c r="AB20" s="425" t="s">
        <v>47</v>
      </c>
      <c r="AC20" s="425" t="s">
        <v>47</v>
      </c>
      <c r="AD20" s="423" t="s">
        <v>47</v>
      </c>
      <c r="AE20" s="319"/>
      <c r="AF20" s="320" t="str">
        <f t="shared" si="0"/>
        <v>PFSS</v>
      </c>
      <c r="AG20" s="321">
        <v>45005</v>
      </c>
      <c r="AH20" s="320" t="s">
        <v>1101</v>
      </c>
      <c r="AI20" s="320" t="s">
        <v>1102</v>
      </c>
      <c r="AJ20" s="13">
        <v>45019</v>
      </c>
      <c r="AK20" s="14" t="s">
        <v>1103</v>
      </c>
      <c r="AL20" s="15" t="s">
        <v>1102</v>
      </c>
      <c r="AM20" s="320"/>
      <c r="AN20" s="319"/>
      <c r="AO20" s="309" t="s">
        <v>733</v>
      </c>
    </row>
    <row r="21" spans="1:41" ht="16">
      <c r="A21" s="755"/>
      <c r="B21" s="340"/>
      <c r="C21" s="340"/>
      <c r="D21" s="340"/>
      <c r="E21" s="340"/>
      <c r="F21" s="366"/>
      <c r="H21" s="377" t="s">
        <v>1105</v>
      </c>
      <c r="I21" s="365"/>
      <c r="J21" s="337" t="s">
        <v>735</v>
      </c>
      <c r="K21" s="337" t="s">
        <v>736</v>
      </c>
      <c r="L21" s="337" t="s">
        <v>1112</v>
      </c>
      <c r="M21" s="340" t="s">
        <v>755</v>
      </c>
      <c r="N21" s="340"/>
      <c r="O21" s="749"/>
      <c r="P21" s="749"/>
      <c r="Q21" s="340"/>
      <c r="R21" s="487"/>
      <c r="S21" s="424" t="s">
        <v>47</v>
      </c>
      <c r="T21" s="424" t="s">
        <v>47</v>
      </c>
      <c r="U21" s="424" t="s">
        <v>47</v>
      </c>
      <c r="V21" s="424" t="s">
        <v>47</v>
      </c>
      <c r="W21" s="424" t="s">
        <v>47</v>
      </c>
      <c r="X21" s="424" t="s">
        <v>47</v>
      </c>
      <c r="Y21" s="424" t="s">
        <v>47</v>
      </c>
      <c r="Z21" s="424" t="s">
        <v>47</v>
      </c>
      <c r="AA21" s="424" t="s">
        <v>47</v>
      </c>
      <c r="AB21" s="425" t="s">
        <v>47</v>
      </c>
      <c r="AC21" s="425" t="s">
        <v>47</v>
      </c>
      <c r="AD21" s="423" t="s">
        <v>47</v>
      </c>
      <c r="AE21" s="319"/>
      <c r="AF21" s="320" t="str">
        <f t="shared" si="0"/>
        <v>PFSS</v>
      </c>
      <c r="AG21" s="321">
        <v>45005</v>
      </c>
      <c r="AH21" s="320" t="s">
        <v>1101</v>
      </c>
      <c r="AI21" s="320" t="s">
        <v>1102</v>
      </c>
      <c r="AJ21" s="13">
        <v>45019</v>
      </c>
      <c r="AK21" s="14" t="s">
        <v>1103</v>
      </c>
      <c r="AL21" s="15" t="s">
        <v>1102</v>
      </c>
      <c r="AM21" s="320"/>
      <c r="AN21" s="319"/>
      <c r="AO21" s="309" t="s">
        <v>735</v>
      </c>
    </row>
    <row r="22" spans="1:41" ht="16">
      <c r="A22" s="755"/>
      <c r="B22" s="340"/>
      <c r="C22" s="340"/>
      <c r="D22" s="340"/>
      <c r="E22" s="340"/>
      <c r="F22" s="366"/>
      <c r="H22" s="377" t="s">
        <v>1105</v>
      </c>
      <c r="I22" s="365"/>
      <c r="J22" s="337" t="s">
        <v>737</v>
      </c>
      <c r="K22" s="337" t="s">
        <v>738</v>
      </c>
      <c r="L22" s="337" t="s">
        <v>1112</v>
      </c>
      <c r="M22" s="340" t="s">
        <v>755</v>
      </c>
      <c r="N22" s="340"/>
      <c r="O22" s="749"/>
      <c r="P22" s="749"/>
      <c r="Q22" s="340"/>
      <c r="R22" s="487"/>
      <c r="S22" s="424" t="s">
        <v>47</v>
      </c>
      <c r="T22" s="424" t="s">
        <v>47</v>
      </c>
      <c r="U22" s="424" t="s">
        <v>47</v>
      </c>
      <c r="V22" s="424" t="s">
        <v>47</v>
      </c>
      <c r="W22" s="424" t="s">
        <v>47</v>
      </c>
      <c r="X22" s="424" t="s">
        <v>47</v>
      </c>
      <c r="Y22" s="424" t="s">
        <v>47</v>
      </c>
      <c r="Z22" s="424" t="s">
        <v>47</v>
      </c>
      <c r="AA22" s="424" t="s">
        <v>47</v>
      </c>
      <c r="AB22" s="425" t="s">
        <v>47</v>
      </c>
      <c r="AC22" s="425" t="s">
        <v>47</v>
      </c>
      <c r="AD22" s="423" t="s">
        <v>47</v>
      </c>
      <c r="AE22" s="319"/>
      <c r="AF22" s="320" t="str">
        <f t="shared" si="0"/>
        <v>PFSS</v>
      </c>
      <c r="AG22" s="321">
        <v>45005</v>
      </c>
      <c r="AH22" s="320" t="s">
        <v>1101</v>
      </c>
      <c r="AI22" s="320" t="s">
        <v>1102</v>
      </c>
      <c r="AJ22" s="13">
        <v>45019</v>
      </c>
      <c r="AK22" s="14" t="s">
        <v>1103</v>
      </c>
      <c r="AL22" s="15" t="s">
        <v>1102</v>
      </c>
      <c r="AM22" s="320"/>
      <c r="AN22" s="319"/>
      <c r="AO22" s="309" t="s">
        <v>737</v>
      </c>
    </row>
    <row r="23" spans="1:41" ht="16">
      <c r="A23" s="755"/>
      <c r="B23" s="340"/>
      <c r="C23" s="340"/>
      <c r="D23" s="340"/>
      <c r="E23" s="340"/>
      <c r="F23" s="366"/>
      <c r="H23" s="377" t="s">
        <v>1105</v>
      </c>
      <c r="I23" s="365"/>
      <c r="J23" s="337" t="s">
        <v>739</v>
      </c>
      <c r="K23" s="337" t="s">
        <v>740</v>
      </c>
      <c r="L23" s="337" t="s">
        <v>1112</v>
      </c>
      <c r="M23" s="340" t="s">
        <v>755</v>
      </c>
      <c r="N23" s="340"/>
      <c r="O23" s="749"/>
      <c r="P23" s="749"/>
      <c r="Q23" s="340"/>
      <c r="R23" s="487"/>
      <c r="S23" s="424" t="s">
        <v>47</v>
      </c>
      <c r="T23" s="424" t="s">
        <v>47</v>
      </c>
      <c r="U23" s="424" t="s">
        <v>47</v>
      </c>
      <c r="V23" s="424" t="s">
        <v>47</v>
      </c>
      <c r="W23" s="424" t="s">
        <v>47</v>
      </c>
      <c r="X23" s="424" t="s">
        <v>47</v>
      </c>
      <c r="Y23" s="424" t="s">
        <v>47</v>
      </c>
      <c r="Z23" s="424" t="s">
        <v>47</v>
      </c>
      <c r="AA23" s="424" t="s">
        <v>47</v>
      </c>
      <c r="AB23" s="425" t="s">
        <v>47</v>
      </c>
      <c r="AC23" s="425" t="s">
        <v>47</v>
      </c>
      <c r="AD23" s="423" t="s">
        <v>47</v>
      </c>
      <c r="AE23" s="319"/>
      <c r="AF23" s="320" t="str">
        <f t="shared" si="0"/>
        <v>PFSS</v>
      </c>
      <c r="AG23" s="321">
        <v>45005</v>
      </c>
      <c r="AH23" s="320" t="s">
        <v>1101</v>
      </c>
      <c r="AI23" s="320" t="s">
        <v>1102</v>
      </c>
      <c r="AJ23" s="13">
        <v>45019</v>
      </c>
      <c r="AK23" s="14" t="s">
        <v>1103</v>
      </c>
      <c r="AL23" s="15" t="s">
        <v>1102</v>
      </c>
      <c r="AM23" s="320"/>
      <c r="AN23" s="319"/>
      <c r="AO23" s="309" t="s">
        <v>739</v>
      </c>
    </row>
    <row r="24" spans="1:41" ht="16">
      <c r="A24" s="755"/>
      <c r="B24" s="340"/>
      <c r="C24" s="340"/>
      <c r="D24" s="340"/>
      <c r="E24" s="340"/>
      <c r="F24" s="366"/>
      <c r="H24" s="377" t="s">
        <v>1105</v>
      </c>
      <c r="I24" s="365"/>
      <c r="J24" s="337" t="s">
        <v>741</v>
      </c>
      <c r="K24" s="337" t="s">
        <v>742</v>
      </c>
      <c r="L24" s="337" t="s">
        <v>1112</v>
      </c>
      <c r="M24" s="340" t="s">
        <v>755</v>
      </c>
      <c r="N24" s="340"/>
      <c r="O24" s="749"/>
      <c r="P24" s="749"/>
      <c r="Q24" s="340"/>
      <c r="R24" s="487"/>
      <c r="S24" s="424" t="s">
        <v>47</v>
      </c>
      <c r="T24" s="424" t="s">
        <v>47</v>
      </c>
      <c r="U24" s="424" t="s">
        <v>47</v>
      </c>
      <c r="V24" s="424" t="s">
        <v>47</v>
      </c>
      <c r="W24" s="424" t="s">
        <v>47</v>
      </c>
      <c r="X24" s="424" t="s">
        <v>47</v>
      </c>
      <c r="Y24" s="424" t="s">
        <v>47</v>
      </c>
      <c r="Z24" s="424" t="s">
        <v>47</v>
      </c>
      <c r="AA24" s="424" t="s">
        <v>47</v>
      </c>
      <c r="AB24" s="425" t="s">
        <v>47</v>
      </c>
      <c r="AC24" s="425" t="s">
        <v>47</v>
      </c>
      <c r="AD24" s="423" t="s">
        <v>47</v>
      </c>
      <c r="AE24" s="319"/>
      <c r="AF24" s="320" t="str">
        <f t="shared" si="0"/>
        <v>PFSS</v>
      </c>
      <c r="AG24" s="321">
        <v>45005</v>
      </c>
      <c r="AH24" s="320" t="s">
        <v>1101</v>
      </c>
      <c r="AI24" s="320" t="s">
        <v>1102</v>
      </c>
      <c r="AJ24" s="13">
        <v>45019</v>
      </c>
      <c r="AK24" s="14" t="s">
        <v>1103</v>
      </c>
      <c r="AL24" s="15" t="s">
        <v>1102</v>
      </c>
      <c r="AM24" s="320"/>
      <c r="AN24" s="319"/>
      <c r="AO24" s="309" t="s">
        <v>741</v>
      </c>
    </row>
    <row r="25" spans="1:41" s="370" customFormat="1" ht="16">
      <c r="A25" s="755"/>
      <c r="B25" s="375"/>
      <c r="C25" s="375"/>
      <c r="D25" s="375"/>
      <c r="E25" s="375"/>
      <c r="F25" s="378"/>
      <c r="G25" s="309"/>
      <c r="H25" s="369" t="s">
        <v>1113</v>
      </c>
      <c r="I25" s="351" t="s">
        <v>1097</v>
      </c>
      <c r="J25" s="348"/>
      <c r="K25" s="348"/>
      <c r="L25" s="348"/>
      <c r="M25" s="348"/>
      <c r="N25" s="375"/>
      <c r="O25" s="749"/>
      <c r="P25" s="749"/>
      <c r="Q25" s="375"/>
      <c r="R25" s="486"/>
      <c r="S25" s="446"/>
      <c r="T25" s="446"/>
      <c r="U25" s="446"/>
      <c r="V25" s="446"/>
      <c r="W25" s="446"/>
      <c r="X25" s="446"/>
      <c r="Y25" s="446"/>
      <c r="Z25" s="446"/>
      <c r="AA25" s="446"/>
      <c r="AB25" s="446"/>
      <c r="AC25" s="446"/>
      <c r="AD25" s="457"/>
      <c r="AE25" s="380"/>
      <c r="AF25" s="342" t="s">
        <v>1098</v>
      </c>
      <c r="AG25" s="379"/>
      <c r="AH25" s="379"/>
      <c r="AI25" s="379"/>
      <c r="AJ25" s="379"/>
      <c r="AK25" s="379"/>
      <c r="AL25" s="379"/>
      <c r="AM25" s="379"/>
      <c r="AN25" s="371"/>
      <c r="AO25" s="309" t="e">
        <v>#N/A</v>
      </c>
    </row>
    <row r="26" spans="1:41" s="370" customFormat="1" ht="16">
      <c r="A26" s="755"/>
      <c r="B26" s="375"/>
      <c r="C26" s="375"/>
      <c r="D26" s="375"/>
      <c r="E26" s="375"/>
      <c r="F26" s="378"/>
      <c r="G26" s="309"/>
      <c r="H26" s="377" t="s">
        <v>1113</v>
      </c>
      <c r="I26" s="365"/>
      <c r="J26" s="340" t="s">
        <v>1114</v>
      </c>
      <c r="K26" s="340" t="s">
        <v>1115</v>
      </c>
      <c r="L26" s="340" t="s">
        <v>1113</v>
      </c>
      <c r="M26" s="340" t="s">
        <v>755</v>
      </c>
      <c r="N26" s="375"/>
      <c r="O26" s="749"/>
      <c r="P26" s="749"/>
      <c r="Q26" s="375"/>
      <c r="R26" s="485"/>
      <c r="S26" s="424" t="s">
        <v>47</v>
      </c>
      <c r="T26" s="424" t="s">
        <v>47</v>
      </c>
      <c r="U26" s="424" t="s">
        <v>47</v>
      </c>
      <c r="V26" s="424" t="s">
        <v>47</v>
      </c>
      <c r="W26" s="424" t="s">
        <v>47</v>
      </c>
      <c r="X26" s="424" t="s">
        <v>47</v>
      </c>
      <c r="Y26" s="424" t="s">
        <v>47</v>
      </c>
      <c r="Z26" s="424" t="s">
        <v>47</v>
      </c>
      <c r="AA26" s="424" t="s">
        <v>47</v>
      </c>
      <c r="AB26" s="425" t="s">
        <v>47</v>
      </c>
      <c r="AC26" s="425" t="s">
        <v>47</v>
      </c>
      <c r="AD26" s="423" t="s">
        <v>47</v>
      </c>
      <c r="AE26" s="371"/>
      <c r="AF26" s="320" t="str">
        <f>AF25</f>
        <v>PFSS</v>
      </c>
      <c r="AG26" s="321">
        <v>45005</v>
      </c>
      <c r="AH26" s="320" t="s">
        <v>1101</v>
      </c>
      <c r="AI26" s="320" t="s">
        <v>1102</v>
      </c>
      <c r="AJ26" s="13">
        <v>45005</v>
      </c>
      <c r="AK26" s="14" t="s">
        <v>1103</v>
      </c>
      <c r="AL26" s="15" t="s">
        <v>1102</v>
      </c>
      <c r="AM26" s="401"/>
      <c r="AN26" s="371"/>
      <c r="AO26" s="309" t="s">
        <v>136</v>
      </c>
    </row>
    <row r="27" spans="1:41" s="370" customFormat="1" ht="16">
      <c r="A27" s="755"/>
      <c r="B27" s="375"/>
      <c r="C27" s="375"/>
      <c r="D27" s="375"/>
      <c r="E27" s="375"/>
      <c r="F27" s="378"/>
      <c r="G27" s="309"/>
      <c r="H27" s="377" t="s">
        <v>1113</v>
      </c>
      <c r="I27" s="365"/>
      <c r="J27" s="337" t="s">
        <v>1116</v>
      </c>
      <c r="K27" s="337" t="s">
        <v>1117</v>
      </c>
      <c r="L27" s="337" t="s">
        <v>1113</v>
      </c>
      <c r="M27" s="337" t="s">
        <v>45</v>
      </c>
      <c r="N27" s="375"/>
      <c r="O27" s="749"/>
      <c r="P27" s="749"/>
      <c r="Q27" s="375"/>
      <c r="R27" s="485"/>
      <c r="S27" s="424" t="s">
        <v>47</v>
      </c>
      <c r="T27" s="424" t="s">
        <v>47</v>
      </c>
      <c r="U27" s="424" t="s">
        <v>47</v>
      </c>
      <c r="V27" s="424" t="s">
        <v>47</v>
      </c>
      <c r="W27" s="424" t="s">
        <v>47</v>
      </c>
      <c r="X27" s="424" t="s">
        <v>47</v>
      </c>
      <c r="Y27" s="424" t="s">
        <v>47</v>
      </c>
      <c r="Z27" s="424" t="s">
        <v>47</v>
      </c>
      <c r="AA27" s="424" t="s">
        <v>47</v>
      </c>
      <c r="AB27" s="425" t="s">
        <v>47</v>
      </c>
      <c r="AC27" s="425" t="s">
        <v>47</v>
      </c>
      <c r="AD27" s="423" t="s">
        <v>47</v>
      </c>
      <c r="AE27" s="371"/>
      <c r="AF27" s="320" t="str">
        <f>AF26</f>
        <v>PFSS</v>
      </c>
      <c r="AG27" s="321">
        <v>45005</v>
      </c>
      <c r="AH27" s="320" t="s">
        <v>1101</v>
      </c>
      <c r="AI27" s="320" t="s">
        <v>1102</v>
      </c>
      <c r="AJ27" s="13">
        <v>45005</v>
      </c>
      <c r="AK27" s="14" t="s">
        <v>1103</v>
      </c>
      <c r="AL27" s="15" t="s">
        <v>1102</v>
      </c>
      <c r="AM27" s="401"/>
      <c r="AN27" s="371"/>
      <c r="AO27" s="309" t="s">
        <v>154</v>
      </c>
    </row>
    <row r="28" spans="1:41" s="370" customFormat="1" ht="16">
      <c r="A28" s="755"/>
      <c r="B28" s="375"/>
      <c r="C28" s="375"/>
      <c r="D28" s="375"/>
      <c r="E28" s="375"/>
      <c r="F28" s="378"/>
      <c r="G28" s="309"/>
      <c r="H28" s="377" t="s">
        <v>1113</v>
      </c>
      <c r="I28" s="365"/>
      <c r="J28" s="337" t="s">
        <v>1118</v>
      </c>
      <c r="K28" s="337" t="s">
        <v>1119</v>
      </c>
      <c r="L28" s="337" t="s">
        <v>1113</v>
      </c>
      <c r="M28" s="337" t="s">
        <v>45</v>
      </c>
      <c r="N28" s="375"/>
      <c r="O28" s="749"/>
      <c r="P28" s="749"/>
      <c r="Q28" s="375"/>
      <c r="R28" s="485"/>
      <c r="S28" s="424" t="s">
        <v>47</v>
      </c>
      <c r="T28" s="424" t="s">
        <v>47</v>
      </c>
      <c r="U28" s="424" t="s">
        <v>47</v>
      </c>
      <c r="V28" s="424" t="s">
        <v>47</v>
      </c>
      <c r="W28" s="424" t="s">
        <v>47</v>
      </c>
      <c r="X28" s="424" t="s">
        <v>47</v>
      </c>
      <c r="Y28" s="424" t="s">
        <v>47</v>
      </c>
      <c r="Z28" s="424" t="s">
        <v>47</v>
      </c>
      <c r="AA28" s="424" t="s">
        <v>47</v>
      </c>
      <c r="AB28" s="425" t="s">
        <v>47</v>
      </c>
      <c r="AC28" s="425" t="s">
        <v>47</v>
      </c>
      <c r="AD28" s="423" t="s">
        <v>47</v>
      </c>
      <c r="AE28" s="371"/>
      <c r="AF28" s="320" t="str">
        <f>AF27</f>
        <v>PFSS</v>
      </c>
      <c r="AG28" s="321">
        <v>45005</v>
      </c>
      <c r="AH28" s="320" t="s">
        <v>1101</v>
      </c>
      <c r="AI28" s="320" t="s">
        <v>1102</v>
      </c>
      <c r="AJ28" s="13">
        <v>45005</v>
      </c>
      <c r="AK28" s="14" t="s">
        <v>1103</v>
      </c>
      <c r="AL28" s="15" t="s">
        <v>1102</v>
      </c>
      <c r="AM28" s="401"/>
      <c r="AN28" s="371"/>
      <c r="AO28" s="309" t="s">
        <v>159</v>
      </c>
    </row>
    <row r="29" spans="1:41" ht="16">
      <c r="A29" s="755"/>
      <c r="B29" s="340"/>
      <c r="C29" s="340"/>
      <c r="D29" s="375"/>
      <c r="E29" s="340"/>
      <c r="F29" s="366"/>
      <c r="H29" s="369" t="s">
        <v>1120</v>
      </c>
      <c r="I29" s="351" t="s">
        <v>1121</v>
      </c>
      <c r="J29" s="348"/>
      <c r="K29" s="348"/>
      <c r="L29" s="348"/>
      <c r="M29" s="348"/>
      <c r="N29" s="340"/>
      <c r="O29" s="749"/>
      <c r="P29" s="749"/>
      <c r="Q29" s="340"/>
      <c r="R29" s="348"/>
      <c r="S29" s="446"/>
      <c r="T29" s="446"/>
      <c r="U29" s="446"/>
      <c r="V29" s="446"/>
      <c r="W29" s="446"/>
      <c r="X29" s="446"/>
      <c r="Y29" s="446"/>
      <c r="Z29" s="446"/>
      <c r="AA29" s="446"/>
      <c r="AB29" s="446"/>
      <c r="AC29" s="446"/>
      <c r="AD29" s="457"/>
      <c r="AE29" s="345"/>
      <c r="AF29" s="342" t="s">
        <v>1121</v>
      </c>
      <c r="AG29" s="342"/>
      <c r="AH29" s="342"/>
      <c r="AI29" s="342"/>
      <c r="AJ29" s="342"/>
      <c r="AK29" s="342"/>
      <c r="AL29" s="342"/>
      <c r="AM29" s="342"/>
      <c r="AN29" s="319"/>
      <c r="AO29" s="309" t="e">
        <v>#N/A</v>
      </c>
    </row>
    <row r="30" spans="1:41" ht="16">
      <c r="A30" s="755"/>
      <c r="B30" s="340"/>
      <c r="C30" s="340"/>
      <c r="D30" s="375"/>
      <c r="E30" s="340"/>
      <c r="F30" s="366"/>
      <c r="H30" s="377" t="s">
        <v>1120</v>
      </c>
      <c r="I30" s="365"/>
      <c r="J30" s="340" t="s">
        <v>1122</v>
      </c>
      <c r="K30" s="340" t="s">
        <v>78</v>
      </c>
      <c r="L30" s="340" t="s">
        <v>1120</v>
      </c>
      <c r="M30" s="340" t="s">
        <v>45</v>
      </c>
      <c r="N30" s="340"/>
      <c r="O30" s="749"/>
      <c r="P30" s="749"/>
      <c r="Q30" s="340"/>
      <c r="R30" s="333"/>
      <c r="S30" s="424" t="s">
        <v>47</v>
      </c>
      <c r="T30" s="424" t="s">
        <v>47</v>
      </c>
      <c r="U30" s="424" t="s">
        <v>47</v>
      </c>
      <c r="V30" s="424" t="s">
        <v>47</v>
      </c>
      <c r="W30" s="424" t="s">
        <v>47</v>
      </c>
      <c r="X30" s="424" t="s">
        <v>47</v>
      </c>
      <c r="Y30" s="424" t="s">
        <v>47</v>
      </c>
      <c r="Z30" s="424" t="s">
        <v>47</v>
      </c>
      <c r="AA30" s="424" t="s">
        <v>47</v>
      </c>
      <c r="AB30" s="425" t="s">
        <v>47</v>
      </c>
      <c r="AC30" s="425" t="s">
        <v>47</v>
      </c>
      <c r="AD30" s="423" t="s">
        <v>47</v>
      </c>
      <c r="AE30" s="319"/>
      <c r="AF30" s="320" t="s">
        <v>1121</v>
      </c>
      <c r="AG30" s="321">
        <v>45065</v>
      </c>
      <c r="AH30" s="320" t="s">
        <v>8</v>
      </c>
      <c r="AI30" s="320" t="s">
        <v>1102</v>
      </c>
      <c r="AJ30" s="13"/>
      <c r="AK30" s="14"/>
      <c r="AL30" s="15"/>
      <c r="AM30" s="320"/>
      <c r="AN30" s="319"/>
      <c r="AO30" s="309" t="s">
        <v>2137</v>
      </c>
    </row>
    <row r="31" spans="1:41" ht="16">
      <c r="A31" s="755"/>
      <c r="B31" s="340"/>
      <c r="C31" s="340"/>
      <c r="D31" s="375"/>
      <c r="E31" s="340"/>
      <c r="F31" s="366"/>
      <c r="H31" s="377" t="s">
        <v>1120</v>
      </c>
      <c r="I31" s="365"/>
      <c r="J31" s="340" t="s">
        <v>81</v>
      </c>
      <c r="K31" s="340" t="s">
        <v>82</v>
      </c>
      <c r="L31" s="340" t="s">
        <v>1120</v>
      </c>
      <c r="M31" s="340" t="s">
        <v>45</v>
      </c>
      <c r="N31" s="340"/>
      <c r="O31" s="749"/>
      <c r="P31" s="749"/>
      <c r="Q31" s="340"/>
      <c r="R31" s="333"/>
      <c r="S31" s="424" t="s">
        <v>47</v>
      </c>
      <c r="T31" s="424" t="s">
        <v>47</v>
      </c>
      <c r="U31" s="424" t="s">
        <v>47</v>
      </c>
      <c r="V31" s="424" t="s">
        <v>47</v>
      </c>
      <c r="W31" s="424" t="s">
        <v>47</v>
      </c>
      <c r="X31" s="424" t="s">
        <v>47</v>
      </c>
      <c r="Y31" s="424" t="s">
        <v>47</v>
      </c>
      <c r="Z31" s="424" t="s">
        <v>47</v>
      </c>
      <c r="AA31" s="424" t="s">
        <v>47</v>
      </c>
      <c r="AB31" s="425" t="s">
        <v>47</v>
      </c>
      <c r="AC31" s="425" t="s">
        <v>47</v>
      </c>
      <c r="AD31" s="423" t="s">
        <v>47</v>
      </c>
      <c r="AE31" s="319"/>
      <c r="AF31" s="320" t="s">
        <v>1121</v>
      </c>
      <c r="AG31" s="321">
        <v>45065</v>
      </c>
      <c r="AH31" s="320" t="s">
        <v>12</v>
      </c>
      <c r="AI31" s="320" t="s">
        <v>1102</v>
      </c>
      <c r="AJ31" s="13"/>
      <c r="AK31" s="14"/>
      <c r="AL31" s="15"/>
      <c r="AM31" s="320"/>
      <c r="AN31" s="319"/>
      <c r="AO31" s="309" t="s">
        <v>81</v>
      </c>
    </row>
    <row r="32" spans="1:41" ht="16">
      <c r="A32" s="755"/>
      <c r="B32" s="340"/>
      <c r="C32" s="340"/>
      <c r="D32" s="375"/>
      <c r="E32" s="340"/>
      <c r="F32" s="366"/>
      <c r="H32" s="377" t="s">
        <v>1120</v>
      </c>
      <c r="I32" s="365"/>
      <c r="J32" s="340" t="s">
        <v>86</v>
      </c>
      <c r="K32" s="340" t="s">
        <v>87</v>
      </c>
      <c r="L32" s="340" t="s">
        <v>1120</v>
      </c>
      <c r="M32" s="340" t="s">
        <v>45</v>
      </c>
      <c r="N32" s="340"/>
      <c r="O32" s="749"/>
      <c r="P32" s="749"/>
      <c r="Q32" s="340"/>
      <c r="R32" s="333"/>
      <c r="S32" s="424" t="s">
        <v>47</v>
      </c>
      <c r="T32" s="424" t="s">
        <v>47</v>
      </c>
      <c r="U32" s="424" t="s">
        <v>47</v>
      </c>
      <c r="V32" s="424" t="s">
        <v>47</v>
      </c>
      <c r="W32" s="424" t="s">
        <v>47</v>
      </c>
      <c r="X32" s="424" t="s">
        <v>47</v>
      </c>
      <c r="Y32" s="424" t="s">
        <v>47</v>
      </c>
      <c r="Z32" s="424" t="s">
        <v>47</v>
      </c>
      <c r="AA32" s="424" t="s">
        <v>47</v>
      </c>
      <c r="AB32" s="425" t="s">
        <v>47</v>
      </c>
      <c r="AC32" s="425" t="s">
        <v>47</v>
      </c>
      <c r="AD32" s="423" t="s">
        <v>47</v>
      </c>
      <c r="AE32" s="319"/>
      <c r="AF32" s="320" t="s">
        <v>1121</v>
      </c>
      <c r="AG32" s="321">
        <v>45065</v>
      </c>
      <c r="AH32" s="320" t="s">
        <v>12</v>
      </c>
      <c r="AI32" s="320" t="s">
        <v>1102</v>
      </c>
      <c r="AJ32" s="13"/>
      <c r="AK32" s="14"/>
      <c r="AL32" s="15"/>
      <c r="AM32" s="320"/>
      <c r="AN32" s="319"/>
      <c r="AO32" s="309" t="s">
        <v>86</v>
      </c>
    </row>
    <row r="33" spans="1:41" ht="16">
      <c r="A33" s="755"/>
      <c r="B33" s="340"/>
      <c r="C33" s="340"/>
      <c r="D33" s="375"/>
      <c r="E33" s="340"/>
      <c r="F33" s="366"/>
      <c r="H33" s="405" t="s">
        <v>1120</v>
      </c>
      <c r="I33" s="404"/>
      <c r="J33" s="340" t="s">
        <v>90</v>
      </c>
      <c r="K33" s="340" t="s">
        <v>91</v>
      </c>
      <c r="L33" s="340" t="s">
        <v>1120</v>
      </c>
      <c r="M33" s="340" t="s">
        <v>45</v>
      </c>
      <c r="N33" s="340"/>
      <c r="O33" s="749"/>
      <c r="P33" s="749"/>
      <c r="Q33" s="340"/>
      <c r="R33" s="333"/>
      <c r="S33" s="484" t="s">
        <v>47</v>
      </c>
      <c r="T33" s="484" t="s">
        <v>47</v>
      </c>
      <c r="U33" s="484" t="s">
        <v>47</v>
      </c>
      <c r="V33" s="484" t="s">
        <v>47</v>
      </c>
      <c r="W33" s="484" t="s">
        <v>47</v>
      </c>
      <c r="X33" s="484" t="s">
        <v>47</v>
      </c>
      <c r="Y33" s="484" t="s">
        <v>47</v>
      </c>
      <c r="Z33" s="484" t="s">
        <v>47</v>
      </c>
      <c r="AA33" s="484" t="s">
        <v>47</v>
      </c>
      <c r="AB33" s="483" t="s">
        <v>47</v>
      </c>
      <c r="AC33" s="483" t="s">
        <v>47</v>
      </c>
      <c r="AD33" s="482" t="s">
        <v>47</v>
      </c>
      <c r="AE33" s="319"/>
      <c r="AF33" s="320" t="s">
        <v>1121</v>
      </c>
      <c r="AG33" s="321">
        <v>45065</v>
      </c>
      <c r="AH33" s="320" t="s">
        <v>12</v>
      </c>
      <c r="AI33" s="320" t="s">
        <v>1102</v>
      </c>
      <c r="AJ33" s="13"/>
      <c r="AK33" s="14"/>
      <c r="AL33" s="15"/>
      <c r="AM33" s="320"/>
      <c r="AN33" s="319"/>
      <c r="AO33" s="309" t="s">
        <v>90</v>
      </c>
    </row>
    <row r="34" spans="1:41" ht="16">
      <c r="A34" s="755"/>
      <c r="B34" s="340"/>
      <c r="C34" s="340"/>
      <c r="D34" s="340"/>
      <c r="E34" s="340"/>
      <c r="F34" s="366"/>
      <c r="H34" s="369" t="s">
        <v>1123</v>
      </c>
      <c r="I34" s="351" t="s">
        <v>1124</v>
      </c>
      <c r="J34" s="350"/>
      <c r="K34" s="350"/>
      <c r="L34" s="350"/>
      <c r="M34" s="350"/>
      <c r="N34" s="340"/>
      <c r="O34" s="749"/>
      <c r="P34" s="749"/>
      <c r="Q34" s="340"/>
      <c r="R34" s="481"/>
      <c r="S34" s="480"/>
      <c r="T34" s="480"/>
      <c r="U34" s="480"/>
      <c r="V34" s="480"/>
      <c r="W34" s="480"/>
      <c r="X34" s="480"/>
      <c r="Y34" s="480"/>
      <c r="Z34" s="480"/>
      <c r="AA34" s="480"/>
      <c r="AB34" s="480"/>
      <c r="AC34" s="480"/>
      <c r="AD34" s="479"/>
      <c r="AE34" s="345"/>
      <c r="AF34" s="342" t="s">
        <v>1125</v>
      </c>
      <c r="AG34" s="342"/>
      <c r="AH34" s="342"/>
      <c r="AI34" s="342"/>
      <c r="AJ34" s="342"/>
      <c r="AK34" s="342"/>
      <c r="AL34" s="342"/>
      <c r="AM34" s="342"/>
      <c r="AN34" s="319"/>
      <c r="AO34" s="309" t="e">
        <v>#N/A</v>
      </c>
    </row>
    <row r="35" spans="1:41" ht="16">
      <c r="A35" s="755"/>
      <c r="B35" s="340"/>
      <c r="C35" s="340"/>
      <c r="D35" s="340"/>
      <c r="E35" s="340"/>
      <c r="F35" s="366"/>
      <c r="H35" s="377" t="s">
        <v>1126</v>
      </c>
      <c r="I35" s="365"/>
      <c r="J35" s="337" t="s">
        <v>1127</v>
      </c>
      <c r="K35" s="337" t="s">
        <v>1128</v>
      </c>
      <c r="L35" s="337" t="s">
        <v>1129</v>
      </c>
      <c r="M35" s="337" t="s">
        <v>1130</v>
      </c>
      <c r="N35" s="340"/>
      <c r="O35" s="749"/>
      <c r="P35" s="749"/>
      <c r="Q35" s="340"/>
      <c r="R35" s="478"/>
      <c r="S35" s="424" t="s">
        <v>1131</v>
      </c>
      <c r="T35" s="424" t="s">
        <v>47</v>
      </c>
      <c r="U35" s="424" t="s">
        <v>47</v>
      </c>
      <c r="V35" s="424" t="s">
        <v>47</v>
      </c>
      <c r="W35" s="424" t="s">
        <v>47</v>
      </c>
      <c r="X35" s="424" t="s">
        <v>47</v>
      </c>
      <c r="Y35" s="424" t="s">
        <v>47</v>
      </c>
      <c r="Z35" s="424" t="s">
        <v>47</v>
      </c>
      <c r="AA35" s="424" t="s">
        <v>47</v>
      </c>
      <c r="AB35" s="424" t="s">
        <v>47</v>
      </c>
      <c r="AC35" s="424" t="s">
        <v>47</v>
      </c>
      <c r="AD35" s="423" t="s">
        <v>47</v>
      </c>
      <c r="AE35" s="319"/>
      <c r="AF35" s="320" t="s">
        <v>1132</v>
      </c>
      <c r="AG35" s="321"/>
      <c r="AH35" s="320"/>
      <c r="AI35" s="320"/>
      <c r="AJ35" s="321"/>
      <c r="AK35" s="320"/>
      <c r="AL35" s="320"/>
      <c r="AM35" s="320"/>
      <c r="AN35" s="319"/>
      <c r="AO35" s="309" t="s">
        <v>2138</v>
      </c>
    </row>
    <row r="36" spans="1:41" ht="16">
      <c r="A36" s="755"/>
      <c r="B36" s="340"/>
      <c r="C36" s="340"/>
      <c r="D36" s="340"/>
      <c r="E36" s="340"/>
      <c r="F36" s="340"/>
      <c r="H36" s="369" t="s">
        <v>1133</v>
      </c>
      <c r="I36" s="351" t="s">
        <v>1134</v>
      </c>
      <c r="J36" s="381"/>
      <c r="K36" s="381"/>
      <c r="L36" s="381"/>
      <c r="M36" s="381"/>
      <c r="N36" s="340"/>
      <c r="O36" s="749"/>
      <c r="P36" s="749"/>
      <c r="Q36" s="340"/>
      <c r="R36" s="348"/>
      <c r="S36" s="477"/>
      <c r="T36" s="477"/>
      <c r="U36" s="477"/>
      <c r="V36" s="477"/>
      <c r="W36" s="477"/>
      <c r="X36" s="477"/>
      <c r="Y36" s="477"/>
      <c r="Z36" s="477"/>
      <c r="AA36" s="477"/>
      <c r="AB36" s="477"/>
      <c r="AC36" s="477"/>
      <c r="AD36" s="476"/>
      <c r="AE36" s="345"/>
      <c r="AF36" s="342" t="s">
        <v>1135</v>
      </c>
      <c r="AG36" s="342"/>
      <c r="AH36" s="342"/>
      <c r="AI36" s="342"/>
      <c r="AJ36" s="342"/>
      <c r="AK36" s="342"/>
      <c r="AL36" s="342"/>
      <c r="AM36" s="342"/>
      <c r="AN36" s="319"/>
      <c r="AO36" s="309" t="e">
        <v>#N/A</v>
      </c>
    </row>
    <row r="37" spans="1:41" ht="16">
      <c r="A37" s="755"/>
      <c r="B37" s="340"/>
      <c r="C37" s="340"/>
      <c r="D37" s="340"/>
      <c r="E37" s="340"/>
      <c r="F37" s="340"/>
      <c r="H37" s="377" t="s">
        <v>1133</v>
      </c>
      <c r="I37" s="365"/>
      <c r="J37" s="475" t="s">
        <v>1136</v>
      </c>
      <c r="K37" s="475" t="s">
        <v>1137</v>
      </c>
      <c r="L37" s="475" t="s">
        <v>1138</v>
      </c>
      <c r="M37" s="475" t="s">
        <v>1130</v>
      </c>
      <c r="N37" s="340"/>
      <c r="O37" s="750"/>
      <c r="P37" s="750"/>
      <c r="Q37" s="340"/>
      <c r="R37" s="333"/>
      <c r="S37" s="474" t="s">
        <v>1131</v>
      </c>
      <c r="T37" s="474" t="s">
        <v>47</v>
      </c>
      <c r="U37" s="474" t="s">
        <v>47</v>
      </c>
      <c r="V37" s="474" t="s">
        <v>47</v>
      </c>
      <c r="W37" s="474" t="s">
        <v>1131</v>
      </c>
      <c r="X37" s="474" t="s">
        <v>47</v>
      </c>
      <c r="Y37" s="474" t="s">
        <v>47</v>
      </c>
      <c r="Z37" s="474" t="s">
        <v>47</v>
      </c>
      <c r="AA37" s="474" t="s">
        <v>47</v>
      </c>
      <c r="AB37" s="474" t="s">
        <v>1131</v>
      </c>
      <c r="AC37" s="474" t="s">
        <v>47</v>
      </c>
      <c r="AD37" s="473" t="s">
        <v>47</v>
      </c>
      <c r="AE37" s="319"/>
      <c r="AF37" s="320" t="str">
        <f>AF36</f>
        <v>MEM</v>
      </c>
      <c r="AG37" s="321">
        <v>45006</v>
      </c>
      <c r="AH37" s="14" t="s">
        <v>1139</v>
      </c>
      <c r="AI37" s="15" t="s">
        <v>1102</v>
      </c>
      <c r="AJ37" s="321"/>
      <c r="AK37" s="320"/>
      <c r="AL37" s="320"/>
      <c r="AM37" s="320"/>
      <c r="AN37" s="319"/>
      <c r="AO37" s="309" t="s">
        <v>584</v>
      </c>
    </row>
    <row r="38" spans="1:41" ht="16">
      <c r="A38" s="755"/>
      <c r="B38" s="340"/>
      <c r="C38" s="340"/>
      <c r="D38" s="340"/>
      <c r="E38" s="340"/>
      <c r="F38" s="366"/>
      <c r="H38" s="377" t="s">
        <v>1133</v>
      </c>
      <c r="I38" s="365"/>
      <c r="J38" s="337" t="s">
        <v>145</v>
      </c>
      <c r="K38" s="337" t="s">
        <v>146</v>
      </c>
      <c r="L38" s="337" t="s">
        <v>1138</v>
      </c>
      <c r="M38" s="337" t="s">
        <v>1130</v>
      </c>
      <c r="N38" s="340"/>
      <c r="O38" s="749"/>
      <c r="P38" s="749"/>
      <c r="Q38" s="340"/>
      <c r="R38" s="333"/>
      <c r="S38" s="424" t="s">
        <v>1131</v>
      </c>
      <c r="T38" s="474" t="s">
        <v>47</v>
      </c>
      <c r="U38" s="474" t="s">
        <v>47</v>
      </c>
      <c r="V38" s="474" t="s">
        <v>47</v>
      </c>
      <c r="W38" s="425" t="s">
        <v>1131</v>
      </c>
      <c r="X38" s="425" t="s">
        <v>47</v>
      </c>
      <c r="Y38" s="425" t="s">
        <v>47</v>
      </c>
      <c r="Z38" s="425" t="s">
        <v>47</v>
      </c>
      <c r="AA38" s="425" t="s">
        <v>47</v>
      </c>
      <c r="AB38" s="425" t="s">
        <v>1131</v>
      </c>
      <c r="AC38" s="425" t="s">
        <v>47</v>
      </c>
      <c r="AD38" s="423" t="s">
        <v>47</v>
      </c>
      <c r="AE38" s="319"/>
      <c r="AF38" s="320" t="str">
        <f>AF37</f>
        <v>MEM</v>
      </c>
      <c r="AG38" s="321">
        <v>45006</v>
      </c>
      <c r="AH38" s="14" t="s">
        <v>1139</v>
      </c>
      <c r="AI38" s="15" t="s">
        <v>1102</v>
      </c>
      <c r="AJ38" s="321"/>
      <c r="AK38" s="320"/>
      <c r="AL38" s="320"/>
      <c r="AM38" s="320"/>
      <c r="AN38" s="319"/>
      <c r="AO38" s="309" t="s">
        <v>145</v>
      </c>
    </row>
    <row r="39" spans="1:41" ht="16">
      <c r="A39" s="755"/>
      <c r="B39" s="340"/>
      <c r="C39" s="340"/>
      <c r="D39" s="340"/>
      <c r="E39" s="340"/>
      <c r="F39" s="366"/>
      <c r="H39" s="377" t="s">
        <v>1133</v>
      </c>
      <c r="I39" s="404"/>
      <c r="J39" s="337" t="s">
        <v>1140</v>
      </c>
      <c r="K39" s="337" t="s">
        <v>1141</v>
      </c>
      <c r="L39" s="337" t="s">
        <v>1138</v>
      </c>
      <c r="M39" s="337" t="s">
        <v>1130</v>
      </c>
      <c r="N39" s="340"/>
      <c r="O39" s="749"/>
      <c r="P39" s="749"/>
      <c r="Q39" s="340"/>
      <c r="R39" s="333"/>
      <c r="S39" s="424" t="s">
        <v>1131</v>
      </c>
      <c r="T39" s="474" t="s">
        <v>47</v>
      </c>
      <c r="U39" s="474" t="s">
        <v>47</v>
      </c>
      <c r="V39" s="474" t="s">
        <v>47</v>
      </c>
      <c r="W39" s="474" t="s">
        <v>1131</v>
      </c>
      <c r="X39" s="474" t="s">
        <v>47</v>
      </c>
      <c r="Y39" s="474" t="s">
        <v>47</v>
      </c>
      <c r="Z39" s="474" t="s">
        <v>47</v>
      </c>
      <c r="AA39" s="474" t="s">
        <v>47</v>
      </c>
      <c r="AB39" s="474" t="s">
        <v>1131</v>
      </c>
      <c r="AC39" s="474" t="s">
        <v>47</v>
      </c>
      <c r="AD39" s="473" t="s">
        <v>47</v>
      </c>
      <c r="AE39" s="319"/>
      <c r="AF39" s="320" t="str">
        <f>AF38</f>
        <v>MEM</v>
      </c>
      <c r="AG39" s="321">
        <v>45006</v>
      </c>
      <c r="AH39" s="14" t="s">
        <v>1139</v>
      </c>
      <c r="AI39" s="15" t="s">
        <v>1102</v>
      </c>
      <c r="AJ39" s="321"/>
      <c r="AK39" s="320"/>
      <c r="AL39" s="320"/>
      <c r="AM39" s="320"/>
      <c r="AN39" s="319"/>
      <c r="AO39" s="309" t="s">
        <v>150</v>
      </c>
    </row>
    <row r="40" spans="1:41" s="370" customFormat="1" ht="16">
      <c r="A40" s="755"/>
      <c r="B40" s="375"/>
      <c r="C40" s="375"/>
      <c r="D40" s="375"/>
      <c r="E40" s="375"/>
      <c r="F40" s="378"/>
      <c r="G40" s="309"/>
      <c r="H40" s="369" t="s">
        <v>1142</v>
      </c>
      <c r="I40" s="351" t="s">
        <v>1143</v>
      </c>
      <c r="J40" s="350"/>
      <c r="K40" s="472"/>
      <c r="L40" s="350"/>
      <c r="M40" s="350"/>
      <c r="N40" s="375"/>
      <c r="O40" s="749"/>
      <c r="P40" s="749"/>
      <c r="Q40" s="375"/>
      <c r="R40" s="381"/>
      <c r="S40" s="446"/>
      <c r="T40" s="446"/>
      <c r="U40" s="446"/>
      <c r="V40" s="446"/>
      <c r="W40" s="446"/>
      <c r="X40" s="446"/>
      <c r="Y40" s="446"/>
      <c r="Z40" s="446"/>
      <c r="AA40" s="446"/>
      <c r="AB40" s="446"/>
      <c r="AC40" s="446"/>
      <c r="AD40" s="457"/>
      <c r="AE40" s="380"/>
      <c r="AF40" s="342" t="s">
        <v>1135</v>
      </c>
      <c r="AG40" s="379"/>
      <c r="AH40" s="379"/>
      <c r="AI40" s="379"/>
      <c r="AJ40" s="379"/>
      <c r="AK40" s="379"/>
      <c r="AL40" s="379"/>
      <c r="AM40" s="379"/>
      <c r="AN40" s="371"/>
      <c r="AO40" s="309" t="e">
        <v>#N/A</v>
      </c>
    </row>
    <row r="41" spans="1:41" s="370" customFormat="1" ht="26">
      <c r="A41" s="755"/>
      <c r="B41" s="375"/>
      <c r="C41" s="375"/>
      <c r="D41" s="375"/>
      <c r="E41" s="375"/>
      <c r="F41" s="378"/>
      <c r="G41" s="309"/>
      <c r="H41" s="377" t="s">
        <v>1142</v>
      </c>
      <c r="I41" s="365"/>
      <c r="J41" s="389" t="s">
        <v>1144</v>
      </c>
      <c r="K41" s="461" t="s">
        <v>1349</v>
      </c>
      <c r="L41" s="389" t="s">
        <v>1146</v>
      </c>
      <c r="M41" s="337" t="s">
        <v>1147</v>
      </c>
      <c r="N41" s="375"/>
      <c r="O41" s="749"/>
      <c r="P41" s="749"/>
      <c r="Q41" s="375"/>
      <c r="R41" s="374"/>
      <c r="S41" s="424" t="s">
        <v>1131</v>
      </c>
      <c r="T41" s="424" t="s">
        <v>47</v>
      </c>
      <c r="U41" s="424" t="s">
        <v>47</v>
      </c>
      <c r="V41" s="424" t="s">
        <v>47</v>
      </c>
      <c r="W41" s="424" t="s">
        <v>1131</v>
      </c>
      <c r="X41" s="424" t="s">
        <v>47</v>
      </c>
      <c r="Y41" s="424" t="s">
        <v>47</v>
      </c>
      <c r="Z41" s="424" t="s">
        <v>47</v>
      </c>
      <c r="AA41" s="424" t="s">
        <v>47</v>
      </c>
      <c r="AB41" s="424" t="s">
        <v>47</v>
      </c>
      <c r="AC41" s="424" t="s">
        <v>47</v>
      </c>
      <c r="AD41" s="423" t="s">
        <v>47</v>
      </c>
      <c r="AE41" s="371"/>
      <c r="AF41" s="320" t="str">
        <f>AF40</f>
        <v>MEM</v>
      </c>
      <c r="AG41" s="321">
        <v>45006</v>
      </c>
      <c r="AH41" s="14" t="s">
        <v>1139</v>
      </c>
      <c r="AI41" s="15" t="s">
        <v>1102</v>
      </c>
      <c r="AJ41" s="321"/>
      <c r="AK41" s="320"/>
      <c r="AL41" s="320"/>
      <c r="AM41" s="401"/>
      <c r="AN41" s="371"/>
      <c r="AO41" s="309" t="s">
        <v>95</v>
      </c>
    </row>
    <row r="42" spans="1:41" s="370" customFormat="1" ht="26">
      <c r="A42" s="755"/>
      <c r="B42" s="375"/>
      <c r="C42" s="375"/>
      <c r="D42" s="375"/>
      <c r="E42" s="375"/>
      <c r="F42" s="378"/>
      <c r="G42" s="309"/>
      <c r="H42" s="377" t="s">
        <v>1142</v>
      </c>
      <c r="I42" s="365"/>
      <c r="J42" s="389" t="s">
        <v>1148</v>
      </c>
      <c r="K42" s="461" t="s">
        <v>1350</v>
      </c>
      <c r="L42" s="389" t="s">
        <v>1146</v>
      </c>
      <c r="M42" s="337" t="s">
        <v>1147</v>
      </c>
      <c r="N42" s="375"/>
      <c r="O42" s="749"/>
      <c r="P42" s="749"/>
      <c r="Q42" s="375"/>
      <c r="R42" s="374"/>
      <c r="S42" s="424" t="s">
        <v>1131</v>
      </c>
      <c r="T42" s="424" t="s">
        <v>47</v>
      </c>
      <c r="U42" s="424" t="s">
        <v>47</v>
      </c>
      <c r="V42" s="424" t="s">
        <v>47</v>
      </c>
      <c r="W42" s="424" t="s">
        <v>1131</v>
      </c>
      <c r="X42" s="424" t="s">
        <v>47</v>
      </c>
      <c r="Y42" s="424" t="s">
        <v>47</v>
      </c>
      <c r="Z42" s="424" t="s">
        <v>47</v>
      </c>
      <c r="AA42" s="424" t="s">
        <v>47</v>
      </c>
      <c r="AB42" s="424" t="s">
        <v>1131</v>
      </c>
      <c r="AC42" s="424" t="s">
        <v>47</v>
      </c>
      <c r="AD42" s="423" t="s">
        <v>47</v>
      </c>
      <c r="AE42" s="371"/>
      <c r="AF42" s="320" t="str">
        <f>AF41</f>
        <v>MEM</v>
      </c>
      <c r="AG42" s="321">
        <v>45006</v>
      </c>
      <c r="AH42" s="14" t="s">
        <v>1139</v>
      </c>
      <c r="AI42" s="15" t="s">
        <v>1102</v>
      </c>
      <c r="AJ42" s="321"/>
      <c r="AK42" s="320"/>
      <c r="AL42" s="320"/>
      <c r="AM42" s="401"/>
      <c r="AN42" s="371"/>
      <c r="AO42" s="309" t="s">
        <v>627</v>
      </c>
    </row>
    <row r="43" spans="1:41" s="370" customFormat="1" ht="16">
      <c r="A43" s="755"/>
      <c r="B43" s="375"/>
      <c r="C43" s="375"/>
      <c r="D43" s="375"/>
      <c r="E43" s="375"/>
      <c r="F43" s="378"/>
      <c r="G43" s="309"/>
      <c r="H43" s="405" t="s">
        <v>1142</v>
      </c>
      <c r="I43" s="404"/>
      <c r="J43" s="389" t="s">
        <v>1150</v>
      </c>
      <c r="K43" s="337" t="s">
        <v>1351</v>
      </c>
      <c r="L43" s="389" t="s">
        <v>1146</v>
      </c>
      <c r="M43" s="337" t="s">
        <v>1130</v>
      </c>
      <c r="N43" s="375"/>
      <c r="O43" s="749"/>
      <c r="P43" s="749"/>
      <c r="Q43" s="375"/>
      <c r="R43" s="374"/>
      <c r="S43" s="424" t="s">
        <v>1131</v>
      </c>
      <c r="T43" s="424" t="s">
        <v>47</v>
      </c>
      <c r="U43" s="424" t="s">
        <v>47</v>
      </c>
      <c r="V43" s="424" t="s">
        <v>47</v>
      </c>
      <c r="W43" s="424" t="s">
        <v>1131</v>
      </c>
      <c r="X43" s="424" t="s">
        <v>47</v>
      </c>
      <c r="Y43" s="424" t="s">
        <v>47</v>
      </c>
      <c r="Z43" s="424" t="s">
        <v>47</v>
      </c>
      <c r="AA43" s="424" t="s">
        <v>47</v>
      </c>
      <c r="AB43" s="424" t="s">
        <v>1131</v>
      </c>
      <c r="AC43" s="424" t="s">
        <v>47</v>
      </c>
      <c r="AD43" s="423" t="s">
        <v>47</v>
      </c>
      <c r="AE43" s="371"/>
      <c r="AF43" s="320" t="str">
        <f>AF42</f>
        <v>MEM</v>
      </c>
      <c r="AG43" s="321">
        <v>45006</v>
      </c>
      <c r="AH43" s="14" t="s">
        <v>1139</v>
      </c>
      <c r="AI43" s="15" t="s">
        <v>1102</v>
      </c>
      <c r="AJ43" s="321"/>
      <c r="AK43" s="320"/>
      <c r="AL43" s="320"/>
      <c r="AM43" s="401"/>
      <c r="AN43" s="371"/>
      <c r="AO43" s="309" t="s">
        <v>2139</v>
      </c>
    </row>
    <row r="44" spans="1:41" s="370" customFormat="1" ht="16">
      <c r="A44" s="755"/>
      <c r="B44" s="375"/>
      <c r="C44" s="375"/>
      <c r="D44" s="375"/>
      <c r="E44" s="375"/>
      <c r="F44" s="378"/>
      <c r="G44" s="309"/>
      <c r="H44" s="369" t="s">
        <v>1152</v>
      </c>
      <c r="I44" s="351" t="s">
        <v>1143</v>
      </c>
      <c r="J44" s="381"/>
      <c r="K44" s="381"/>
      <c r="L44" s="381"/>
      <c r="M44" s="381"/>
      <c r="N44" s="375"/>
      <c r="O44" s="749"/>
      <c r="P44" s="749"/>
      <c r="Q44" s="375"/>
      <c r="R44" s="381"/>
      <c r="S44" s="446"/>
      <c r="T44" s="446"/>
      <c r="U44" s="446"/>
      <c r="V44" s="446"/>
      <c r="W44" s="446"/>
      <c r="X44" s="446"/>
      <c r="Y44" s="446"/>
      <c r="Z44" s="446"/>
      <c r="AA44" s="446"/>
      <c r="AB44" s="446"/>
      <c r="AC44" s="446"/>
      <c r="AD44" s="457"/>
      <c r="AE44" s="380"/>
      <c r="AF44" s="344" t="s">
        <v>1135</v>
      </c>
      <c r="AG44" s="379"/>
      <c r="AH44" s="379"/>
      <c r="AI44" s="379"/>
      <c r="AJ44" s="379"/>
      <c r="AK44" s="379"/>
      <c r="AL44" s="379"/>
      <c r="AM44" s="379"/>
      <c r="AN44" s="371"/>
      <c r="AO44" s="309" t="e">
        <v>#N/A</v>
      </c>
    </row>
    <row r="45" spans="1:41" s="370" customFormat="1" ht="16">
      <c r="A45" s="755"/>
      <c r="B45" s="375"/>
      <c r="C45" s="375"/>
      <c r="D45" s="375"/>
      <c r="E45" s="375"/>
      <c r="F45" s="378"/>
      <c r="G45" s="309"/>
      <c r="H45" s="405" t="s">
        <v>1152</v>
      </c>
      <c r="I45" s="404"/>
      <c r="J45" s="340" t="s">
        <v>1153</v>
      </c>
      <c r="K45" s="340" t="s">
        <v>1352</v>
      </c>
      <c r="L45" s="340" t="s">
        <v>1155</v>
      </c>
      <c r="M45" s="340" t="s">
        <v>1147</v>
      </c>
      <c r="N45" s="375"/>
      <c r="O45" s="749"/>
      <c r="P45" s="749"/>
      <c r="Q45" s="375"/>
      <c r="R45" s="374"/>
      <c r="S45" s="424" t="s">
        <v>1131</v>
      </c>
      <c r="T45" s="424" t="s">
        <v>47</v>
      </c>
      <c r="U45" s="424" t="s">
        <v>47</v>
      </c>
      <c r="V45" s="424" t="s">
        <v>47</v>
      </c>
      <c r="W45" s="424" t="s">
        <v>47</v>
      </c>
      <c r="X45" s="424" t="s">
        <v>47</v>
      </c>
      <c r="Y45" s="424" t="s">
        <v>47</v>
      </c>
      <c r="Z45" s="424" t="s">
        <v>47</v>
      </c>
      <c r="AA45" s="424" t="s">
        <v>47</v>
      </c>
      <c r="AB45" s="424" t="s">
        <v>47</v>
      </c>
      <c r="AC45" s="424" t="s">
        <v>47</v>
      </c>
      <c r="AD45" s="423" t="s">
        <v>47</v>
      </c>
      <c r="AE45" s="371"/>
      <c r="AF45" s="320" t="str">
        <f>AF44</f>
        <v>MEM</v>
      </c>
      <c r="AG45" s="321">
        <v>45006</v>
      </c>
      <c r="AH45" s="14" t="s">
        <v>1139</v>
      </c>
      <c r="AI45" s="15" t="s">
        <v>1102</v>
      </c>
      <c r="AJ45" s="321"/>
      <c r="AK45" s="320"/>
      <c r="AL45" s="320"/>
      <c r="AM45" s="401"/>
      <c r="AN45" s="371"/>
      <c r="AO45" s="309" t="s">
        <v>1153</v>
      </c>
    </row>
    <row r="46" spans="1:41" ht="16">
      <c r="A46" s="755"/>
      <c r="B46" s="340"/>
      <c r="C46" s="340"/>
      <c r="D46" s="340"/>
      <c r="E46" s="340"/>
      <c r="F46" s="366"/>
      <c r="H46" s="369" t="s">
        <v>1156</v>
      </c>
      <c r="I46" s="351" t="s">
        <v>1157</v>
      </c>
      <c r="J46" s="350"/>
      <c r="K46" s="350"/>
      <c r="L46" s="350"/>
      <c r="M46" s="350"/>
      <c r="N46" s="340"/>
      <c r="O46" s="749"/>
      <c r="P46" s="749"/>
      <c r="Q46" s="340"/>
      <c r="R46" s="348"/>
      <c r="S46" s="446"/>
      <c r="T46" s="446"/>
      <c r="U46" s="446"/>
      <c r="V46" s="446"/>
      <c r="W46" s="446"/>
      <c r="X46" s="446"/>
      <c r="Y46" s="446"/>
      <c r="Z46" s="446"/>
      <c r="AA46" s="446"/>
      <c r="AB46" s="446"/>
      <c r="AC46" s="446"/>
      <c r="AD46" s="457"/>
      <c r="AE46" s="345"/>
      <c r="AF46" s="344" t="s">
        <v>1158</v>
      </c>
      <c r="AG46" s="342"/>
      <c r="AH46" s="342"/>
      <c r="AI46" s="342"/>
      <c r="AJ46" s="342"/>
      <c r="AK46" s="342"/>
      <c r="AL46" s="342"/>
      <c r="AM46" s="342"/>
      <c r="AN46" s="319"/>
      <c r="AO46" s="309" t="e">
        <v>#N/A</v>
      </c>
    </row>
    <row r="47" spans="1:41" ht="16">
      <c r="A47" s="755"/>
      <c r="B47" s="340"/>
      <c r="C47" s="340"/>
      <c r="D47" s="340"/>
      <c r="E47" s="340"/>
      <c r="F47" s="366"/>
      <c r="H47" s="377" t="s">
        <v>1156</v>
      </c>
      <c r="I47" s="365"/>
      <c r="J47" s="337" t="s">
        <v>587</v>
      </c>
      <c r="K47" s="337" t="s">
        <v>588</v>
      </c>
      <c r="L47" s="337" t="s">
        <v>1159</v>
      </c>
      <c r="M47" s="337" t="s">
        <v>1130</v>
      </c>
      <c r="N47" s="340"/>
      <c r="O47" s="750"/>
      <c r="P47" s="750"/>
      <c r="Q47" s="340"/>
      <c r="R47" s="333"/>
      <c r="S47" s="424" t="s">
        <v>47</v>
      </c>
      <c r="T47" s="424" t="s">
        <v>47</v>
      </c>
      <c r="U47" s="424" t="s">
        <v>47</v>
      </c>
      <c r="V47" s="424" t="s">
        <v>47</v>
      </c>
      <c r="W47" s="424" t="s">
        <v>47</v>
      </c>
      <c r="X47" s="424" t="s">
        <v>47</v>
      </c>
      <c r="Y47" s="424" t="s">
        <v>47</v>
      </c>
      <c r="Z47" s="424" t="s">
        <v>47</v>
      </c>
      <c r="AA47" s="424" t="s">
        <v>47</v>
      </c>
      <c r="AB47" s="425" t="s">
        <v>47</v>
      </c>
      <c r="AC47" s="425" t="s">
        <v>47</v>
      </c>
      <c r="AD47" s="423" t="s">
        <v>47</v>
      </c>
      <c r="AE47" s="319"/>
      <c r="AF47" s="320" t="str">
        <f t="shared" ref="AF47:AF70" si="1">AF46</f>
        <v>Port</v>
      </c>
      <c r="AG47" s="321">
        <v>45001</v>
      </c>
      <c r="AH47" s="320" t="s">
        <v>1353</v>
      </c>
      <c r="AI47" s="320" t="s">
        <v>1102</v>
      </c>
      <c r="AJ47" s="321">
        <v>45001</v>
      </c>
      <c r="AK47" s="320" t="s">
        <v>1354</v>
      </c>
      <c r="AL47" s="320" t="s">
        <v>1102</v>
      </c>
      <c r="AM47" s="466"/>
      <c r="AN47" s="319"/>
      <c r="AO47" s="309" t="s">
        <v>587</v>
      </c>
    </row>
    <row r="48" spans="1:41" ht="16">
      <c r="A48" s="755"/>
      <c r="B48" s="340"/>
      <c r="C48" s="340"/>
      <c r="D48" s="340"/>
      <c r="E48" s="340"/>
      <c r="F48" s="366"/>
      <c r="H48" s="377" t="s">
        <v>1156</v>
      </c>
      <c r="I48" s="365"/>
      <c r="J48" s="337" t="s">
        <v>590</v>
      </c>
      <c r="K48" s="337" t="s">
        <v>591</v>
      </c>
      <c r="L48" s="337" t="s">
        <v>1159</v>
      </c>
      <c r="M48" s="337" t="s">
        <v>1130</v>
      </c>
      <c r="N48" s="340"/>
      <c r="O48" s="749"/>
      <c r="P48" s="749"/>
      <c r="Q48" s="340"/>
      <c r="R48" s="333"/>
      <c r="S48" s="424" t="s">
        <v>47</v>
      </c>
      <c r="T48" s="424" t="s">
        <v>47</v>
      </c>
      <c r="U48" s="424" t="s">
        <v>47</v>
      </c>
      <c r="V48" s="424" t="s">
        <v>47</v>
      </c>
      <c r="W48" s="424" t="s">
        <v>47</v>
      </c>
      <c r="X48" s="424" t="s">
        <v>47</v>
      </c>
      <c r="Y48" s="424" t="s">
        <v>47</v>
      </c>
      <c r="Z48" s="424" t="s">
        <v>47</v>
      </c>
      <c r="AA48" s="424" t="s">
        <v>47</v>
      </c>
      <c r="AB48" s="425" t="s">
        <v>47</v>
      </c>
      <c r="AC48" s="425" t="s">
        <v>47</v>
      </c>
      <c r="AD48" s="423" t="s">
        <v>47</v>
      </c>
      <c r="AE48" s="319"/>
      <c r="AF48" s="320" t="str">
        <f t="shared" si="1"/>
        <v>Port</v>
      </c>
      <c r="AG48" s="321">
        <v>45001</v>
      </c>
      <c r="AH48" s="320" t="s">
        <v>1353</v>
      </c>
      <c r="AI48" s="320" t="s">
        <v>1102</v>
      </c>
      <c r="AJ48" s="321">
        <v>45001</v>
      </c>
      <c r="AK48" s="320" t="s">
        <v>1354</v>
      </c>
      <c r="AL48" s="320" t="s">
        <v>1102</v>
      </c>
      <c r="AM48" s="466"/>
      <c r="AN48" s="319"/>
      <c r="AO48" s="309" t="s">
        <v>590</v>
      </c>
    </row>
    <row r="49" spans="1:41" ht="16">
      <c r="A49" s="755"/>
      <c r="B49" s="340"/>
      <c r="C49" s="340"/>
      <c r="D49" s="340"/>
      <c r="E49" s="340"/>
      <c r="F49" s="366"/>
      <c r="H49" s="377" t="s">
        <v>1156</v>
      </c>
      <c r="I49" s="365"/>
      <c r="J49" s="337" t="s">
        <v>593</v>
      </c>
      <c r="K49" s="337" t="s">
        <v>594</v>
      </c>
      <c r="L49" s="337" t="s">
        <v>1159</v>
      </c>
      <c r="M49" s="337" t="s">
        <v>1130</v>
      </c>
      <c r="N49" s="340"/>
      <c r="O49" s="749"/>
      <c r="P49" s="749"/>
      <c r="Q49" s="340"/>
      <c r="R49" s="333"/>
      <c r="S49" s="424" t="s">
        <v>47</v>
      </c>
      <c r="T49" s="424" t="s">
        <v>47</v>
      </c>
      <c r="U49" s="424" t="s">
        <v>47</v>
      </c>
      <c r="V49" s="424" t="s">
        <v>47</v>
      </c>
      <c r="W49" s="424" t="s">
        <v>47</v>
      </c>
      <c r="X49" s="424" t="s">
        <v>47</v>
      </c>
      <c r="Y49" s="424" t="s">
        <v>47</v>
      </c>
      <c r="Z49" s="424" t="s">
        <v>47</v>
      </c>
      <c r="AA49" s="424" t="s">
        <v>47</v>
      </c>
      <c r="AB49" s="425" t="s">
        <v>47</v>
      </c>
      <c r="AC49" s="425" t="s">
        <v>47</v>
      </c>
      <c r="AD49" s="423" t="s">
        <v>47</v>
      </c>
      <c r="AE49" s="319"/>
      <c r="AF49" s="320" t="str">
        <f t="shared" si="1"/>
        <v>Port</v>
      </c>
      <c r="AG49" s="321">
        <v>45001</v>
      </c>
      <c r="AH49" s="320" t="s">
        <v>1353</v>
      </c>
      <c r="AI49" s="320" t="s">
        <v>1102</v>
      </c>
      <c r="AJ49" s="321">
        <v>45001</v>
      </c>
      <c r="AK49" s="320" t="s">
        <v>1354</v>
      </c>
      <c r="AL49" s="320" t="s">
        <v>1102</v>
      </c>
      <c r="AM49" s="466"/>
      <c r="AN49" s="319"/>
      <c r="AO49" s="309" t="s">
        <v>593</v>
      </c>
    </row>
    <row r="50" spans="1:41" ht="16">
      <c r="A50" s="755"/>
      <c r="B50" s="340"/>
      <c r="C50" s="340"/>
      <c r="D50" s="340"/>
      <c r="E50" s="340"/>
      <c r="F50" s="366"/>
      <c r="H50" s="377" t="s">
        <v>1156</v>
      </c>
      <c r="I50" s="365"/>
      <c r="J50" s="337" t="s">
        <v>595</v>
      </c>
      <c r="K50" s="337" t="s">
        <v>596</v>
      </c>
      <c r="L50" s="337" t="s">
        <v>1159</v>
      </c>
      <c r="M50" s="337" t="s">
        <v>1130</v>
      </c>
      <c r="N50" s="340"/>
      <c r="O50" s="749"/>
      <c r="P50" s="749"/>
      <c r="Q50" s="340"/>
      <c r="R50" s="333"/>
      <c r="S50" s="424" t="s">
        <v>47</v>
      </c>
      <c r="T50" s="424" t="s">
        <v>47</v>
      </c>
      <c r="U50" s="424" t="s">
        <v>47</v>
      </c>
      <c r="V50" s="424" t="s">
        <v>47</v>
      </c>
      <c r="W50" s="424" t="s">
        <v>47</v>
      </c>
      <c r="X50" s="424" t="s">
        <v>47</v>
      </c>
      <c r="Y50" s="424" t="s">
        <v>47</v>
      </c>
      <c r="Z50" s="424" t="s">
        <v>47</v>
      </c>
      <c r="AA50" s="424" t="s">
        <v>47</v>
      </c>
      <c r="AB50" s="425" t="s">
        <v>47</v>
      </c>
      <c r="AC50" s="425" t="s">
        <v>47</v>
      </c>
      <c r="AD50" s="423" t="s">
        <v>47</v>
      </c>
      <c r="AE50" s="319"/>
      <c r="AF50" s="320" t="str">
        <f t="shared" si="1"/>
        <v>Port</v>
      </c>
      <c r="AG50" s="321">
        <v>45001</v>
      </c>
      <c r="AH50" s="320" t="s">
        <v>1353</v>
      </c>
      <c r="AI50" s="320" t="s">
        <v>1102</v>
      </c>
      <c r="AJ50" s="321">
        <v>45001</v>
      </c>
      <c r="AK50" s="320" t="s">
        <v>1354</v>
      </c>
      <c r="AL50" s="320" t="s">
        <v>1102</v>
      </c>
      <c r="AM50" s="466"/>
      <c r="AN50" s="319"/>
      <c r="AO50" s="309" t="s">
        <v>595</v>
      </c>
    </row>
    <row r="51" spans="1:41" ht="16">
      <c r="A51" s="755"/>
      <c r="B51" s="340"/>
      <c r="C51" s="340"/>
      <c r="D51" s="340"/>
      <c r="E51" s="340"/>
      <c r="F51" s="366"/>
      <c r="H51" s="377" t="s">
        <v>1156</v>
      </c>
      <c r="I51" s="365"/>
      <c r="J51" s="337" t="s">
        <v>597</v>
      </c>
      <c r="K51" s="337" t="s">
        <v>598</v>
      </c>
      <c r="L51" s="337" t="s">
        <v>1159</v>
      </c>
      <c r="M51" s="337" t="s">
        <v>1130</v>
      </c>
      <c r="N51" s="340"/>
      <c r="O51" s="749"/>
      <c r="P51" s="749"/>
      <c r="Q51" s="340"/>
      <c r="R51" s="333"/>
      <c r="S51" s="424" t="s">
        <v>47</v>
      </c>
      <c r="T51" s="424" t="s">
        <v>47</v>
      </c>
      <c r="U51" s="424" t="s">
        <v>47</v>
      </c>
      <c r="V51" s="424" t="s">
        <v>47</v>
      </c>
      <c r="W51" s="424" t="s">
        <v>47</v>
      </c>
      <c r="X51" s="424" t="s">
        <v>47</v>
      </c>
      <c r="Y51" s="424" t="s">
        <v>47</v>
      </c>
      <c r="Z51" s="424" t="s">
        <v>47</v>
      </c>
      <c r="AA51" s="424" t="s">
        <v>47</v>
      </c>
      <c r="AB51" s="425" t="s">
        <v>47</v>
      </c>
      <c r="AC51" s="425" t="s">
        <v>47</v>
      </c>
      <c r="AD51" s="423" t="s">
        <v>47</v>
      </c>
      <c r="AE51" s="319"/>
      <c r="AF51" s="320" t="str">
        <f t="shared" si="1"/>
        <v>Port</v>
      </c>
      <c r="AG51" s="321">
        <v>45001</v>
      </c>
      <c r="AH51" s="320" t="s">
        <v>1353</v>
      </c>
      <c r="AI51" s="320" t="s">
        <v>1102</v>
      </c>
      <c r="AJ51" s="321">
        <v>45001</v>
      </c>
      <c r="AK51" s="320" t="s">
        <v>1354</v>
      </c>
      <c r="AL51" s="320" t="s">
        <v>1102</v>
      </c>
      <c r="AM51" s="466"/>
      <c r="AN51" s="319"/>
      <c r="AO51" s="309" t="s">
        <v>597</v>
      </c>
    </row>
    <row r="52" spans="1:41" ht="16">
      <c r="A52" s="755"/>
      <c r="B52" s="340"/>
      <c r="C52" s="340"/>
      <c r="D52" s="340"/>
      <c r="E52" s="340"/>
      <c r="F52" s="366"/>
      <c r="H52" s="377" t="s">
        <v>1156</v>
      </c>
      <c r="I52" s="365"/>
      <c r="J52" s="337" t="s">
        <v>599</v>
      </c>
      <c r="K52" s="337" t="s">
        <v>600</v>
      </c>
      <c r="L52" s="337" t="s">
        <v>1159</v>
      </c>
      <c r="M52" s="337" t="s">
        <v>1130</v>
      </c>
      <c r="N52" s="340"/>
      <c r="O52" s="749"/>
      <c r="P52" s="749"/>
      <c r="Q52" s="340"/>
      <c r="R52" s="333"/>
      <c r="S52" s="424" t="s">
        <v>47</v>
      </c>
      <c r="T52" s="424" t="s">
        <v>47</v>
      </c>
      <c r="U52" s="424" t="s">
        <v>47</v>
      </c>
      <c r="V52" s="424" t="s">
        <v>47</v>
      </c>
      <c r="W52" s="424" t="s">
        <v>47</v>
      </c>
      <c r="X52" s="424" t="s">
        <v>47</v>
      </c>
      <c r="Y52" s="424" t="s">
        <v>47</v>
      </c>
      <c r="Z52" s="424" t="s">
        <v>47</v>
      </c>
      <c r="AA52" s="424" t="s">
        <v>47</v>
      </c>
      <c r="AB52" s="425" t="s">
        <v>47</v>
      </c>
      <c r="AC52" s="425" t="s">
        <v>47</v>
      </c>
      <c r="AD52" s="423" t="s">
        <v>47</v>
      </c>
      <c r="AE52" s="319"/>
      <c r="AF52" s="320" t="str">
        <f t="shared" si="1"/>
        <v>Port</v>
      </c>
      <c r="AG52" s="321">
        <v>45001</v>
      </c>
      <c r="AH52" s="320" t="s">
        <v>1353</v>
      </c>
      <c r="AI52" s="320" t="s">
        <v>1102</v>
      </c>
      <c r="AJ52" s="321">
        <v>45001</v>
      </c>
      <c r="AK52" s="320" t="s">
        <v>1354</v>
      </c>
      <c r="AL52" s="320" t="s">
        <v>1102</v>
      </c>
      <c r="AM52" s="466"/>
      <c r="AN52" s="319"/>
      <c r="AO52" s="309" t="s">
        <v>599</v>
      </c>
    </row>
    <row r="53" spans="1:41" ht="39">
      <c r="A53" s="755"/>
      <c r="B53" s="340"/>
      <c r="C53" s="340"/>
      <c r="D53" s="340"/>
      <c r="E53" s="340"/>
      <c r="F53" s="366"/>
      <c r="H53" s="377" t="s">
        <v>1156</v>
      </c>
      <c r="I53" s="365"/>
      <c r="J53" s="364" t="s">
        <v>1163</v>
      </c>
      <c r="K53" s="364" t="s">
        <v>1164</v>
      </c>
      <c r="L53" s="364" t="s">
        <v>1159</v>
      </c>
      <c r="M53" s="364" t="s">
        <v>1130</v>
      </c>
      <c r="N53" s="340"/>
      <c r="O53" s="749"/>
      <c r="P53" s="749"/>
      <c r="Q53" s="340"/>
      <c r="R53" s="333"/>
      <c r="S53" s="360" t="s">
        <v>1167</v>
      </c>
      <c r="T53" s="360" t="s">
        <v>1167</v>
      </c>
      <c r="U53" s="360" t="s">
        <v>1167</v>
      </c>
      <c r="V53" s="360" t="s">
        <v>1167</v>
      </c>
      <c r="W53" s="360" t="s">
        <v>1167</v>
      </c>
      <c r="X53" s="360" t="s">
        <v>1167</v>
      </c>
      <c r="Y53" s="360" t="s">
        <v>1167</v>
      </c>
      <c r="Z53" s="360" t="s">
        <v>1167</v>
      </c>
      <c r="AA53" s="360" t="s">
        <v>1167</v>
      </c>
      <c r="AB53" s="360" t="s">
        <v>1167</v>
      </c>
      <c r="AC53" s="360" t="s">
        <v>1167</v>
      </c>
      <c r="AD53" s="359" t="s">
        <v>1167</v>
      </c>
      <c r="AE53" s="319"/>
      <c r="AF53" s="320" t="str">
        <f t="shared" si="1"/>
        <v>Port</v>
      </c>
      <c r="AG53" s="321">
        <v>45051</v>
      </c>
      <c r="AH53" s="320" t="s">
        <v>1353</v>
      </c>
      <c r="AI53" s="320" t="s">
        <v>1102</v>
      </c>
      <c r="AJ53" s="321"/>
      <c r="AK53" s="320"/>
      <c r="AL53" s="320"/>
      <c r="AM53" s="167" t="s">
        <v>1355</v>
      </c>
      <c r="AN53" s="319"/>
      <c r="AO53" s="309" t="e">
        <v>#N/A</v>
      </c>
    </row>
    <row r="54" spans="1:41" ht="16">
      <c r="A54" s="755"/>
      <c r="B54" s="340"/>
      <c r="C54" s="340"/>
      <c r="D54" s="340"/>
      <c r="E54" s="340"/>
      <c r="F54" s="366"/>
      <c r="H54" s="377" t="s">
        <v>1156</v>
      </c>
      <c r="I54" s="365"/>
      <c r="J54" s="337" t="s">
        <v>786</v>
      </c>
      <c r="K54" s="337" t="s">
        <v>787</v>
      </c>
      <c r="L54" s="337" t="s">
        <v>1159</v>
      </c>
      <c r="M54" s="337" t="s">
        <v>1130</v>
      </c>
      <c r="N54" s="340"/>
      <c r="O54" s="749"/>
      <c r="P54" s="749"/>
      <c r="Q54" s="340"/>
      <c r="R54" s="333"/>
      <c r="S54" s="424" t="s">
        <v>47</v>
      </c>
      <c r="T54" s="424" t="s">
        <v>47</v>
      </c>
      <c r="U54" s="424" t="s">
        <v>47</v>
      </c>
      <c r="V54" s="424" t="s">
        <v>47</v>
      </c>
      <c r="W54" s="424" t="s">
        <v>47</v>
      </c>
      <c r="X54" s="424" t="s">
        <v>47</v>
      </c>
      <c r="Y54" s="424" t="s">
        <v>47</v>
      </c>
      <c r="Z54" s="424" t="s">
        <v>47</v>
      </c>
      <c r="AA54" s="424" t="s">
        <v>47</v>
      </c>
      <c r="AB54" s="424" t="s">
        <v>47</v>
      </c>
      <c r="AC54" s="424" t="s">
        <v>47</v>
      </c>
      <c r="AD54" s="423" t="s">
        <v>47</v>
      </c>
      <c r="AE54" s="319"/>
      <c r="AF54" s="320" t="str">
        <f t="shared" si="1"/>
        <v>Port</v>
      </c>
      <c r="AG54" s="321">
        <v>45001</v>
      </c>
      <c r="AH54" s="320" t="s">
        <v>1353</v>
      </c>
      <c r="AI54" s="320" t="s">
        <v>1102</v>
      </c>
      <c r="AJ54" s="321">
        <v>45001</v>
      </c>
      <c r="AK54" s="320" t="s">
        <v>1354</v>
      </c>
      <c r="AL54" s="320" t="s">
        <v>1102</v>
      </c>
      <c r="AM54" s="466"/>
      <c r="AN54" s="319"/>
      <c r="AO54" s="309" t="s">
        <v>786</v>
      </c>
    </row>
    <row r="55" spans="1:41" ht="16">
      <c r="A55" s="755"/>
      <c r="B55" s="340"/>
      <c r="C55" s="340"/>
      <c r="D55" s="340"/>
      <c r="E55" s="340"/>
      <c r="F55" s="366"/>
      <c r="H55" s="377" t="s">
        <v>1156</v>
      </c>
      <c r="I55" s="365"/>
      <c r="J55" s="337" t="s">
        <v>952</v>
      </c>
      <c r="K55" s="337" t="s">
        <v>953</v>
      </c>
      <c r="L55" s="337" t="s">
        <v>1159</v>
      </c>
      <c r="M55" s="337" t="s">
        <v>1130</v>
      </c>
      <c r="N55" s="340"/>
      <c r="O55" s="749"/>
      <c r="P55" s="749"/>
      <c r="Q55" s="340"/>
      <c r="R55" s="333"/>
      <c r="S55" s="424" t="s">
        <v>47</v>
      </c>
      <c r="T55" s="424" t="s">
        <v>47</v>
      </c>
      <c r="U55" s="424" t="s">
        <v>47</v>
      </c>
      <c r="V55" s="424" t="s">
        <v>47</v>
      </c>
      <c r="W55" s="438" t="s">
        <v>1167</v>
      </c>
      <c r="X55" s="438" t="s">
        <v>1167</v>
      </c>
      <c r="Y55" s="438" t="s">
        <v>1167</v>
      </c>
      <c r="Z55" s="438" t="s">
        <v>1167</v>
      </c>
      <c r="AA55" s="424" t="s">
        <v>1167</v>
      </c>
      <c r="AB55" s="438" t="s">
        <v>1167</v>
      </c>
      <c r="AC55" s="438" t="s">
        <v>1167</v>
      </c>
      <c r="AD55" s="423" t="s">
        <v>1167</v>
      </c>
      <c r="AE55" s="319"/>
      <c r="AF55" s="320" t="str">
        <f t="shared" si="1"/>
        <v>Port</v>
      </c>
      <c r="AG55" s="321">
        <v>45001</v>
      </c>
      <c r="AH55" s="320" t="s">
        <v>1353</v>
      </c>
      <c r="AI55" s="320" t="s">
        <v>1102</v>
      </c>
      <c r="AJ55" s="321">
        <v>45001</v>
      </c>
      <c r="AK55" s="320" t="s">
        <v>1354</v>
      </c>
      <c r="AL55" s="320" t="s">
        <v>1102</v>
      </c>
      <c r="AM55" s="466"/>
      <c r="AN55" s="319"/>
      <c r="AO55" s="309" t="s">
        <v>952</v>
      </c>
    </row>
    <row r="56" spans="1:41" ht="16">
      <c r="A56" s="755"/>
      <c r="B56" s="340"/>
      <c r="C56" s="340"/>
      <c r="D56" s="340"/>
      <c r="E56" s="340"/>
      <c r="F56" s="366"/>
      <c r="H56" s="377" t="s">
        <v>1156</v>
      </c>
      <c r="I56" s="365"/>
      <c r="J56" s="337" t="s">
        <v>788</v>
      </c>
      <c r="K56" s="337" t="s">
        <v>789</v>
      </c>
      <c r="L56" s="337" t="s">
        <v>1159</v>
      </c>
      <c r="M56" s="337" t="s">
        <v>1130</v>
      </c>
      <c r="N56" s="340"/>
      <c r="O56" s="749"/>
      <c r="P56" s="749"/>
      <c r="Q56" s="340"/>
      <c r="R56" s="333"/>
      <c r="S56" s="424" t="s">
        <v>47</v>
      </c>
      <c r="T56" s="424" t="s">
        <v>47</v>
      </c>
      <c r="U56" s="424" t="s">
        <v>47</v>
      </c>
      <c r="V56" s="424" t="s">
        <v>47</v>
      </c>
      <c r="W56" s="424" t="s">
        <v>47</v>
      </c>
      <c r="X56" s="424" t="s">
        <v>47</v>
      </c>
      <c r="Y56" s="424" t="s">
        <v>47</v>
      </c>
      <c r="Z56" s="424" t="s">
        <v>47</v>
      </c>
      <c r="AA56" s="438" t="s">
        <v>47</v>
      </c>
      <c r="AB56" s="424" t="s">
        <v>47</v>
      </c>
      <c r="AC56" s="424" t="s">
        <v>47</v>
      </c>
      <c r="AD56" s="436" t="s">
        <v>47</v>
      </c>
      <c r="AE56" s="319"/>
      <c r="AF56" s="320" t="str">
        <f t="shared" si="1"/>
        <v>Port</v>
      </c>
      <c r="AG56" s="321">
        <v>45001</v>
      </c>
      <c r="AH56" s="320" t="s">
        <v>1353</v>
      </c>
      <c r="AI56" s="320" t="s">
        <v>1102</v>
      </c>
      <c r="AJ56" s="321">
        <v>45001</v>
      </c>
      <c r="AK56" s="320" t="s">
        <v>1354</v>
      </c>
      <c r="AL56" s="320" t="s">
        <v>1102</v>
      </c>
      <c r="AM56" s="466"/>
      <c r="AN56" s="319"/>
      <c r="AO56" s="309" t="s">
        <v>788</v>
      </c>
    </row>
    <row r="57" spans="1:41" ht="16">
      <c r="A57" s="755"/>
      <c r="B57" s="340"/>
      <c r="C57" s="340"/>
      <c r="D57" s="340"/>
      <c r="E57" s="340"/>
      <c r="F57" s="366"/>
      <c r="H57" s="377" t="s">
        <v>1156</v>
      </c>
      <c r="I57" s="365"/>
      <c r="J57" s="337" t="s">
        <v>790</v>
      </c>
      <c r="K57" s="337" t="s">
        <v>791</v>
      </c>
      <c r="L57" s="337" t="s">
        <v>1159</v>
      </c>
      <c r="M57" s="337" t="s">
        <v>1130</v>
      </c>
      <c r="N57" s="340"/>
      <c r="O57" s="749"/>
      <c r="P57" s="749"/>
      <c r="Q57" s="340"/>
      <c r="R57" s="333"/>
      <c r="S57" s="424" t="s">
        <v>47</v>
      </c>
      <c r="T57" s="424" t="s">
        <v>47</v>
      </c>
      <c r="U57" s="424" t="s">
        <v>47</v>
      </c>
      <c r="V57" s="424" t="s">
        <v>47</v>
      </c>
      <c r="W57" s="424" t="s">
        <v>47</v>
      </c>
      <c r="X57" s="424" t="s">
        <v>47</v>
      </c>
      <c r="Y57" s="424" t="s">
        <v>47</v>
      </c>
      <c r="Z57" s="424" t="s">
        <v>47</v>
      </c>
      <c r="AA57" s="438" t="s">
        <v>47</v>
      </c>
      <c r="AB57" s="424" t="s">
        <v>47</v>
      </c>
      <c r="AC57" s="424" t="s">
        <v>47</v>
      </c>
      <c r="AD57" s="436" t="s">
        <v>47</v>
      </c>
      <c r="AE57" s="319"/>
      <c r="AF57" s="320" t="str">
        <f t="shared" si="1"/>
        <v>Port</v>
      </c>
      <c r="AG57" s="321">
        <v>45001</v>
      </c>
      <c r="AH57" s="320" t="s">
        <v>1353</v>
      </c>
      <c r="AI57" s="320" t="s">
        <v>1102</v>
      </c>
      <c r="AJ57" s="321">
        <v>45001</v>
      </c>
      <c r="AK57" s="320" t="s">
        <v>1354</v>
      </c>
      <c r="AL57" s="320" t="s">
        <v>1102</v>
      </c>
      <c r="AM57" s="466"/>
      <c r="AN57" s="319"/>
      <c r="AO57" s="309" t="s">
        <v>790</v>
      </c>
    </row>
    <row r="58" spans="1:41" ht="16">
      <c r="A58" s="755"/>
      <c r="B58" s="340"/>
      <c r="C58" s="340"/>
      <c r="D58" s="340"/>
      <c r="E58" s="340"/>
      <c r="F58" s="366"/>
      <c r="H58" s="377" t="s">
        <v>1156</v>
      </c>
      <c r="I58" s="365"/>
      <c r="J58" s="337" t="s">
        <v>792</v>
      </c>
      <c r="K58" s="337" t="s">
        <v>793</v>
      </c>
      <c r="L58" s="337" t="s">
        <v>1159</v>
      </c>
      <c r="M58" s="337" t="s">
        <v>1130</v>
      </c>
      <c r="N58" s="340"/>
      <c r="O58" s="749"/>
      <c r="P58" s="749"/>
      <c r="Q58" s="340"/>
      <c r="R58" s="333"/>
      <c r="S58" s="424" t="s">
        <v>47</v>
      </c>
      <c r="T58" s="424" t="s">
        <v>47</v>
      </c>
      <c r="U58" s="424" t="s">
        <v>47</v>
      </c>
      <c r="V58" s="424" t="s">
        <v>47</v>
      </c>
      <c r="W58" s="424" t="s">
        <v>47</v>
      </c>
      <c r="X58" s="424" t="s">
        <v>47</v>
      </c>
      <c r="Y58" s="424" t="s">
        <v>47</v>
      </c>
      <c r="Z58" s="424" t="s">
        <v>47</v>
      </c>
      <c r="AA58" s="438" t="s">
        <v>47</v>
      </c>
      <c r="AB58" s="424" t="s">
        <v>47</v>
      </c>
      <c r="AC58" s="424" t="s">
        <v>47</v>
      </c>
      <c r="AD58" s="436" t="s">
        <v>47</v>
      </c>
      <c r="AE58" s="319"/>
      <c r="AF58" s="320" t="str">
        <f t="shared" si="1"/>
        <v>Port</v>
      </c>
      <c r="AG58" s="321">
        <v>45001</v>
      </c>
      <c r="AH58" s="320" t="s">
        <v>1353</v>
      </c>
      <c r="AI58" s="320" t="s">
        <v>1102</v>
      </c>
      <c r="AJ58" s="321">
        <v>45001</v>
      </c>
      <c r="AK58" s="320" t="s">
        <v>1354</v>
      </c>
      <c r="AL58" s="320" t="s">
        <v>1102</v>
      </c>
      <c r="AM58" s="466"/>
      <c r="AN58" s="319"/>
      <c r="AO58" s="309" t="s">
        <v>792</v>
      </c>
    </row>
    <row r="59" spans="1:41" ht="16">
      <c r="A59" s="755"/>
      <c r="B59" s="340"/>
      <c r="C59" s="340"/>
      <c r="D59" s="340"/>
      <c r="E59" s="340"/>
      <c r="F59" s="366"/>
      <c r="H59" s="377" t="s">
        <v>1156</v>
      </c>
      <c r="I59" s="365"/>
      <c r="J59" s="337" t="s">
        <v>808</v>
      </c>
      <c r="K59" s="337" t="s">
        <v>809</v>
      </c>
      <c r="L59" s="337" t="s">
        <v>1159</v>
      </c>
      <c r="M59" s="337" t="s">
        <v>1130</v>
      </c>
      <c r="N59" s="340"/>
      <c r="O59" s="749"/>
      <c r="P59" s="749"/>
      <c r="Q59" s="340"/>
      <c r="R59" s="333"/>
      <c r="S59" s="424" t="s">
        <v>47</v>
      </c>
      <c r="T59" s="424" t="s">
        <v>47</v>
      </c>
      <c r="U59" s="424" t="s">
        <v>47</v>
      </c>
      <c r="V59" s="424" t="s">
        <v>47</v>
      </c>
      <c r="W59" s="424" t="s">
        <v>47</v>
      </c>
      <c r="X59" s="424" t="s">
        <v>47</v>
      </c>
      <c r="Y59" s="424" t="s">
        <v>47</v>
      </c>
      <c r="Z59" s="424" t="s">
        <v>47</v>
      </c>
      <c r="AA59" s="424" t="s">
        <v>1167</v>
      </c>
      <c r="AB59" s="424" t="s">
        <v>47</v>
      </c>
      <c r="AC59" s="424" t="s">
        <v>47</v>
      </c>
      <c r="AD59" s="423" t="s">
        <v>1167</v>
      </c>
      <c r="AE59" s="319"/>
      <c r="AF59" s="320" t="str">
        <f t="shared" si="1"/>
        <v>Port</v>
      </c>
      <c r="AG59" s="321">
        <v>45001</v>
      </c>
      <c r="AH59" s="320" t="s">
        <v>1353</v>
      </c>
      <c r="AI59" s="320" t="s">
        <v>1102</v>
      </c>
      <c r="AJ59" s="321">
        <v>45001</v>
      </c>
      <c r="AK59" s="320" t="s">
        <v>1354</v>
      </c>
      <c r="AL59" s="320" t="s">
        <v>1102</v>
      </c>
      <c r="AM59" s="466"/>
      <c r="AN59" s="319"/>
      <c r="AO59" s="309" t="s">
        <v>808</v>
      </c>
    </row>
    <row r="60" spans="1:41" ht="16">
      <c r="A60" s="755"/>
      <c r="B60" s="340"/>
      <c r="C60" s="340"/>
      <c r="D60" s="340"/>
      <c r="E60" s="340"/>
      <c r="F60" s="366"/>
      <c r="H60" s="377" t="s">
        <v>1156</v>
      </c>
      <c r="I60" s="365"/>
      <c r="J60" s="337" t="s">
        <v>810</v>
      </c>
      <c r="K60" s="337" t="s">
        <v>811</v>
      </c>
      <c r="L60" s="337" t="s">
        <v>1159</v>
      </c>
      <c r="M60" s="337" t="s">
        <v>1130</v>
      </c>
      <c r="N60" s="340"/>
      <c r="O60" s="749"/>
      <c r="P60" s="749"/>
      <c r="Q60" s="340"/>
      <c r="R60" s="333"/>
      <c r="S60" s="424" t="s">
        <v>47</v>
      </c>
      <c r="T60" s="424" t="s">
        <v>47</v>
      </c>
      <c r="U60" s="424" t="s">
        <v>47</v>
      </c>
      <c r="V60" s="424" t="s">
        <v>47</v>
      </c>
      <c r="W60" s="424" t="s">
        <v>47</v>
      </c>
      <c r="X60" s="424" t="s">
        <v>47</v>
      </c>
      <c r="Y60" s="424" t="s">
        <v>47</v>
      </c>
      <c r="Z60" s="438" t="s">
        <v>1167</v>
      </c>
      <c r="AA60" s="424" t="s">
        <v>1167</v>
      </c>
      <c r="AB60" s="424" t="s">
        <v>47</v>
      </c>
      <c r="AC60" s="438" t="s">
        <v>1167</v>
      </c>
      <c r="AD60" s="423" t="s">
        <v>1167</v>
      </c>
      <c r="AE60" s="319"/>
      <c r="AF60" s="320" t="str">
        <f t="shared" si="1"/>
        <v>Port</v>
      </c>
      <c r="AG60" s="321">
        <v>45001</v>
      </c>
      <c r="AH60" s="320" t="s">
        <v>1353</v>
      </c>
      <c r="AI60" s="320" t="s">
        <v>1102</v>
      </c>
      <c r="AJ60" s="321">
        <v>45001</v>
      </c>
      <c r="AK60" s="320" t="s">
        <v>1354</v>
      </c>
      <c r="AL60" s="320" t="s">
        <v>1102</v>
      </c>
      <c r="AM60" s="466"/>
      <c r="AN60" s="319"/>
      <c r="AO60" s="309" t="s">
        <v>810</v>
      </c>
    </row>
    <row r="61" spans="1:41" ht="16">
      <c r="A61" s="755"/>
      <c r="B61" s="340"/>
      <c r="C61" s="340"/>
      <c r="D61" s="340"/>
      <c r="E61" s="340"/>
      <c r="F61" s="366"/>
      <c r="H61" s="377" t="s">
        <v>1156</v>
      </c>
      <c r="I61" s="365"/>
      <c r="J61" s="337" t="s">
        <v>812</v>
      </c>
      <c r="K61" s="337" t="s">
        <v>813</v>
      </c>
      <c r="L61" s="337" t="s">
        <v>1159</v>
      </c>
      <c r="M61" s="337" t="s">
        <v>1130</v>
      </c>
      <c r="N61" s="340"/>
      <c r="O61" s="749"/>
      <c r="P61" s="749"/>
      <c r="Q61" s="340"/>
      <c r="R61" s="340"/>
      <c r="S61" s="424" t="s">
        <v>47</v>
      </c>
      <c r="T61" s="424" t="s">
        <v>47</v>
      </c>
      <c r="U61" s="424" t="s">
        <v>47</v>
      </c>
      <c r="V61" s="424" t="s">
        <v>47</v>
      </c>
      <c r="W61" s="424" t="s">
        <v>47</v>
      </c>
      <c r="X61" s="424" t="s">
        <v>47</v>
      </c>
      <c r="Y61" s="424" t="s">
        <v>47</v>
      </c>
      <c r="Z61" s="424" t="s">
        <v>1167</v>
      </c>
      <c r="AA61" s="424" t="s">
        <v>1167</v>
      </c>
      <c r="AB61" s="424" t="s">
        <v>47</v>
      </c>
      <c r="AC61" s="424" t="s">
        <v>1167</v>
      </c>
      <c r="AD61" s="423" t="s">
        <v>1167</v>
      </c>
      <c r="AE61" s="319"/>
      <c r="AF61" s="320" t="str">
        <f t="shared" si="1"/>
        <v>Port</v>
      </c>
      <c r="AG61" s="321">
        <v>45001</v>
      </c>
      <c r="AH61" s="320" t="s">
        <v>1353</v>
      </c>
      <c r="AI61" s="320" t="s">
        <v>1102</v>
      </c>
      <c r="AJ61" s="321">
        <v>45001</v>
      </c>
      <c r="AK61" s="320" t="s">
        <v>1354</v>
      </c>
      <c r="AL61" s="320" t="s">
        <v>1102</v>
      </c>
      <c r="AM61" s="466"/>
      <c r="AN61" s="319"/>
      <c r="AO61" s="309" t="s">
        <v>812</v>
      </c>
    </row>
    <row r="62" spans="1:41" ht="16">
      <c r="A62" s="755"/>
      <c r="B62" s="340"/>
      <c r="C62" s="340"/>
      <c r="D62" s="340"/>
      <c r="E62" s="340"/>
      <c r="F62" s="366"/>
      <c r="H62" s="377" t="s">
        <v>1156</v>
      </c>
      <c r="I62" s="365"/>
      <c r="J62" s="337" t="s">
        <v>814</v>
      </c>
      <c r="K62" s="337" t="s">
        <v>815</v>
      </c>
      <c r="L62" s="337" t="s">
        <v>1159</v>
      </c>
      <c r="M62" s="337" t="s">
        <v>1130</v>
      </c>
      <c r="N62" s="340"/>
      <c r="O62" s="749"/>
      <c r="P62" s="749"/>
      <c r="Q62" s="340"/>
      <c r="R62" s="340"/>
      <c r="S62" s="424" t="s">
        <v>47</v>
      </c>
      <c r="T62" s="424" t="s">
        <v>47</v>
      </c>
      <c r="U62" s="424" t="s">
        <v>47</v>
      </c>
      <c r="V62" s="424" t="s">
        <v>47</v>
      </c>
      <c r="W62" s="424" t="s">
        <v>47</v>
      </c>
      <c r="X62" s="424" t="s">
        <v>47</v>
      </c>
      <c r="Y62" s="438" t="s">
        <v>47</v>
      </c>
      <c r="Z62" s="424" t="s">
        <v>1167</v>
      </c>
      <c r="AA62" s="424" t="s">
        <v>1167</v>
      </c>
      <c r="AB62" s="424" t="s">
        <v>47</v>
      </c>
      <c r="AC62" s="424" t="s">
        <v>1167</v>
      </c>
      <c r="AD62" s="423" t="s">
        <v>1167</v>
      </c>
      <c r="AE62" s="319"/>
      <c r="AF62" s="320" t="str">
        <f t="shared" si="1"/>
        <v>Port</v>
      </c>
      <c r="AG62" s="321">
        <v>45001</v>
      </c>
      <c r="AH62" s="320" t="s">
        <v>1353</v>
      </c>
      <c r="AI62" s="320" t="s">
        <v>1102</v>
      </c>
      <c r="AJ62" s="321">
        <v>45001</v>
      </c>
      <c r="AK62" s="320" t="s">
        <v>1354</v>
      </c>
      <c r="AL62" s="320" t="s">
        <v>1102</v>
      </c>
      <c r="AM62" s="466"/>
      <c r="AN62" s="319"/>
      <c r="AO62" s="309" t="s">
        <v>814</v>
      </c>
    </row>
    <row r="63" spans="1:41" ht="16">
      <c r="A63" s="755"/>
      <c r="B63" s="340"/>
      <c r="C63" s="340"/>
      <c r="D63" s="340"/>
      <c r="E63" s="340"/>
      <c r="F63" s="366"/>
      <c r="H63" s="377" t="s">
        <v>1156</v>
      </c>
      <c r="I63" s="365"/>
      <c r="J63" s="337" t="s">
        <v>601</v>
      </c>
      <c r="K63" s="337" t="s">
        <v>602</v>
      </c>
      <c r="L63" s="337" t="s">
        <v>1159</v>
      </c>
      <c r="M63" s="337" t="s">
        <v>1130</v>
      </c>
      <c r="N63" s="340"/>
      <c r="O63" s="749"/>
      <c r="P63" s="749"/>
      <c r="Q63" s="340"/>
      <c r="R63" s="340"/>
      <c r="S63" s="424" t="s">
        <v>47</v>
      </c>
      <c r="T63" s="424" t="s">
        <v>47</v>
      </c>
      <c r="U63" s="424" t="s">
        <v>47</v>
      </c>
      <c r="V63" s="424" t="s">
        <v>47</v>
      </c>
      <c r="W63" s="424" t="s">
        <v>47</v>
      </c>
      <c r="X63" s="424" t="s">
        <v>47</v>
      </c>
      <c r="Y63" s="438" t="s">
        <v>47</v>
      </c>
      <c r="Z63" s="438" t="s">
        <v>47</v>
      </c>
      <c r="AA63" s="438" t="s">
        <v>47</v>
      </c>
      <c r="AB63" s="437" t="s">
        <v>47</v>
      </c>
      <c r="AC63" s="437" t="s">
        <v>47</v>
      </c>
      <c r="AD63" s="436" t="s">
        <v>47</v>
      </c>
      <c r="AE63" s="319"/>
      <c r="AF63" s="320" t="str">
        <f t="shared" si="1"/>
        <v>Port</v>
      </c>
      <c r="AG63" s="321">
        <v>45001</v>
      </c>
      <c r="AH63" s="320" t="s">
        <v>1353</v>
      </c>
      <c r="AI63" s="320" t="s">
        <v>1102</v>
      </c>
      <c r="AJ63" s="321">
        <v>45001</v>
      </c>
      <c r="AK63" s="320" t="s">
        <v>1354</v>
      </c>
      <c r="AL63" s="320" t="s">
        <v>1102</v>
      </c>
      <c r="AM63" s="466"/>
      <c r="AN63" s="319"/>
      <c r="AO63" s="309" t="s">
        <v>601</v>
      </c>
    </row>
    <row r="64" spans="1:41" ht="16">
      <c r="A64" s="755"/>
      <c r="B64" s="340"/>
      <c r="C64" s="340"/>
      <c r="D64" s="340"/>
      <c r="E64" s="340"/>
      <c r="F64" s="366"/>
      <c r="H64" s="377" t="s">
        <v>1156</v>
      </c>
      <c r="I64" s="365"/>
      <c r="J64" s="337" t="s">
        <v>784</v>
      </c>
      <c r="K64" s="337" t="s">
        <v>785</v>
      </c>
      <c r="L64" s="337" t="s">
        <v>1159</v>
      </c>
      <c r="M64" s="337" t="s">
        <v>1130</v>
      </c>
      <c r="N64" s="340"/>
      <c r="O64" s="749"/>
      <c r="P64" s="749"/>
      <c r="Q64" s="340"/>
      <c r="R64" s="340"/>
      <c r="S64" s="424" t="s">
        <v>47</v>
      </c>
      <c r="T64" s="424" t="s">
        <v>47</v>
      </c>
      <c r="U64" s="424" t="s">
        <v>47</v>
      </c>
      <c r="V64" s="424" t="s">
        <v>47</v>
      </c>
      <c r="W64" s="424" t="s">
        <v>47</v>
      </c>
      <c r="X64" s="424" t="s">
        <v>47</v>
      </c>
      <c r="Y64" s="438" t="s">
        <v>47</v>
      </c>
      <c r="Z64" s="438" t="s">
        <v>47</v>
      </c>
      <c r="AA64" s="424" t="s">
        <v>1167</v>
      </c>
      <c r="AB64" s="437" t="s">
        <v>47</v>
      </c>
      <c r="AC64" s="437" t="s">
        <v>47</v>
      </c>
      <c r="AD64" s="423" t="s">
        <v>1167</v>
      </c>
      <c r="AE64" s="319"/>
      <c r="AF64" s="320" t="str">
        <f t="shared" si="1"/>
        <v>Port</v>
      </c>
      <c r="AG64" s="321">
        <v>45001</v>
      </c>
      <c r="AH64" s="320" t="s">
        <v>1353</v>
      </c>
      <c r="AI64" s="320" t="s">
        <v>1102</v>
      </c>
      <c r="AJ64" s="321">
        <v>45001</v>
      </c>
      <c r="AK64" s="320" t="s">
        <v>1354</v>
      </c>
      <c r="AL64" s="320" t="s">
        <v>1102</v>
      </c>
      <c r="AM64" s="466"/>
      <c r="AN64" s="319"/>
      <c r="AO64" s="309" t="s">
        <v>784</v>
      </c>
    </row>
    <row r="65" spans="1:43" ht="16">
      <c r="A65" s="755"/>
      <c r="B65" s="340"/>
      <c r="C65" s="340"/>
      <c r="D65" s="340"/>
      <c r="E65" s="340"/>
      <c r="F65" s="366"/>
      <c r="H65" s="377" t="s">
        <v>1156</v>
      </c>
      <c r="I65" s="365"/>
      <c r="J65" s="337" t="s">
        <v>1168</v>
      </c>
      <c r="K65" s="337" t="s">
        <v>1169</v>
      </c>
      <c r="L65" s="337" t="s">
        <v>1159</v>
      </c>
      <c r="M65" s="337" t="s">
        <v>1130</v>
      </c>
      <c r="N65" s="340"/>
      <c r="O65" s="749"/>
      <c r="P65" s="749"/>
      <c r="Q65" s="340"/>
      <c r="R65" s="340"/>
      <c r="S65" s="424" t="s">
        <v>47</v>
      </c>
      <c r="T65" s="424" t="s">
        <v>47</v>
      </c>
      <c r="U65" s="424" t="s">
        <v>47</v>
      </c>
      <c r="V65" s="424" t="s">
        <v>47</v>
      </c>
      <c r="W65" s="424" t="s">
        <v>47</v>
      </c>
      <c r="X65" s="424" t="s">
        <v>47</v>
      </c>
      <c r="Y65" s="438" t="s">
        <v>47</v>
      </c>
      <c r="Z65" s="438" t="s">
        <v>47</v>
      </c>
      <c r="AA65" s="438" t="s">
        <v>47</v>
      </c>
      <c r="AB65" s="437" t="s">
        <v>47</v>
      </c>
      <c r="AC65" s="437" t="s">
        <v>47</v>
      </c>
      <c r="AD65" s="436" t="s">
        <v>47</v>
      </c>
      <c r="AE65" s="319"/>
      <c r="AF65" s="320" t="str">
        <f t="shared" si="1"/>
        <v>Port</v>
      </c>
      <c r="AG65" s="321">
        <v>45001</v>
      </c>
      <c r="AH65" s="320" t="s">
        <v>1353</v>
      </c>
      <c r="AI65" s="320" t="s">
        <v>1102</v>
      </c>
      <c r="AJ65" s="321">
        <v>45001</v>
      </c>
      <c r="AK65" s="320" t="s">
        <v>1354</v>
      </c>
      <c r="AL65" s="320" t="s">
        <v>1102</v>
      </c>
      <c r="AM65" s="466"/>
      <c r="AN65" s="319"/>
      <c r="AO65" s="309" t="s">
        <v>1168</v>
      </c>
    </row>
    <row r="66" spans="1:43" ht="16">
      <c r="A66" s="755"/>
      <c r="B66" s="340"/>
      <c r="C66" s="340"/>
      <c r="D66" s="340"/>
      <c r="E66" s="340"/>
      <c r="F66" s="366"/>
      <c r="H66" s="377" t="s">
        <v>1156</v>
      </c>
      <c r="I66" s="365"/>
      <c r="J66" s="337" t="s">
        <v>1170</v>
      </c>
      <c r="K66" s="337" t="s">
        <v>1171</v>
      </c>
      <c r="L66" s="337" t="s">
        <v>1159</v>
      </c>
      <c r="M66" s="337" t="s">
        <v>1130</v>
      </c>
      <c r="N66" s="340"/>
      <c r="O66" s="749"/>
      <c r="P66" s="749"/>
      <c r="Q66" s="340"/>
      <c r="R66" s="340"/>
      <c r="S66" s="424" t="s">
        <v>47</v>
      </c>
      <c r="T66" s="424" t="s">
        <v>47</v>
      </c>
      <c r="U66" s="424" t="s">
        <v>47</v>
      </c>
      <c r="V66" s="424" t="s">
        <v>47</v>
      </c>
      <c r="W66" s="424" t="s">
        <v>47</v>
      </c>
      <c r="X66" s="424" t="s">
        <v>47</v>
      </c>
      <c r="Y66" s="438" t="s">
        <v>47</v>
      </c>
      <c r="Z66" s="424" t="s">
        <v>1167</v>
      </c>
      <c r="AA66" s="424" t="s">
        <v>1167</v>
      </c>
      <c r="AB66" s="437" t="s">
        <v>47</v>
      </c>
      <c r="AC66" s="424" t="s">
        <v>1167</v>
      </c>
      <c r="AD66" s="423" t="s">
        <v>1167</v>
      </c>
      <c r="AE66" s="319"/>
      <c r="AF66" s="320" t="str">
        <f t="shared" si="1"/>
        <v>Port</v>
      </c>
      <c r="AG66" s="321">
        <v>45001</v>
      </c>
      <c r="AH66" s="320" t="s">
        <v>1353</v>
      </c>
      <c r="AI66" s="320" t="s">
        <v>1102</v>
      </c>
      <c r="AJ66" s="321">
        <v>45001</v>
      </c>
      <c r="AK66" s="320" t="s">
        <v>1354</v>
      </c>
      <c r="AL66" s="320" t="s">
        <v>1102</v>
      </c>
      <c r="AM66" s="466"/>
      <c r="AN66" s="319"/>
      <c r="AO66" s="309" t="s">
        <v>1170</v>
      </c>
    </row>
    <row r="67" spans="1:43" ht="16">
      <c r="A67" s="755"/>
      <c r="B67" s="340"/>
      <c r="C67" s="340"/>
      <c r="D67" s="340"/>
      <c r="E67" s="340"/>
      <c r="F67" s="366"/>
      <c r="H67" s="377" t="s">
        <v>1156</v>
      </c>
      <c r="I67" s="365"/>
      <c r="J67" s="337" t="s">
        <v>607</v>
      </c>
      <c r="K67" s="337" t="s">
        <v>608</v>
      </c>
      <c r="L67" s="337" t="s">
        <v>1159</v>
      </c>
      <c r="M67" s="337" t="s">
        <v>1130</v>
      </c>
      <c r="N67" s="340"/>
      <c r="O67" s="749"/>
      <c r="P67" s="749"/>
      <c r="Q67" s="340"/>
      <c r="R67" s="333"/>
      <c r="S67" s="424" t="s">
        <v>47</v>
      </c>
      <c r="T67" s="424" t="s">
        <v>47</v>
      </c>
      <c r="U67" s="424" t="s">
        <v>47</v>
      </c>
      <c r="V67" s="424" t="s">
        <v>47</v>
      </c>
      <c r="W67" s="424" t="s">
        <v>47</v>
      </c>
      <c r="X67" s="424" t="s">
        <v>47</v>
      </c>
      <c r="Y67" s="438" t="s">
        <v>47</v>
      </c>
      <c r="Z67" s="438" t="s">
        <v>47</v>
      </c>
      <c r="AA67" s="424" t="s">
        <v>1167</v>
      </c>
      <c r="AB67" s="437" t="s">
        <v>47</v>
      </c>
      <c r="AC67" s="437" t="s">
        <v>47</v>
      </c>
      <c r="AD67" s="423" t="s">
        <v>1167</v>
      </c>
      <c r="AE67" s="319"/>
      <c r="AF67" s="320" t="str">
        <f t="shared" si="1"/>
        <v>Port</v>
      </c>
      <c r="AG67" s="321">
        <v>45001</v>
      </c>
      <c r="AH67" s="320" t="s">
        <v>1353</v>
      </c>
      <c r="AI67" s="320" t="s">
        <v>1102</v>
      </c>
      <c r="AJ67" s="321">
        <v>45001</v>
      </c>
      <c r="AK67" s="320" t="s">
        <v>1354</v>
      </c>
      <c r="AL67" s="320" t="s">
        <v>1102</v>
      </c>
      <c r="AM67" s="466"/>
      <c r="AN67" s="319"/>
      <c r="AO67" s="309" t="s">
        <v>607</v>
      </c>
    </row>
    <row r="68" spans="1:43" ht="16">
      <c r="A68" s="755"/>
      <c r="B68" s="340"/>
      <c r="C68" s="340"/>
      <c r="D68" s="340"/>
      <c r="E68" s="340"/>
      <c r="F68" s="366"/>
      <c r="H68" s="377" t="s">
        <v>1156</v>
      </c>
      <c r="I68" s="365"/>
      <c r="J68" s="337" t="s">
        <v>609</v>
      </c>
      <c r="K68" s="337" t="s">
        <v>610</v>
      </c>
      <c r="L68" s="337" t="s">
        <v>1159</v>
      </c>
      <c r="M68" s="337" t="s">
        <v>1130</v>
      </c>
      <c r="N68" s="340"/>
      <c r="O68" s="749"/>
      <c r="P68" s="749"/>
      <c r="Q68" s="340"/>
      <c r="R68" s="333"/>
      <c r="S68" s="424" t="s">
        <v>47</v>
      </c>
      <c r="T68" s="424" t="s">
        <v>47</v>
      </c>
      <c r="U68" s="424" t="s">
        <v>47</v>
      </c>
      <c r="V68" s="424" t="s">
        <v>47</v>
      </c>
      <c r="W68" s="424" t="s">
        <v>47</v>
      </c>
      <c r="X68" s="424" t="s">
        <v>47</v>
      </c>
      <c r="Y68" s="438" t="s">
        <v>47</v>
      </c>
      <c r="Z68" s="438" t="s">
        <v>47</v>
      </c>
      <c r="AA68" s="424" t="s">
        <v>1167</v>
      </c>
      <c r="AB68" s="437" t="s">
        <v>47</v>
      </c>
      <c r="AC68" s="437" t="s">
        <v>47</v>
      </c>
      <c r="AD68" s="423" t="s">
        <v>1167</v>
      </c>
      <c r="AE68" s="319"/>
      <c r="AF68" s="320" t="str">
        <f t="shared" si="1"/>
        <v>Port</v>
      </c>
      <c r="AG68" s="321">
        <v>45001</v>
      </c>
      <c r="AH68" s="320" t="s">
        <v>1353</v>
      </c>
      <c r="AI68" s="320" t="s">
        <v>1102</v>
      </c>
      <c r="AJ68" s="321">
        <v>45001</v>
      </c>
      <c r="AK68" s="320" t="s">
        <v>1354</v>
      </c>
      <c r="AL68" s="320" t="s">
        <v>1102</v>
      </c>
      <c r="AM68" s="466"/>
      <c r="AN68" s="319"/>
      <c r="AO68" s="309" t="s">
        <v>609</v>
      </c>
    </row>
    <row r="69" spans="1:43" ht="16">
      <c r="A69" s="755"/>
      <c r="B69" s="340"/>
      <c r="C69" s="340"/>
      <c r="D69" s="340"/>
      <c r="E69" s="340"/>
      <c r="F69" s="366"/>
      <c r="H69" s="377" t="s">
        <v>1156</v>
      </c>
      <c r="I69" s="365"/>
      <c r="J69" s="337" t="s">
        <v>611</v>
      </c>
      <c r="K69" s="337" t="s">
        <v>612</v>
      </c>
      <c r="L69" s="337" t="s">
        <v>1159</v>
      </c>
      <c r="M69" s="337" t="s">
        <v>1130</v>
      </c>
      <c r="N69" s="340"/>
      <c r="O69" s="749"/>
      <c r="P69" s="749"/>
      <c r="Q69" s="340"/>
      <c r="R69" s="333"/>
      <c r="S69" s="424" t="s">
        <v>47</v>
      </c>
      <c r="T69" s="424" t="s">
        <v>47</v>
      </c>
      <c r="U69" s="424" t="s">
        <v>47</v>
      </c>
      <c r="V69" s="424" t="s">
        <v>47</v>
      </c>
      <c r="W69" s="424" t="s">
        <v>47</v>
      </c>
      <c r="X69" s="424" t="s">
        <v>47</v>
      </c>
      <c r="Y69" s="438" t="s">
        <v>47</v>
      </c>
      <c r="Z69" s="438" t="s">
        <v>47</v>
      </c>
      <c r="AA69" s="424" t="s">
        <v>1167</v>
      </c>
      <c r="AB69" s="437" t="s">
        <v>47</v>
      </c>
      <c r="AC69" s="437" t="s">
        <v>47</v>
      </c>
      <c r="AD69" s="423" t="s">
        <v>1167</v>
      </c>
      <c r="AE69" s="319"/>
      <c r="AF69" s="320" t="str">
        <f t="shared" si="1"/>
        <v>Port</v>
      </c>
      <c r="AG69" s="321">
        <v>45001</v>
      </c>
      <c r="AH69" s="320" t="s">
        <v>1353</v>
      </c>
      <c r="AI69" s="320" t="s">
        <v>1102</v>
      </c>
      <c r="AJ69" s="321">
        <v>45001</v>
      </c>
      <c r="AK69" s="320" t="s">
        <v>1354</v>
      </c>
      <c r="AL69" s="320" t="s">
        <v>1102</v>
      </c>
      <c r="AM69" s="466"/>
      <c r="AN69" s="319"/>
      <c r="AO69" s="309" t="s">
        <v>611</v>
      </c>
    </row>
    <row r="70" spans="1:43" ht="16">
      <c r="A70" s="755"/>
      <c r="B70" s="340"/>
      <c r="C70" s="340"/>
      <c r="D70" s="340"/>
      <c r="E70" s="340"/>
      <c r="F70" s="366"/>
      <c r="H70" s="377" t="s">
        <v>1156</v>
      </c>
      <c r="I70" s="365"/>
      <c r="J70" s="337" t="s">
        <v>613</v>
      </c>
      <c r="K70" s="337" t="s">
        <v>614</v>
      </c>
      <c r="L70" s="337" t="s">
        <v>1159</v>
      </c>
      <c r="M70" s="337" t="s">
        <v>1130</v>
      </c>
      <c r="N70" s="340"/>
      <c r="O70" s="749"/>
      <c r="P70" s="749"/>
      <c r="Q70" s="340"/>
      <c r="R70" s="333"/>
      <c r="S70" s="424" t="s">
        <v>47</v>
      </c>
      <c r="T70" s="424" t="s">
        <v>47</v>
      </c>
      <c r="U70" s="424" t="s">
        <v>47</v>
      </c>
      <c r="V70" s="424" t="s">
        <v>47</v>
      </c>
      <c r="W70" s="424" t="s">
        <v>47</v>
      </c>
      <c r="X70" s="424" t="s">
        <v>47</v>
      </c>
      <c r="Y70" s="438" t="s">
        <v>47</v>
      </c>
      <c r="Z70" s="438" t="s">
        <v>47</v>
      </c>
      <c r="AA70" s="424" t="s">
        <v>1167</v>
      </c>
      <c r="AB70" s="437" t="s">
        <v>47</v>
      </c>
      <c r="AC70" s="437" t="s">
        <v>47</v>
      </c>
      <c r="AD70" s="423" t="s">
        <v>1167</v>
      </c>
      <c r="AE70" s="319"/>
      <c r="AF70" s="385" t="str">
        <f t="shared" si="1"/>
        <v>Port</v>
      </c>
      <c r="AG70" s="386">
        <v>45001</v>
      </c>
      <c r="AH70" s="385" t="s">
        <v>1353</v>
      </c>
      <c r="AI70" s="385" t="s">
        <v>1102</v>
      </c>
      <c r="AJ70" s="386">
        <v>45001</v>
      </c>
      <c r="AK70" s="385" t="s">
        <v>1354</v>
      </c>
      <c r="AL70" s="320" t="s">
        <v>1102</v>
      </c>
      <c r="AM70" s="466"/>
      <c r="AN70" s="319"/>
      <c r="AO70" s="309" t="s">
        <v>613</v>
      </c>
    </row>
    <row r="71" spans="1:43" s="462" customFormat="1" ht="16">
      <c r="A71" s="755"/>
      <c r="B71" s="468"/>
      <c r="C71" s="468"/>
      <c r="D71" s="468"/>
      <c r="E71" s="468"/>
      <c r="F71" s="470"/>
      <c r="H71" s="377" t="s">
        <v>1156</v>
      </c>
      <c r="I71" s="469"/>
      <c r="J71" s="389" t="s">
        <v>615</v>
      </c>
      <c r="K71" s="389" t="s">
        <v>616</v>
      </c>
      <c r="L71" s="389" t="s">
        <v>1159</v>
      </c>
      <c r="M71" s="389" t="s">
        <v>1130</v>
      </c>
      <c r="N71" s="468"/>
      <c r="O71" s="749"/>
      <c r="P71" s="749"/>
      <c r="Q71" s="468"/>
      <c r="R71" s="467"/>
      <c r="S71" s="438" t="s">
        <v>47</v>
      </c>
      <c r="T71" s="438" t="s">
        <v>47</v>
      </c>
      <c r="U71" s="438" t="s">
        <v>47</v>
      </c>
      <c r="V71" s="438" t="s">
        <v>47</v>
      </c>
      <c r="W71" s="438" t="s">
        <v>47</v>
      </c>
      <c r="X71" s="438" t="s">
        <v>47</v>
      </c>
      <c r="Y71" s="438" t="s">
        <v>47</v>
      </c>
      <c r="Z71" s="438" t="s">
        <v>47</v>
      </c>
      <c r="AA71" s="438" t="s">
        <v>47</v>
      </c>
      <c r="AB71" s="438" t="s">
        <v>47</v>
      </c>
      <c r="AC71" s="438" t="s">
        <v>47</v>
      </c>
      <c r="AD71" s="436" t="s">
        <v>47</v>
      </c>
      <c r="AE71" s="463"/>
      <c r="AF71" s="385" t="str">
        <f>AF67</f>
        <v>Port</v>
      </c>
      <c r="AG71" s="386">
        <v>45001</v>
      </c>
      <c r="AH71" s="385" t="s">
        <v>1353</v>
      </c>
      <c r="AI71" s="385" t="s">
        <v>1102</v>
      </c>
      <c r="AJ71" s="386">
        <v>45001</v>
      </c>
      <c r="AK71" s="385" t="s">
        <v>1354</v>
      </c>
      <c r="AL71" s="320" t="s">
        <v>1102</v>
      </c>
      <c r="AM71" s="471"/>
      <c r="AN71" s="463"/>
      <c r="AO71" s="309" t="s">
        <v>615</v>
      </c>
    </row>
    <row r="72" spans="1:43" s="462" customFormat="1" ht="16">
      <c r="A72" s="755"/>
      <c r="B72" s="468"/>
      <c r="C72" s="468"/>
      <c r="D72" s="468"/>
      <c r="E72" s="468"/>
      <c r="F72" s="470"/>
      <c r="H72" s="377" t="s">
        <v>1156</v>
      </c>
      <c r="I72" s="469"/>
      <c r="J72" s="389" t="s">
        <v>1020</v>
      </c>
      <c r="K72" s="389" t="s">
        <v>1021</v>
      </c>
      <c r="L72" s="389" t="s">
        <v>1159</v>
      </c>
      <c r="M72" s="389" t="s">
        <v>1130</v>
      </c>
      <c r="N72" s="468"/>
      <c r="O72" s="749"/>
      <c r="P72" s="749"/>
      <c r="Q72" s="468"/>
      <c r="R72" s="467"/>
      <c r="S72" s="438" t="s">
        <v>47</v>
      </c>
      <c r="T72" s="438" t="s">
        <v>1167</v>
      </c>
      <c r="U72" s="438" t="s">
        <v>1167</v>
      </c>
      <c r="V72" s="438" t="s">
        <v>1167</v>
      </c>
      <c r="W72" s="438" t="s">
        <v>1167</v>
      </c>
      <c r="X72" s="438" t="s">
        <v>1167</v>
      </c>
      <c r="Y72" s="438" t="s">
        <v>1167</v>
      </c>
      <c r="Z72" s="438" t="s">
        <v>1167</v>
      </c>
      <c r="AA72" s="438" t="s">
        <v>1167</v>
      </c>
      <c r="AB72" s="438" t="s">
        <v>1167</v>
      </c>
      <c r="AC72" s="438" t="s">
        <v>1167</v>
      </c>
      <c r="AD72" s="436" t="s">
        <v>1167</v>
      </c>
      <c r="AE72" s="463"/>
      <c r="AF72" s="385" t="str">
        <f>AF71</f>
        <v>Port</v>
      </c>
      <c r="AG72" s="386">
        <v>45001</v>
      </c>
      <c r="AH72" s="385" t="s">
        <v>1353</v>
      </c>
      <c r="AI72" s="385" t="s">
        <v>1102</v>
      </c>
      <c r="AJ72" s="386">
        <v>45001</v>
      </c>
      <c r="AK72" s="385" t="s">
        <v>1354</v>
      </c>
      <c r="AL72" s="320" t="s">
        <v>1102</v>
      </c>
      <c r="AM72" s="471"/>
      <c r="AN72" s="463"/>
      <c r="AO72" s="309" t="s">
        <v>1020</v>
      </c>
    </row>
    <row r="73" spans="1:43" s="462" customFormat="1" ht="16">
      <c r="A73" s="755"/>
      <c r="B73" s="468"/>
      <c r="C73" s="468"/>
      <c r="D73" s="468"/>
      <c r="E73" s="468"/>
      <c r="F73" s="470"/>
      <c r="H73" s="377" t="s">
        <v>1156</v>
      </c>
      <c r="I73" s="469"/>
      <c r="J73" s="389" t="s">
        <v>1022</v>
      </c>
      <c r="K73" s="389" t="s">
        <v>1023</v>
      </c>
      <c r="L73" s="389" t="s">
        <v>1159</v>
      </c>
      <c r="M73" s="389" t="s">
        <v>1130</v>
      </c>
      <c r="N73" s="468"/>
      <c r="O73" s="749"/>
      <c r="P73" s="749"/>
      <c r="Q73" s="468"/>
      <c r="R73" s="467"/>
      <c r="S73" s="438" t="s">
        <v>47</v>
      </c>
      <c r="T73" s="438" t="s">
        <v>1167</v>
      </c>
      <c r="U73" s="438" t="s">
        <v>1167</v>
      </c>
      <c r="V73" s="438" t="s">
        <v>1167</v>
      </c>
      <c r="W73" s="438" t="s">
        <v>1167</v>
      </c>
      <c r="X73" s="438" t="s">
        <v>1167</v>
      </c>
      <c r="Y73" s="438" t="s">
        <v>1167</v>
      </c>
      <c r="Z73" s="438" t="s">
        <v>1167</v>
      </c>
      <c r="AA73" s="438" t="s">
        <v>1167</v>
      </c>
      <c r="AB73" s="438" t="s">
        <v>1167</v>
      </c>
      <c r="AC73" s="438" t="s">
        <v>1167</v>
      </c>
      <c r="AD73" s="436" t="s">
        <v>1167</v>
      </c>
      <c r="AE73" s="463"/>
      <c r="AF73" s="385" t="str">
        <f>AF72</f>
        <v>Port</v>
      </c>
      <c r="AG73" s="386">
        <v>45051</v>
      </c>
      <c r="AH73" s="385" t="s">
        <v>1353</v>
      </c>
      <c r="AI73" s="385" t="s">
        <v>1102</v>
      </c>
      <c r="AJ73" s="386"/>
      <c r="AK73" s="385"/>
      <c r="AL73" s="320"/>
      <c r="AM73" s="167"/>
      <c r="AN73" s="463"/>
      <c r="AO73" s="309" t="s">
        <v>1022</v>
      </c>
    </row>
    <row r="74" spans="1:43" ht="16">
      <c r="A74" s="755"/>
      <c r="B74" s="340"/>
      <c r="C74" s="340"/>
      <c r="D74" s="340"/>
      <c r="E74" s="340"/>
      <c r="F74" s="366"/>
      <c r="H74" s="377" t="s">
        <v>1156</v>
      </c>
      <c r="I74" s="365"/>
      <c r="J74" s="337" t="s">
        <v>1172</v>
      </c>
      <c r="K74" s="337" t="s">
        <v>1173</v>
      </c>
      <c r="L74" s="337" t="s">
        <v>1156</v>
      </c>
      <c r="M74" s="337" t="s">
        <v>755</v>
      </c>
      <c r="N74" s="340"/>
      <c r="O74" s="749"/>
      <c r="P74" s="749"/>
      <c r="Q74" s="340"/>
      <c r="R74" s="333"/>
      <c r="S74" s="424" t="s">
        <v>1131</v>
      </c>
      <c r="T74" s="424" t="s">
        <v>47</v>
      </c>
      <c r="U74" s="424" t="s">
        <v>47</v>
      </c>
      <c r="V74" s="424" t="s">
        <v>47</v>
      </c>
      <c r="W74" s="424" t="s">
        <v>1131</v>
      </c>
      <c r="X74" s="424" t="s">
        <v>47</v>
      </c>
      <c r="Y74" s="424" t="s">
        <v>47</v>
      </c>
      <c r="Z74" s="424" t="s">
        <v>47</v>
      </c>
      <c r="AA74" s="424" t="s">
        <v>47</v>
      </c>
      <c r="AB74" s="424" t="s">
        <v>1131</v>
      </c>
      <c r="AC74" s="424" t="s">
        <v>47</v>
      </c>
      <c r="AD74" s="423" t="s">
        <v>47</v>
      </c>
      <c r="AE74" s="319"/>
      <c r="AF74" s="385" t="str">
        <f>AF70</f>
        <v>Port</v>
      </c>
      <c r="AG74" s="386">
        <v>45001</v>
      </c>
      <c r="AH74" s="385" t="s">
        <v>1353</v>
      </c>
      <c r="AI74" s="385" t="s">
        <v>1102</v>
      </c>
      <c r="AJ74" s="386">
        <v>45001</v>
      </c>
      <c r="AK74" s="385" t="s">
        <v>1354</v>
      </c>
      <c r="AL74" s="320" t="s">
        <v>1102</v>
      </c>
      <c r="AM74" s="466"/>
      <c r="AN74" s="319"/>
      <c r="AO74" s="309" t="s">
        <v>2140</v>
      </c>
    </row>
    <row r="75" spans="1:43" s="383" customFormat="1" ht="16">
      <c r="A75" s="755"/>
      <c r="B75" s="391"/>
      <c r="C75" s="391"/>
      <c r="D75" s="340"/>
      <c r="E75" s="388"/>
      <c r="F75" s="390"/>
      <c r="G75" s="309"/>
      <c r="H75" s="369" t="s">
        <v>1174</v>
      </c>
      <c r="I75" s="351" t="s">
        <v>1175</v>
      </c>
      <c r="J75" s="350"/>
      <c r="K75" s="350"/>
      <c r="L75" s="350"/>
      <c r="M75" s="350"/>
      <c r="N75" s="388"/>
      <c r="O75" s="749"/>
      <c r="P75" s="749"/>
      <c r="Q75" s="388"/>
      <c r="R75" s="397"/>
      <c r="S75" s="446"/>
      <c r="T75" s="446"/>
      <c r="U75" s="446"/>
      <c r="V75" s="446"/>
      <c r="W75" s="446"/>
      <c r="X75" s="446"/>
      <c r="Y75" s="446"/>
      <c r="Z75" s="446"/>
      <c r="AA75" s="446"/>
      <c r="AB75" s="446"/>
      <c r="AC75" s="446"/>
      <c r="AD75" s="457"/>
      <c r="AE75" s="396"/>
      <c r="AF75" s="344" t="s">
        <v>1176</v>
      </c>
      <c r="AG75" s="395"/>
      <c r="AH75" s="395"/>
      <c r="AI75" s="395"/>
      <c r="AJ75" s="395"/>
      <c r="AK75" s="395"/>
      <c r="AL75" s="395"/>
      <c r="AM75" s="395"/>
      <c r="AN75" s="384"/>
      <c r="AO75" s="309" t="e">
        <v>#N/A</v>
      </c>
    </row>
    <row r="76" spans="1:43" s="383" customFormat="1" ht="16">
      <c r="A76" s="755"/>
      <c r="B76" s="391"/>
      <c r="C76" s="391"/>
      <c r="D76" s="340"/>
      <c r="E76" s="388"/>
      <c r="F76" s="390"/>
      <c r="G76" s="309"/>
      <c r="H76" s="377" t="s">
        <v>1174</v>
      </c>
      <c r="I76" s="365"/>
      <c r="J76" s="337" t="s">
        <v>1177</v>
      </c>
      <c r="K76" s="337" t="s">
        <v>100</v>
      </c>
      <c r="L76" s="337" t="s">
        <v>1178</v>
      </c>
      <c r="M76" s="337" t="s">
        <v>1130</v>
      </c>
      <c r="N76" s="388"/>
      <c r="O76" s="749"/>
      <c r="P76" s="749"/>
      <c r="Q76" s="388"/>
      <c r="R76" s="387"/>
      <c r="S76" s="424" t="s">
        <v>1131</v>
      </c>
      <c r="T76" s="424" t="s">
        <v>47</v>
      </c>
      <c r="U76" s="424" t="s">
        <v>47</v>
      </c>
      <c r="V76" s="424" t="s">
        <v>47</v>
      </c>
      <c r="W76" s="424" t="s">
        <v>1131</v>
      </c>
      <c r="X76" s="424" t="s">
        <v>47</v>
      </c>
      <c r="Y76" s="424" t="s">
        <v>47</v>
      </c>
      <c r="Z76" s="424" t="s">
        <v>47</v>
      </c>
      <c r="AA76" s="424" t="s">
        <v>47</v>
      </c>
      <c r="AB76" s="425" t="s">
        <v>1131</v>
      </c>
      <c r="AC76" s="425" t="s">
        <v>47</v>
      </c>
      <c r="AD76" s="423" t="s">
        <v>47</v>
      </c>
      <c r="AE76" s="384"/>
      <c r="AF76" s="320" t="str">
        <f>AF75</f>
        <v>PERI</v>
      </c>
      <c r="AG76" s="321">
        <v>44994</v>
      </c>
      <c r="AH76" s="320" t="s">
        <v>1179</v>
      </c>
      <c r="AI76" s="320" t="s">
        <v>1180</v>
      </c>
      <c r="AJ76" s="13"/>
      <c r="AK76" s="14"/>
      <c r="AL76" s="15"/>
      <c r="AM76" s="354"/>
      <c r="AN76" s="384"/>
      <c r="AO76" s="309" t="s">
        <v>1177</v>
      </c>
    </row>
    <row r="77" spans="1:43" s="383" customFormat="1" ht="16">
      <c r="A77" s="755"/>
      <c r="B77" s="391"/>
      <c r="C77" s="391"/>
      <c r="D77" s="340"/>
      <c r="E77" s="388"/>
      <c r="F77" s="390"/>
      <c r="G77" s="309"/>
      <c r="H77" s="405" t="s">
        <v>1174</v>
      </c>
      <c r="I77" s="404"/>
      <c r="J77" s="337" t="s">
        <v>710</v>
      </c>
      <c r="K77" s="337" t="s">
        <v>711</v>
      </c>
      <c r="L77" s="337" t="s">
        <v>1181</v>
      </c>
      <c r="M77" s="337" t="s">
        <v>1130</v>
      </c>
      <c r="N77" s="388"/>
      <c r="O77" s="749"/>
      <c r="P77" s="749"/>
      <c r="Q77" s="388"/>
      <c r="R77" s="387"/>
      <c r="S77" s="424" t="s">
        <v>1131</v>
      </c>
      <c r="T77" s="424" t="s">
        <v>47</v>
      </c>
      <c r="U77" s="424" t="s">
        <v>47</v>
      </c>
      <c r="V77" s="424" t="s">
        <v>47</v>
      </c>
      <c r="W77" s="424" t="s">
        <v>1131</v>
      </c>
      <c r="X77" s="424" t="s">
        <v>47</v>
      </c>
      <c r="Y77" s="424" t="s">
        <v>47</v>
      </c>
      <c r="Z77" s="424" t="s">
        <v>47</v>
      </c>
      <c r="AA77" s="424" t="s">
        <v>47</v>
      </c>
      <c r="AB77" s="425" t="s">
        <v>1131</v>
      </c>
      <c r="AC77" s="425" t="s">
        <v>47</v>
      </c>
      <c r="AD77" s="423" t="s">
        <v>47</v>
      </c>
      <c r="AE77" s="384"/>
      <c r="AF77" s="320" t="str">
        <f>AF76</f>
        <v>PERI</v>
      </c>
      <c r="AG77" s="321">
        <v>44994</v>
      </c>
      <c r="AH77" s="320" t="s">
        <v>1179</v>
      </c>
      <c r="AI77" s="320" t="s">
        <v>1180</v>
      </c>
      <c r="AJ77" s="13"/>
      <c r="AK77" s="14"/>
      <c r="AL77" s="15"/>
      <c r="AM77" s="354"/>
      <c r="AN77" s="384"/>
      <c r="AO77" s="309" t="s">
        <v>710</v>
      </c>
    </row>
    <row r="78" spans="1:43" s="370" customFormat="1" ht="16">
      <c r="A78" s="755"/>
      <c r="B78" s="375"/>
      <c r="C78" s="375"/>
      <c r="D78" s="375"/>
      <c r="E78" s="375"/>
      <c r="F78" s="378"/>
      <c r="G78" s="309"/>
      <c r="H78" s="369" t="s">
        <v>1182</v>
      </c>
      <c r="I78" s="351" t="s">
        <v>1175</v>
      </c>
      <c r="J78" s="464"/>
      <c r="K78" s="465"/>
      <c r="L78" s="464"/>
      <c r="M78" s="350"/>
      <c r="N78" s="375"/>
      <c r="O78" s="749"/>
      <c r="P78" s="749"/>
      <c r="Q78" s="375"/>
      <c r="R78" s="381"/>
      <c r="S78" s="446"/>
      <c r="T78" s="446"/>
      <c r="U78" s="446"/>
      <c r="V78" s="446"/>
      <c r="W78" s="446"/>
      <c r="X78" s="446"/>
      <c r="Y78" s="446"/>
      <c r="Z78" s="446"/>
      <c r="AA78" s="446"/>
      <c r="AB78" s="446"/>
      <c r="AC78" s="446"/>
      <c r="AD78" s="457"/>
      <c r="AE78" s="380"/>
      <c r="AF78" s="344" t="s">
        <v>1176</v>
      </c>
      <c r="AG78" s="379"/>
      <c r="AH78" s="379"/>
      <c r="AI78" s="379"/>
      <c r="AJ78" s="379"/>
      <c r="AK78" s="379"/>
      <c r="AL78" s="379"/>
      <c r="AM78" s="379"/>
      <c r="AN78" s="371"/>
      <c r="AO78" s="309" t="e">
        <v>#N/A</v>
      </c>
    </row>
    <row r="79" spans="1:43" s="370" customFormat="1" ht="16">
      <c r="A79" s="755"/>
      <c r="B79" s="375"/>
      <c r="C79" s="375"/>
      <c r="D79" s="375"/>
      <c r="E79" s="375"/>
      <c r="F79" s="378"/>
      <c r="G79" s="309"/>
      <c r="H79" s="377" t="s">
        <v>1182</v>
      </c>
      <c r="I79" s="365"/>
      <c r="J79" s="337" t="s">
        <v>816</v>
      </c>
      <c r="K79" s="461" t="s">
        <v>817</v>
      </c>
      <c r="L79" s="337" t="s">
        <v>1183</v>
      </c>
      <c r="M79" s="337" t="s">
        <v>755</v>
      </c>
      <c r="N79" s="375"/>
      <c r="O79" s="749"/>
      <c r="P79" s="749"/>
      <c r="Q79" s="375"/>
      <c r="R79" s="374"/>
      <c r="S79" s="424" t="s">
        <v>47</v>
      </c>
      <c r="T79" s="424" t="s">
        <v>47</v>
      </c>
      <c r="U79" s="424" t="s">
        <v>47</v>
      </c>
      <c r="V79" s="438" t="s">
        <v>1184</v>
      </c>
      <c r="W79" s="424" t="s">
        <v>47</v>
      </c>
      <c r="X79" s="424" t="s">
        <v>47</v>
      </c>
      <c r="Y79" s="438" t="s">
        <v>1184</v>
      </c>
      <c r="Z79" s="438" t="s">
        <v>1184</v>
      </c>
      <c r="AA79" s="438" t="s">
        <v>1184</v>
      </c>
      <c r="AB79" s="424" t="s">
        <v>1167</v>
      </c>
      <c r="AC79" s="424" t="s">
        <v>1167</v>
      </c>
      <c r="AD79" s="423" t="s">
        <v>1167</v>
      </c>
      <c r="AE79" s="371"/>
      <c r="AF79" s="320" t="str">
        <f t="shared" ref="AF79:AF94" si="2">AF78</f>
        <v>PERI</v>
      </c>
      <c r="AG79" s="321">
        <v>44994</v>
      </c>
      <c r="AH79" s="320" t="s">
        <v>1179</v>
      </c>
      <c r="AI79" s="356" t="s">
        <v>1185</v>
      </c>
      <c r="AJ79" s="321"/>
      <c r="AK79" s="320"/>
      <c r="AL79" s="320"/>
      <c r="AM79" s="356" t="s">
        <v>818</v>
      </c>
      <c r="AN79" s="463" t="s">
        <v>1186</v>
      </c>
      <c r="AO79" s="309" t="s">
        <v>816</v>
      </c>
      <c r="AQ79" s="462" t="s">
        <v>1187</v>
      </c>
    </row>
    <row r="80" spans="1:43" s="370" customFormat="1" ht="16">
      <c r="A80" s="755"/>
      <c r="B80" s="375"/>
      <c r="C80" s="375"/>
      <c r="D80" s="375"/>
      <c r="E80" s="375"/>
      <c r="F80" s="378"/>
      <c r="G80" s="309"/>
      <c r="H80" s="377" t="s">
        <v>1182</v>
      </c>
      <c r="I80" s="365"/>
      <c r="J80" s="337" t="s">
        <v>819</v>
      </c>
      <c r="K80" s="461" t="s">
        <v>820</v>
      </c>
      <c r="L80" s="337" t="s">
        <v>1183</v>
      </c>
      <c r="M80" s="337" t="s">
        <v>755</v>
      </c>
      <c r="N80" s="375"/>
      <c r="O80" s="749"/>
      <c r="P80" s="749"/>
      <c r="Q80" s="375"/>
      <c r="R80" s="374"/>
      <c r="S80" s="424" t="s">
        <v>47</v>
      </c>
      <c r="T80" s="424" t="s">
        <v>47</v>
      </c>
      <c r="U80" s="424" t="s">
        <v>47</v>
      </c>
      <c r="V80" s="438" t="s">
        <v>1184</v>
      </c>
      <c r="W80" s="424" t="s">
        <v>47</v>
      </c>
      <c r="X80" s="424" t="s">
        <v>47</v>
      </c>
      <c r="Y80" s="438" t="s">
        <v>1184</v>
      </c>
      <c r="Z80" s="438" t="s">
        <v>1184</v>
      </c>
      <c r="AA80" s="438" t="s">
        <v>1184</v>
      </c>
      <c r="AB80" s="424" t="s">
        <v>1167</v>
      </c>
      <c r="AC80" s="424" t="s">
        <v>1167</v>
      </c>
      <c r="AD80" s="423" t="s">
        <v>1167</v>
      </c>
      <c r="AE80" s="371"/>
      <c r="AF80" s="320" t="str">
        <f t="shared" si="2"/>
        <v>PERI</v>
      </c>
      <c r="AG80" s="321">
        <v>44994</v>
      </c>
      <c r="AH80" s="320" t="s">
        <v>1179</v>
      </c>
      <c r="AI80" s="356" t="s">
        <v>1185</v>
      </c>
      <c r="AJ80" s="321"/>
      <c r="AK80" s="320"/>
      <c r="AL80" s="320"/>
      <c r="AM80" s="356" t="s">
        <v>818</v>
      </c>
      <c r="AN80" s="463" t="s">
        <v>1186</v>
      </c>
      <c r="AO80" s="309" t="s">
        <v>819</v>
      </c>
      <c r="AQ80" s="462" t="s">
        <v>1187</v>
      </c>
    </row>
    <row r="81" spans="1:43" s="370" customFormat="1" ht="16">
      <c r="A81" s="755"/>
      <c r="B81" s="375"/>
      <c r="C81" s="375"/>
      <c r="D81" s="375"/>
      <c r="E81" s="375"/>
      <c r="F81" s="378"/>
      <c r="G81" s="309"/>
      <c r="H81" s="377" t="s">
        <v>1182</v>
      </c>
      <c r="I81" s="365"/>
      <c r="J81" s="337" t="s">
        <v>821</v>
      </c>
      <c r="K81" s="461" t="s">
        <v>822</v>
      </c>
      <c r="L81" s="337" t="s">
        <v>1183</v>
      </c>
      <c r="M81" s="337" t="s">
        <v>755</v>
      </c>
      <c r="N81" s="375"/>
      <c r="O81" s="749"/>
      <c r="P81" s="749"/>
      <c r="Q81" s="375"/>
      <c r="R81" s="374"/>
      <c r="S81" s="424" t="s">
        <v>47</v>
      </c>
      <c r="T81" s="424" t="s">
        <v>47</v>
      </c>
      <c r="U81" s="424" t="s">
        <v>47</v>
      </c>
      <c r="V81" s="438" t="s">
        <v>1184</v>
      </c>
      <c r="W81" s="424" t="s">
        <v>47</v>
      </c>
      <c r="X81" s="424" t="s">
        <v>47</v>
      </c>
      <c r="Y81" s="438" t="s">
        <v>1184</v>
      </c>
      <c r="Z81" s="438" t="s">
        <v>1184</v>
      </c>
      <c r="AA81" s="438" t="s">
        <v>1184</v>
      </c>
      <c r="AB81" s="424" t="s">
        <v>1167</v>
      </c>
      <c r="AC81" s="424" t="s">
        <v>1167</v>
      </c>
      <c r="AD81" s="423" t="s">
        <v>1167</v>
      </c>
      <c r="AE81" s="371"/>
      <c r="AF81" s="320" t="str">
        <f t="shared" si="2"/>
        <v>PERI</v>
      </c>
      <c r="AG81" s="321">
        <v>44994</v>
      </c>
      <c r="AH81" s="320" t="s">
        <v>1179</v>
      </c>
      <c r="AI81" s="356" t="s">
        <v>1185</v>
      </c>
      <c r="AJ81" s="321"/>
      <c r="AK81" s="320"/>
      <c r="AL81" s="320"/>
      <c r="AM81" s="356" t="s">
        <v>818</v>
      </c>
      <c r="AN81" s="463" t="s">
        <v>1186</v>
      </c>
      <c r="AO81" s="309" t="s">
        <v>821</v>
      </c>
      <c r="AQ81" s="462" t="s">
        <v>1187</v>
      </c>
    </row>
    <row r="82" spans="1:43" s="370" customFormat="1" ht="16">
      <c r="A82" s="755"/>
      <c r="B82" s="375"/>
      <c r="C82" s="375"/>
      <c r="D82" s="375"/>
      <c r="E82" s="375"/>
      <c r="F82" s="378"/>
      <c r="G82" s="309"/>
      <c r="H82" s="377" t="s">
        <v>1182</v>
      </c>
      <c r="I82" s="365"/>
      <c r="J82" s="337" t="s">
        <v>823</v>
      </c>
      <c r="K82" s="461" t="s">
        <v>824</v>
      </c>
      <c r="L82" s="337" t="s">
        <v>1183</v>
      </c>
      <c r="M82" s="337" t="s">
        <v>755</v>
      </c>
      <c r="N82" s="375"/>
      <c r="O82" s="749"/>
      <c r="P82" s="749"/>
      <c r="Q82" s="375"/>
      <c r="R82" s="374"/>
      <c r="S82" s="424" t="s">
        <v>47</v>
      </c>
      <c r="T82" s="424" t="s">
        <v>47</v>
      </c>
      <c r="U82" s="424" t="s">
        <v>47</v>
      </c>
      <c r="V82" s="438" t="s">
        <v>1184</v>
      </c>
      <c r="W82" s="424" t="s">
        <v>47</v>
      </c>
      <c r="X82" s="424" t="s">
        <v>47</v>
      </c>
      <c r="Y82" s="438" t="s">
        <v>1184</v>
      </c>
      <c r="Z82" s="438" t="s">
        <v>1184</v>
      </c>
      <c r="AA82" s="438" t="s">
        <v>1184</v>
      </c>
      <c r="AB82" s="424" t="s">
        <v>1167</v>
      </c>
      <c r="AC82" s="424" t="s">
        <v>1167</v>
      </c>
      <c r="AD82" s="423" t="s">
        <v>1167</v>
      </c>
      <c r="AE82" s="371"/>
      <c r="AF82" s="320" t="str">
        <f t="shared" si="2"/>
        <v>PERI</v>
      </c>
      <c r="AG82" s="321">
        <v>44994</v>
      </c>
      <c r="AH82" s="320" t="s">
        <v>1179</v>
      </c>
      <c r="AI82" s="356" t="s">
        <v>1185</v>
      </c>
      <c r="AJ82" s="321"/>
      <c r="AK82" s="320"/>
      <c r="AL82" s="320"/>
      <c r="AM82" s="356" t="s">
        <v>818</v>
      </c>
      <c r="AN82" s="463" t="s">
        <v>1186</v>
      </c>
      <c r="AO82" s="309" t="s">
        <v>823</v>
      </c>
      <c r="AQ82" s="462" t="s">
        <v>1187</v>
      </c>
    </row>
    <row r="83" spans="1:43" s="370" customFormat="1" ht="16">
      <c r="A83" s="755"/>
      <c r="B83" s="375"/>
      <c r="C83" s="375"/>
      <c r="D83" s="375"/>
      <c r="E83" s="375"/>
      <c r="F83" s="378"/>
      <c r="G83" s="309"/>
      <c r="H83" s="377" t="s">
        <v>1182</v>
      </c>
      <c r="I83" s="365"/>
      <c r="J83" s="337" t="s">
        <v>825</v>
      </c>
      <c r="K83" s="461" t="s">
        <v>826</v>
      </c>
      <c r="L83" s="337" t="s">
        <v>1183</v>
      </c>
      <c r="M83" s="337" t="s">
        <v>755</v>
      </c>
      <c r="N83" s="375"/>
      <c r="O83" s="749"/>
      <c r="P83" s="749"/>
      <c r="Q83" s="375"/>
      <c r="R83" s="374"/>
      <c r="S83" s="424" t="s">
        <v>47</v>
      </c>
      <c r="T83" s="424" t="s">
        <v>47</v>
      </c>
      <c r="U83" s="424" t="s">
        <v>47</v>
      </c>
      <c r="V83" s="438" t="s">
        <v>1184</v>
      </c>
      <c r="W83" s="424" t="s">
        <v>47</v>
      </c>
      <c r="X83" s="424" t="s">
        <v>47</v>
      </c>
      <c r="Y83" s="438" t="s">
        <v>1184</v>
      </c>
      <c r="Z83" s="438" t="s">
        <v>1184</v>
      </c>
      <c r="AA83" s="438" t="s">
        <v>1184</v>
      </c>
      <c r="AB83" s="424" t="s">
        <v>1167</v>
      </c>
      <c r="AC83" s="424" t="s">
        <v>1167</v>
      </c>
      <c r="AD83" s="423" t="s">
        <v>1167</v>
      </c>
      <c r="AE83" s="371"/>
      <c r="AF83" s="320" t="str">
        <f t="shared" si="2"/>
        <v>PERI</v>
      </c>
      <c r="AG83" s="321">
        <v>44994</v>
      </c>
      <c r="AH83" s="320" t="s">
        <v>1179</v>
      </c>
      <c r="AI83" s="356" t="s">
        <v>1185</v>
      </c>
      <c r="AJ83" s="321"/>
      <c r="AK83" s="320"/>
      <c r="AL83" s="320"/>
      <c r="AM83" s="356" t="s">
        <v>818</v>
      </c>
      <c r="AN83" s="463" t="s">
        <v>1186</v>
      </c>
      <c r="AO83" s="309" t="s">
        <v>825</v>
      </c>
      <c r="AQ83" s="462" t="s">
        <v>1187</v>
      </c>
    </row>
    <row r="84" spans="1:43" s="370" customFormat="1" ht="16">
      <c r="A84" s="755"/>
      <c r="B84" s="375"/>
      <c r="C84" s="375"/>
      <c r="D84" s="375"/>
      <c r="E84" s="375"/>
      <c r="F84" s="378"/>
      <c r="G84" s="309"/>
      <c r="H84" s="377" t="s">
        <v>1182</v>
      </c>
      <c r="I84" s="365"/>
      <c r="J84" s="337" t="s">
        <v>827</v>
      </c>
      <c r="K84" s="461" t="s">
        <v>828</v>
      </c>
      <c r="L84" s="337" t="s">
        <v>1183</v>
      </c>
      <c r="M84" s="337" t="s">
        <v>755</v>
      </c>
      <c r="N84" s="375"/>
      <c r="O84" s="749"/>
      <c r="P84" s="749"/>
      <c r="Q84" s="375"/>
      <c r="R84" s="374"/>
      <c r="S84" s="424" t="s">
        <v>47</v>
      </c>
      <c r="T84" s="424" t="s">
        <v>47</v>
      </c>
      <c r="U84" s="424" t="s">
        <v>47</v>
      </c>
      <c r="V84" s="438" t="s">
        <v>1184</v>
      </c>
      <c r="W84" s="424" t="s">
        <v>47</v>
      </c>
      <c r="X84" s="424" t="s">
        <v>47</v>
      </c>
      <c r="Y84" s="438" t="s">
        <v>1184</v>
      </c>
      <c r="Z84" s="438" t="s">
        <v>1184</v>
      </c>
      <c r="AA84" s="438" t="s">
        <v>1184</v>
      </c>
      <c r="AB84" s="424" t="s">
        <v>1167</v>
      </c>
      <c r="AC84" s="424" t="s">
        <v>1167</v>
      </c>
      <c r="AD84" s="423" t="s">
        <v>1167</v>
      </c>
      <c r="AE84" s="371"/>
      <c r="AF84" s="320" t="str">
        <f t="shared" si="2"/>
        <v>PERI</v>
      </c>
      <c r="AG84" s="321">
        <v>44994</v>
      </c>
      <c r="AH84" s="320" t="s">
        <v>1179</v>
      </c>
      <c r="AI84" s="356" t="s">
        <v>1185</v>
      </c>
      <c r="AJ84" s="321"/>
      <c r="AK84" s="320"/>
      <c r="AL84" s="320"/>
      <c r="AM84" s="356" t="s">
        <v>818</v>
      </c>
      <c r="AN84" s="463" t="s">
        <v>1186</v>
      </c>
      <c r="AO84" s="309" t="s">
        <v>827</v>
      </c>
      <c r="AQ84" s="462" t="s">
        <v>1187</v>
      </c>
    </row>
    <row r="85" spans="1:43" s="370" customFormat="1" ht="16">
      <c r="A85" s="755"/>
      <c r="B85" s="375"/>
      <c r="C85" s="375"/>
      <c r="D85" s="375"/>
      <c r="E85" s="375"/>
      <c r="F85" s="378"/>
      <c r="G85" s="309"/>
      <c r="H85" s="377" t="s">
        <v>1182</v>
      </c>
      <c r="I85" s="365"/>
      <c r="J85" s="337" t="s">
        <v>829</v>
      </c>
      <c r="K85" s="461" t="s">
        <v>830</v>
      </c>
      <c r="L85" s="337" t="s">
        <v>1183</v>
      </c>
      <c r="M85" s="337" t="s">
        <v>755</v>
      </c>
      <c r="N85" s="375"/>
      <c r="O85" s="749"/>
      <c r="P85" s="749"/>
      <c r="Q85" s="375"/>
      <c r="R85" s="374"/>
      <c r="S85" s="424" t="s">
        <v>47</v>
      </c>
      <c r="T85" s="424" t="s">
        <v>47</v>
      </c>
      <c r="U85" s="424" t="s">
        <v>47</v>
      </c>
      <c r="V85" s="438" t="s">
        <v>1184</v>
      </c>
      <c r="W85" s="424" t="s">
        <v>47</v>
      </c>
      <c r="X85" s="424" t="s">
        <v>47</v>
      </c>
      <c r="Y85" s="438" t="s">
        <v>1184</v>
      </c>
      <c r="Z85" s="438" t="s">
        <v>1184</v>
      </c>
      <c r="AA85" s="438" t="s">
        <v>1184</v>
      </c>
      <c r="AB85" s="424" t="s">
        <v>1167</v>
      </c>
      <c r="AC85" s="424" t="s">
        <v>1167</v>
      </c>
      <c r="AD85" s="423" t="s">
        <v>1167</v>
      </c>
      <c r="AE85" s="371"/>
      <c r="AF85" s="320" t="str">
        <f t="shared" si="2"/>
        <v>PERI</v>
      </c>
      <c r="AG85" s="321">
        <v>44994</v>
      </c>
      <c r="AH85" s="320" t="s">
        <v>1179</v>
      </c>
      <c r="AI85" s="356" t="s">
        <v>1185</v>
      </c>
      <c r="AJ85" s="321"/>
      <c r="AK85" s="320"/>
      <c r="AL85" s="320"/>
      <c r="AM85" s="356" t="s">
        <v>818</v>
      </c>
      <c r="AN85" s="463" t="s">
        <v>1186</v>
      </c>
      <c r="AO85" s="309" t="s">
        <v>829</v>
      </c>
      <c r="AQ85" s="462" t="s">
        <v>1187</v>
      </c>
    </row>
    <row r="86" spans="1:43" s="370" customFormat="1" ht="16">
      <c r="A86" s="755"/>
      <c r="B86" s="375"/>
      <c r="C86" s="375"/>
      <c r="D86" s="375"/>
      <c r="E86" s="375"/>
      <c r="F86" s="378"/>
      <c r="G86" s="309"/>
      <c r="H86" s="377" t="s">
        <v>1182</v>
      </c>
      <c r="I86" s="365"/>
      <c r="J86" s="337" t="s">
        <v>831</v>
      </c>
      <c r="K86" s="337" t="s">
        <v>832</v>
      </c>
      <c r="L86" s="337" t="s">
        <v>1183</v>
      </c>
      <c r="M86" s="337" t="s">
        <v>755</v>
      </c>
      <c r="N86" s="375"/>
      <c r="O86" s="749"/>
      <c r="P86" s="749"/>
      <c r="Q86" s="375"/>
      <c r="R86" s="374"/>
      <c r="S86" s="424" t="s">
        <v>47</v>
      </c>
      <c r="T86" s="424" t="s">
        <v>47</v>
      </c>
      <c r="U86" s="424" t="s">
        <v>47</v>
      </c>
      <c r="V86" s="438" t="s">
        <v>1184</v>
      </c>
      <c r="W86" s="424" t="s">
        <v>47</v>
      </c>
      <c r="X86" s="424" t="s">
        <v>47</v>
      </c>
      <c r="Y86" s="438" t="s">
        <v>1184</v>
      </c>
      <c r="Z86" s="438" t="s">
        <v>1184</v>
      </c>
      <c r="AA86" s="438" t="s">
        <v>1184</v>
      </c>
      <c r="AB86" s="424" t="s">
        <v>1167</v>
      </c>
      <c r="AC86" s="424" t="s">
        <v>1167</v>
      </c>
      <c r="AD86" s="423" t="s">
        <v>1167</v>
      </c>
      <c r="AE86" s="371"/>
      <c r="AF86" s="320" t="str">
        <f t="shared" si="2"/>
        <v>PERI</v>
      </c>
      <c r="AG86" s="321">
        <v>44994</v>
      </c>
      <c r="AH86" s="320" t="s">
        <v>1179</v>
      </c>
      <c r="AI86" s="356" t="s">
        <v>1185</v>
      </c>
      <c r="AJ86" s="321"/>
      <c r="AK86" s="320"/>
      <c r="AL86" s="320"/>
      <c r="AM86" s="356" t="s">
        <v>818</v>
      </c>
      <c r="AN86" s="463" t="s">
        <v>1186</v>
      </c>
      <c r="AO86" s="309" t="s">
        <v>831</v>
      </c>
      <c r="AQ86" s="462" t="s">
        <v>1187</v>
      </c>
    </row>
    <row r="87" spans="1:43" s="370" customFormat="1" ht="16">
      <c r="A87" s="755"/>
      <c r="B87" s="375"/>
      <c r="C87" s="375"/>
      <c r="D87" s="375"/>
      <c r="E87" s="375"/>
      <c r="F87" s="378"/>
      <c r="G87" s="309"/>
      <c r="H87" s="377" t="s">
        <v>1182</v>
      </c>
      <c r="I87" s="365"/>
      <c r="J87" s="337" t="s">
        <v>202</v>
      </c>
      <c r="K87" s="461" t="s">
        <v>203</v>
      </c>
      <c r="L87" s="337" t="s">
        <v>1188</v>
      </c>
      <c r="M87" s="337" t="s">
        <v>755</v>
      </c>
      <c r="N87" s="375"/>
      <c r="O87" s="749"/>
      <c r="P87" s="749"/>
      <c r="Q87" s="375"/>
      <c r="R87" s="374"/>
      <c r="S87" s="424" t="s">
        <v>47</v>
      </c>
      <c r="T87" s="424" t="s">
        <v>47</v>
      </c>
      <c r="U87" s="424" t="s">
        <v>47</v>
      </c>
      <c r="V87" s="424" t="s">
        <v>47</v>
      </c>
      <c r="W87" s="424" t="s">
        <v>47</v>
      </c>
      <c r="X87" s="424" t="s">
        <v>47</v>
      </c>
      <c r="Y87" s="424" t="s">
        <v>47</v>
      </c>
      <c r="Z87" s="424" t="s">
        <v>47</v>
      </c>
      <c r="AA87" s="424" t="s">
        <v>47</v>
      </c>
      <c r="AB87" s="424" t="s">
        <v>47</v>
      </c>
      <c r="AC87" s="424" t="s">
        <v>47</v>
      </c>
      <c r="AD87" s="423" t="s">
        <v>47</v>
      </c>
      <c r="AE87" s="371"/>
      <c r="AF87" s="320" t="str">
        <f t="shared" si="2"/>
        <v>PERI</v>
      </c>
      <c r="AG87" s="321">
        <v>44994</v>
      </c>
      <c r="AH87" s="320" t="s">
        <v>1179</v>
      </c>
      <c r="AI87" s="320" t="s">
        <v>1180</v>
      </c>
      <c r="AJ87" s="321"/>
      <c r="AK87" s="320"/>
      <c r="AL87" s="320"/>
      <c r="AM87" s="320"/>
      <c r="AN87" s="371"/>
      <c r="AO87" s="309" t="s">
        <v>202</v>
      </c>
    </row>
    <row r="88" spans="1:43" s="370" customFormat="1" ht="16">
      <c r="A88" s="755"/>
      <c r="B88" s="375"/>
      <c r="C88" s="375"/>
      <c r="D88" s="375"/>
      <c r="E88" s="375"/>
      <c r="F88" s="378"/>
      <c r="G88" s="309"/>
      <c r="H88" s="377" t="s">
        <v>1182</v>
      </c>
      <c r="I88" s="365"/>
      <c r="J88" s="337" t="s">
        <v>206</v>
      </c>
      <c r="K88" s="461" t="s">
        <v>207</v>
      </c>
      <c r="L88" s="337" t="s">
        <v>1188</v>
      </c>
      <c r="M88" s="337" t="s">
        <v>755</v>
      </c>
      <c r="N88" s="375"/>
      <c r="O88" s="749"/>
      <c r="P88" s="749"/>
      <c r="Q88" s="375"/>
      <c r="R88" s="374"/>
      <c r="S88" s="460" t="s">
        <v>47</v>
      </c>
      <c r="T88" s="460" t="s">
        <v>47</v>
      </c>
      <c r="U88" s="460" t="s">
        <v>47</v>
      </c>
      <c r="V88" s="460" t="s">
        <v>47</v>
      </c>
      <c r="W88" s="460" t="s">
        <v>47</v>
      </c>
      <c r="X88" s="460" t="s">
        <v>47</v>
      </c>
      <c r="Y88" s="460" t="s">
        <v>47</v>
      </c>
      <c r="Z88" s="460" t="s">
        <v>47</v>
      </c>
      <c r="AA88" s="460" t="s">
        <v>47</v>
      </c>
      <c r="AB88" s="460" t="s">
        <v>47</v>
      </c>
      <c r="AC88" s="424" t="s">
        <v>47</v>
      </c>
      <c r="AD88" s="459" t="s">
        <v>47</v>
      </c>
      <c r="AE88" s="371"/>
      <c r="AF88" s="320" t="str">
        <f t="shared" si="2"/>
        <v>PERI</v>
      </c>
      <c r="AG88" s="321">
        <v>44994</v>
      </c>
      <c r="AH88" s="320" t="s">
        <v>1179</v>
      </c>
      <c r="AI88" s="320" t="s">
        <v>1180</v>
      </c>
      <c r="AJ88" s="321"/>
      <c r="AK88" s="320"/>
      <c r="AL88" s="320"/>
      <c r="AM88" s="320"/>
      <c r="AN88" s="371"/>
      <c r="AO88" s="309" t="s">
        <v>206</v>
      </c>
    </row>
    <row r="89" spans="1:43" s="370" customFormat="1" ht="16">
      <c r="A89" s="755"/>
      <c r="B89" s="375"/>
      <c r="C89" s="375"/>
      <c r="D89" s="375"/>
      <c r="E89" s="375"/>
      <c r="F89" s="378"/>
      <c r="G89" s="309"/>
      <c r="H89" s="377" t="s">
        <v>1182</v>
      </c>
      <c r="I89" s="365"/>
      <c r="J89" s="337" t="s">
        <v>211</v>
      </c>
      <c r="K89" s="461" t="s">
        <v>212</v>
      </c>
      <c r="L89" s="337" t="s">
        <v>1188</v>
      </c>
      <c r="M89" s="337" t="s">
        <v>755</v>
      </c>
      <c r="N89" s="375"/>
      <c r="O89" s="749"/>
      <c r="P89" s="749"/>
      <c r="Q89" s="375"/>
      <c r="R89" s="374"/>
      <c r="S89" s="460" t="s">
        <v>47</v>
      </c>
      <c r="T89" s="460" t="s">
        <v>47</v>
      </c>
      <c r="U89" s="460" t="s">
        <v>47</v>
      </c>
      <c r="V89" s="460" t="s">
        <v>47</v>
      </c>
      <c r="W89" s="460" t="s">
        <v>47</v>
      </c>
      <c r="X89" s="460" t="s">
        <v>47</v>
      </c>
      <c r="Y89" s="460" t="s">
        <v>47</v>
      </c>
      <c r="Z89" s="460" t="s">
        <v>47</v>
      </c>
      <c r="AA89" s="460" t="s">
        <v>47</v>
      </c>
      <c r="AB89" s="460" t="s">
        <v>47</v>
      </c>
      <c r="AC89" s="424" t="s">
        <v>47</v>
      </c>
      <c r="AD89" s="459" t="s">
        <v>47</v>
      </c>
      <c r="AE89" s="371"/>
      <c r="AF89" s="320" t="str">
        <f t="shared" si="2"/>
        <v>PERI</v>
      </c>
      <c r="AG89" s="321">
        <v>44994</v>
      </c>
      <c r="AH89" s="320" t="s">
        <v>1179</v>
      </c>
      <c r="AI89" s="320" t="s">
        <v>1180</v>
      </c>
      <c r="AJ89" s="321"/>
      <c r="AK89" s="320"/>
      <c r="AL89" s="320"/>
      <c r="AM89" s="320"/>
      <c r="AN89" s="371"/>
      <c r="AO89" s="309" t="s">
        <v>211</v>
      </c>
    </row>
    <row r="90" spans="1:43" s="370" customFormat="1" ht="16">
      <c r="A90" s="755"/>
      <c r="B90" s="375"/>
      <c r="C90" s="375"/>
      <c r="D90" s="375"/>
      <c r="E90" s="375"/>
      <c r="F90" s="378"/>
      <c r="G90" s="309"/>
      <c r="H90" s="377" t="s">
        <v>1182</v>
      </c>
      <c r="I90" s="365"/>
      <c r="J90" s="337" t="s">
        <v>215</v>
      </c>
      <c r="K90" s="461" t="s">
        <v>216</v>
      </c>
      <c r="L90" s="337" t="s">
        <v>1188</v>
      </c>
      <c r="M90" s="337" t="s">
        <v>755</v>
      </c>
      <c r="N90" s="375"/>
      <c r="O90" s="749"/>
      <c r="P90" s="749"/>
      <c r="Q90" s="375"/>
      <c r="R90" s="374"/>
      <c r="S90" s="460" t="s">
        <v>47</v>
      </c>
      <c r="T90" s="460" t="s">
        <v>47</v>
      </c>
      <c r="U90" s="460" t="s">
        <v>47</v>
      </c>
      <c r="V90" s="460" t="s">
        <v>47</v>
      </c>
      <c r="W90" s="460" t="s">
        <v>47</v>
      </c>
      <c r="X90" s="460" t="s">
        <v>47</v>
      </c>
      <c r="Y90" s="460" t="s">
        <v>47</v>
      </c>
      <c r="Z90" s="460" t="s">
        <v>47</v>
      </c>
      <c r="AA90" s="460" t="s">
        <v>47</v>
      </c>
      <c r="AB90" s="460" t="s">
        <v>47</v>
      </c>
      <c r="AC90" s="424" t="s">
        <v>47</v>
      </c>
      <c r="AD90" s="459" t="s">
        <v>47</v>
      </c>
      <c r="AE90" s="371"/>
      <c r="AF90" s="320" t="str">
        <f t="shared" si="2"/>
        <v>PERI</v>
      </c>
      <c r="AG90" s="321">
        <v>44994</v>
      </c>
      <c r="AH90" s="320" t="s">
        <v>1179</v>
      </c>
      <c r="AI90" s="320" t="s">
        <v>1180</v>
      </c>
      <c r="AJ90" s="321"/>
      <c r="AK90" s="320"/>
      <c r="AL90" s="320"/>
      <c r="AM90" s="320"/>
      <c r="AN90" s="371"/>
      <c r="AO90" s="309" t="s">
        <v>215</v>
      </c>
    </row>
    <row r="91" spans="1:43" s="370" customFormat="1" ht="16">
      <c r="A91" s="755"/>
      <c r="B91" s="375"/>
      <c r="C91" s="375"/>
      <c r="D91" s="375"/>
      <c r="E91" s="375"/>
      <c r="F91" s="378"/>
      <c r="G91" s="309"/>
      <c r="H91" s="377" t="s">
        <v>1182</v>
      </c>
      <c r="I91" s="365"/>
      <c r="J91" s="337" t="s">
        <v>220</v>
      </c>
      <c r="K91" s="461" t="s">
        <v>221</v>
      </c>
      <c r="L91" s="337" t="s">
        <v>1188</v>
      </c>
      <c r="M91" s="337" t="s">
        <v>755</v>
      </c>
      <c r="N91" s="375"/>
      <c r="O91" s="749"/>
      <c r="P91" s="749"/>
      <c r="Q91" s="375"/>
      <c r="R91" s="374"/>
      <c r="S91" s="460" t="s">
        <v>47</v>
      </c>
      <c r="T91" s="460" t="s">
        <v>47</v>
      </c>
      <c r="U91" s="460" t="s">
        <v>47</v>
      </c>
      <c r="V91" s="460" t="s">
        <v>47</v>
      </c>
      <c r="W91" s="460" t="s">
        <v>47</v>
      </c>
      <c r="X91" s="460" t="s">
        <v>47</v>
      </c>
      <c r="Y91" s="460" t="s">
        <v>47</v>
      </c>
      <c r="Z91" s="460" t="s">
        <v>47</v>
      </c>
      <c r="AA91" s="460" t="s">
        <v>47</v>
      </c>
      <c r="AB91" s="460" t="s">
        <v>47</v>
      </c>
      <c r="AC91" s="424" t="s">
        <v>47</v>
      </c>
      <c r="AD91" s="459" t="s">
        <v>47</v>
      </c>
      <c r="AE91" s="371"/>
      <c r="AF91" s="320" t="str">
        <f t="shared" si="2"/>
        <v>PERI</v>
      </c>
      <c r="AG91" s="321">
        <v>44994</v>
      </c>
      <c r="AH91" s="320" t="s">
        <v>1179</v>
      </c>
      <c r="AI91" s="320" t="s">
        <v>1180</v>
      </c>
      <c r="AJ91" s="321"/>
      <c r="AK91" s="320"/>
      <c r="AL91" s="320"/>
      <c r="AM91" s="320"/>
      <c r="AN91" s="371"/>
      <c r="AO91" s="309" t="s">
        <v>220</v>
      </c>
    </row>
    <row r="92" spans="1:43" s="370" customFormat="1" ht="16">
      <c r="A92" s="755"/>
      <c r="B92" s="375"/>
      <c r="C92" s="375"/>
      <c r="D92" s="375"/>
      <c r="E92" s="375"/>
      <c r="F92" s="378"/>
      <c r="G92" s="309"/>
      <c r="H92" s="377" t="s">
        <v>1182</v>
      </c>
      <c r="I92" s="365"/>
      <c r="J92" s="337" t="s">
        <v>224</v>
      </c>
      <c r="K92" s="461" t="s">
        <v>225</v>
      </c>
      <c r="L92" s="337" t="s">
        <v>1188</v>
      </c>
      <c r="M92" s="337" t="s">
        <v>755</v>
      </c>
      <c r="N92" s="375"/>
      <c r="O92" s="749"/>
      <c r="P92" s="749"/>
      <c r="Q92" s="375"/>
      <c r="R92" s="374"/>
      <c r="S92" s="460" t="s">
        <v>47</v>
      </c>
      <c r="T92" s="460" t="s">
        <v>47</v>
      </c>
      <c r="U92" s="460" t="s">
        <v>47</v>
      </c>
      <c r="V92" s="460" t="s">
        <v>47</v>
      </c>
      <c r="W92" s="460" t="s">
        <v>47</v>
      </c>
      <c r="X92" s="460" t="s">
        <v>47</v>
      </c>
      <c r="Y92" s="460" t="s">
        <v>47</v>
      </c>
      <c r="Z92" s="460" t="s">
        <v>47</v>
      </c>
      <c r="AA92" s="460" t="s">
        <v>47</v>
      </c>
      <c r="AB92" s="460" t="s">
        <v>47</v>
      </c>
      <c r="AC92" s="424" t="s">
        <v>47</v>
      </c>
      <c r="AD92" s="459" t="s">
        <v>47</v>
      </c>
      <c r="AE92" s="371"/>
      <c r="AF92" s="320" t="str">
        <f t="shared" si="2"/>
        <v>PERI</v>
      </c>
      <c r="AG92" s="321">
        <v>44994</v>
      </c>
      <c r="AH92" s="320" t="s">
        <v>1179</v>
      </c>
      <c r="AI92" s="320" t="s">
        <v>1180</v>
      </c>
      <c r="AJ92" s="321"/>
      <c r="AK92" s="320"/>
      <c r="AL92" s="320"/>
      <c r="AM92" s="320"/>
      <c r="AN92" s="371"/>
      <c r="AO92" s="309" t="s">
        <v>224</v>
      </c>
    </row>
    <row r="93" spans="1:43" s="370" customFormat="1" ht="16">
      <c r="A93" s="755"/>
      <c r="B93" s="375"/>
      <c r="C93" s="375"/>
      <c r="D93" s="375"/>
      <c r="E93" s="375"/>
      <c r="F93" s="378"/>
      <c r="G93" s="309"/>
      <c r="H93" s="377" t="s">
        <v>1182</v>
      </c>
      <c r="I93" s="365"/>
      <c r="J93" s="337" t="s">
        <v>229</v>
      </c>
      <c r="K93" s="461" t="s">
        <v>230</v>
      </c>
      <c r="L93" s="337" t="s">
        <v>1188</v>
      </c>
      <c r="M93" s="337" t="s">
        <v>755</v>
      </c>
      <c r="N93" s="375"/>
      <c r="O93" s="749"/>
      <c r="P93" s="749"/>
      <c r="Q93" s="375"/>
      <c r="R93" s="374"/>
      <c r="S93" s="460" t="s">
        <v>47</v>
      </c>
      <c r="T93" s="460" t="s">
        <v>47</v>
      </c>
      <c r="U93" s="460" t="s">
        <v>47</v>
      </c>
      <c r="V93" s="460" t="s">
        <v>47</v>
      </c>
      <c r="W93" s="460" t="s">
        <v>47</v>
      </c>
      <c r="X93" s="460" t="s">
        <v>47</v>
      </c>
      <c r="Y93" s="460" t="s">
        <v>47</v>
      </c>
      <c r="Z93" s="460" t="s">
        <v>47</v>
      </c>
      <c r="AA93" s="460" t="s">
        <v>47</v>
      </c>
      <c r="AB93" s="460" t="s">
        <v>47</v>
      </c>
      <c r="AC93" s="424" t="s">
        <v>47</v>
      </c>
      <c r="AD93" s="459" t="s">
        <v>47</v>
      </c>
      <c r="AE93" s="371"/>
      <c r="AF93" s="320" t="str">
        <f t="shared" si="2"/>
        <v>PERI</v>
      </c>
      <c r="AG93" s="321">
        <v>44994</v>
      </c>
      <c r="AH93" s="320" t="s">
        <v>1179</v>
      </c>
      <c r="AI93" s="320" t="s">
        <v>1180</v>
      </c>
      <c r="AJ93" s="321"/>
      <c r="AK93" s="320"/>
      <c r="AL93" s="320"/>
      <c r="AM93" s="320"/>
      <c r="AN93" s="371"/>
      <c r="AO93" s="309" t="s">
        <v>229</v>
      </c>
    </row>
    <row r="94" spans="1:43" s="370" customFormat="1" ht="16">
      <c r="A94" s="755"/>
      <c r="B94" s="375"/>
      <c r="C94" s="375"/>
      <c r="D94" s="375"/>
      <c r="E94" s="375"/>
      <c r="F94" s="378"/>
      <c r="G94" s="309"/>
      <c r="H94" s="377" t="s">
        <v>1182</v>
      </c>
      <c r="I94" s="365"/>
      <c r="J94" s="337" t="s">
        <v>233</v>
      </c>
      <c r="K94" s="337" t="s">
        <v>234</v>
      </c>
      <c r="L94" s="337" t="s">
        <v>1188</v>
      </c>
      <c r="M94" s="337" t="s">
        <v>755</v>
      </c>
      <c r="N94" s="375"/>
      <c r="O94" s="749"/>
      <c r="P94" s="749"/>
      <c r="Q94" s="375"/>
      <c r="R94" s="374"/>
      <c r="S94" s="460" t="s">
        <v>47</v>
      </c>
      <c r="T94" s="460" t="s">
        <v>47</v>
      </c>
      <c r="U94" s="460" t="s">
        <v>47</v>
      </c>
      <c r="V94" s="460" t="s">
        <v>47</v>
      </c>
      <c r="W94" s="460" t="s">
        <v>47</v>
      </c>
      <c r="X94" s="460" t="s">
        <v>47</v>
      </c>
      <c r="Y94" s="460" t="s">
        <v>47</v>
      </c>
      <c r="Z94" s="460" t="s">
        <v>47</v>
      </c>
      <c r="AA94" s="460" t="s">
        <v>47</v>
      </c>
      <c r="AB94" s="460" t="s">
        <v>47</v>
      </c>
      <c r="AC94" s="424" t="s">
        <v>47</v>
      </c>
      <c r="AD94" s="459" t="s">
        <v>47</v>
      </c>
      <c r="AE94" s="371"/>
      <c r="AF94" s="320" t="str">
        <f t="shared" si="2"/>
        <v>PERI</v>
      </c>
      <c r="AG94" s="321">
        <v>44994</v>
      </c>
      <c r="AH94" s="320" t="s">
        <v>1179</v>
      </c>
      <c r="AI94" s="320" t="s">
        <v>1180</v>
      </c>
      <c r="AJ94" s="321"/>
      <c r="AK94" s="320"/>
      <c r="AL94" s="320"/>
      <c r="AM94" s="320"/>
      <c r="AN94" s="371"/>
      <c r="AO94" s="309" t="s">
        <v>233</v>
      </c>
    </row>
    <row r="95" spans="1:43" ht="16">
      <c r="A95" s="755"/>
      <c r="B95" s="340"/>
      <c r="C95" s="340"/>
      <c r="D95" s="340"/>
      <c r="E95" s="340"/>
      <c r="F95" s="366"/>
      <c r="H95" s="369" t="s">
        <v>1189</v>
      </c>
      <c r="I95" s="351" t="s">
        <v>1175</v>
      </c>
      <c r="J95" s="350"/>
      <c r="K95" s="350"/>
      <c r="L95" s="350"/>
      <c r="M95" s="350"/>
      <c r="N95" s="340"/>
      <c r="O95" s="749"/>
      <c r="P95" s="749"/>
      <c r="Q95" s="340"/>
      <c r="R95" s="348"/>
      <c r="S95" s="446"/>
      <c r="T95" s="446"/>
      <c r="U95" s="446"/>
      <c r="V95" s="446"/>
      <c r="W95" s="446"/>
      <c r="X95" s="446"/>
      <c r="Y95" s="446"/>
      <c r="Z95" s="446"/>
      <c r="AA95" s="446"/>
      <c r="AB95" s="446"/>
      <c r="AC95" s="446"/>
      <c r="AD95" s="457"/>
      <c r="AE95" s="345"/>
      <c r="AF95" s="344" t="s">
        <v>1176</v>
      </c>
      <c r="AG95" s="342"/>
      <c r="AH95" s="342"/>
      <c r="AI95" s="342"/>
      <c r="AJ95" s="342"/>
      <c r="AK95" s="342"/>
      <c r="AL95" s="342"/>
      <c r="AM95" s="342"/>
      <c r="AN95" s="319"/>
      <c r="AO95" s="309" t="e">
        <v>#N/A</v>
      </c>
    </row>
    <row r="96" spans="1:43" ht="16">
      <c r="A96" s="755"/>
      <c r="B96" s="340"/>
      <c r="C96" s="340"/>
      <c r="D96" s="340"/>
      <c r="E96" s="340"/>
      <c r="F96" s="366"/>
      <c r="H96" s="377" t="s">
        <v>1189</v>
      </c>
      <c r="I96" s="365"/>
      <c r="J96" s="337" t="s">
        <v>123</v>
      </c>
      <c r="K96" s="337" t="s">
        <v>124</v>
      </c>
      <c r="L96" s="337" t="s">
        <v>1190</v>
      </c>
      <c r="M96" s="337" t="s">
        <v>755</v>
      </c>
      <c r="N96" s="340"/>
      <c r="O96" s="749"/>
      <c r="P96" s="749"/>
      <c r="Q96" s="340"/>
      <c r="R96" s="333"/>
      <c r="S96" s="424" t="s">
        <v>47</v>
      </c>
      <c r="T96" s="424" t="s">
        <v>47</v>
      </c>
      <c r="U96" s="424" t="s">
        <v>47</v>
      </c>
      <c r="V96" s="424" t="s">
        <v>47</v>
      </c>
      <c r="W96" s="424" t="s">
        <v>47</v>
      </c>
      <c r="X96" s="424" t="s">
        <v>47</v>
      </c>
      <c r="Y96" s="424" t="s">
        <v>47</v>
      </c>
      <c r="Z96" s="424" t="s">
        <v>47</v>
      </c>
      <c r="AA96" s="424" t="s">
        <v>47</v>
      </c>
      <c r="AB96" s="424" t="s">
        <v>47</v>
      </c>
      <c r="AC96" s="424" t="s">
        <v>47</v>
      </c>
      <c r="AD96" s="423" t="s">
        <v>47</v>
      </c>
      <c r="AE96" s="319"/>
      <c r="AF96" s="320" t="str">
        <f>AF95</f>
        <v>PERI</v>
      </c>
      <c r="AG96" s="321">
        <v>44994</v>
      </c>
      <c r="AH96" s="320" t="s">
        <v>1179</v>
      </c>
      <c r="AI96" s="320" t="s">
        <v>1180</v>
      </c>
      <c r="AJ96" s="386"/>
      <c r="AK96" s="385"/>
      <c r="AL96" s="15"/>
      <c r="AM96" s="320"/>
      <c r="AN96" s="319"/>
      <c r="AO96" s="309" t="s">
        <v>123</v>
      </c>
    </row>
    <row r="97" spans="1:41" ht="16">
      <c r="A97" s="755"/>
      <c r="B97" s="340"/>
      <c r="C97" s="340"/>
      <c r="D97" s="340"/>
      <c r="E97" s="340"/>
      <c r="F97" s="366"/>
      <c r="H97" s="377" t="s">
        <v>1189</v>
      </c>
      <c r="I97" s="365"/>
      <c r="J97" s="337" t="s">
        <v>127</v>
      </c>
      <c r="K97" s="337" t="s">
        <v>128</v>
      </c>
      <c r="L97" s="337" t="s">
        <v>1190</v>
      </c>
      <c r="M97" s="337" t="s">
        <v>755</v>
      </c>
      <c r="N97" s="340"/>
      <c r="O97" s="749"/>
      <c r="P97" s="749"/>
      <c r="Q97" s="340"/>
      <c r="R97" s="333"/>
      <c r="S97" s="424" t="s">
        <v>47</v>
      </c>
      <c r="T97" s="424" t="s">
        <v>47</v>
      </c>
      <c r="U97" s="424" t="s">
        <v>47</v>
      </c>
      <c r="V97" s="424" t="s">
        <v>47</v>
      </c>
      <c r="W97" s="424" t="s">
        <v>47</v>
      </c>
      <c r="X97" s="424" t="s">
        <v>47</v>
      </c>
      <c r="Y97" s="424" t="s">
        <v>47</v>
      </c>
      <c r="Z97" s="424" t="s">
        <v>47</v>
      </c>
      <c r="AA97" s="424" t="s">
        <v>47</v>
      </c>
      <c r="AB97" s="424" t="s">
        <v>47</v>
      </c>
      <c r="AC97" s="424" t="s">
        <v>47</v>
      </c>
      <c r="AD97" s="423" t="s">
        <v>47</v>
      </c>
      <c r="AE97" s="319"/>
      <c r="AF97" s="320" t="str">
        <f>AF96</f>
        <v>PERI</v>
      </c>
      <c r="AG97" s="321">
        <v>44994</v>
      </c>
      <c r="AH97" s="320" t="s">
        <v>1179</v>
      </c>
      <c r="AI97" s="320" t="s">
        <v>1180</v>
      </c>
      <c r="AJ97" s="386"/>
      <c r="AK97" s="385"/>
      <c r="AL97" s="15"/>
      <c r="AM97" s="320"/>
      <c r="AN97" s="319"/>
      <c r="AO97" s="309" t="s">
        <v>127</v>
      </c>
    </row>
    <row r="98" spans="1:41" ht="16">
      <c r="A98" s="755"/>
      <c r="B98" s="340"/>
      <c r="C98" s="340"/>
      <c r="D98" s="340"/>
      <c r="E98" s="340"/>
      <c r="F98" s="366"/>
      <c r="H98" s="369" t="s">
        <v>1191</v>
      </c>
      <c r="I98" s="351" t="s">
        <v>1175</v>
      </c>
      <c r="J98" s="350"/>
      <c r="K98" s="350"/>
      <c r="L98" s="458"/>
      <c r="M98" s="349"/>
      <c r="N98" s="340"/>
      <c r="O98" s="749"/>
      <c r="P98" s="749"/>
      <c r="Q98" s="340"/>
      <c r="R98" s="348"/>
      <c r="S98" s="446"/>
      <c r="T98" s="446"/>
      <c r="U98" s="446"/>
      <c r="V98" s="446"/>
      <c r="W98" s="446"/>
      <c r="X98" s="446"/>
      <c r="Y98" s="446"/>
      <c r="Z98" s="446"/>
      <c r="AA98" s="446"/>
      <c r="AB98" s="446"/>
      <c r="AC98" s="446"/>
      <c r="AD98" s="457"/>
      <c r="AE98" s="345"/>
      <c r="AF98" s="344" t="s">
        <v>1176</v>
      </c>
      <c r="AG98" s="342"/>
      <c r="AH98" s="342"/>
      <c r="AI98" s="342"/>
      <c r="AJ98" s="342"/>
      <c r="AK98" s="342"/>
      <c r="AL98" s="342"/>
      <c r="AM98" s="342"/>
      <c r="AN98" s="319"/>
      <c r="AO98" s="309" t="e">
        <v>#N/A</v>
      </c>
    </row>
    <row r="99" spans="1:41" ht="16">
      <c r="A99" s="755"/>
      <c r="B99" s="340"/>
      <c r="C99" s="340"/>
      <c r="D99" s="340"/>
      <c r="E99" s="340"/>
      <c r="F99" s="366"/>
      <c r="H99" s="377" t="s">
        <v>1191</v>
      </c>
      <c r="I99" s="365"/>
      <c r="J99" s="337" t="s">
        <v>1192</v>
      </c>
      <c r="K99" s="337" t="s">
        <v>60</v>
      </c>
      <c r="L99" s="456" t="s">
        <v>1193</v>
      </c>
      <c r="M99" s="336" t="s">
        <v>755</v>
      </c>
      <c r="N99" s="340"/>
      <c r="O99" s="750"/>
      <c r="P99" s="750"/>
      <c r="Q99" s="340"/>
      <c r="R99" s="333"/>
      <c r="S99" s="424" t="s">
        <v>47</v>
      </c>
      <c r="T99" s="424" t="s">
        <v>47</v>
      </c>
      <c r="U99" s="424" t="s">
        <v>47</v>
      </c>
      <c r="V99" s="424" t="s">
        <v>47</v>
      </c>
      <c r="W99" s="424" t="s">
        <v>47</v>
      </c>
      <c r="X99" s="424" t="s">
        <v>47</v>
      </c>
      <c r="Y99" s="424" t="s">
        <v>47</v>
      </c>
      <c r="Z99" s="424" t="s">
        <v>47</v>
      </c>
      <c r="AA99" s="424" t="s">
        <v>47</v>
      </c>
      <c r="AB99" s="424" t="s">
        <v>47</v>
      </c>
      <c r="AC99" s="424" t="s">
        <v>47</v>
      </c>
      <c r="AD99" s="423" t="s">
        <v>47</v>
      </c>
      <c r="AE99" s="319"/>
      <c r="AF99" s="320" t="str">
        <f t="shared" ref="AF99:AF146" si="3">AF98</f>
        <v>PERI</v>
      </c>
      <c r="AG99" s="321">
        <v>44994</v>
      </c>
      <c r="AH99" s="320" t="s">
        <v>1179</v>
      </c>
      <c r="AI99" s="320" t="s">
        <v>1180</v>
      </c>
      <c r="AJ99" s="386"/>
      <c r="AK99" s="385"/>
      <c r="AL99" s="15"/>
      <c r="AM99" s="320"/>
      <c r="AN99" s="319"/>
      <c r="AO99" s="309" t="s">
        <v>1192</v>
      </c>
    </row>
    <row r="100" spans="1:41" ht="16">
      <c r="A100" s="755"/>
      <c r="B100" s="340"/>
      <c r="C100" s="340"/>
      <c r="D100" s="340"/>
      <c r="E100" s="340"/>
      <c r="F100" s="366"/>
      <c r="H100" s="377" t="s">
        <v>1191</v>
      </c>
      <c r="I100" s="365"/>
      <c r="J100" s="337" t="s">
        <v>63</v>
      </c>
      <c r="K100" s="337" t="s">
        <v>64</v>
      </c>
      <c r="L100" s="456" t="s">
        <v>1193</v>
      </c>
      <c r="M100" s="336" t="s">
        <v>755</v>
      </c>
      <c r="N100" s="340"/>
      <c r="O100" s="749"/>
      <c r="P100" s="749"/>
      <c r="Q100" s="340"/>
      <c r="R100" s="333"/>
      <c r="S100" s="424" t="s">
        <v>47</v>
      </c>
      <c r="T100" s="424" t="s">
        <v>47</v>
      </c>
      <c r="U100" s="424" t="s">
        <v>47</v>
      </c>
      <c r="V100" s="424" t="s">
        <v>47</v>
      </c>
      <c r="W100" s="424" t="s">
        <v>47</v>
      </c>
      <c r="X100" s="424" t="s">
        <v>47</v>
      </c>
      <c r="Y100" s="424" t="s">
        <v>47</v>
      </c>
      <c r="Z100" s="424" t="s">
        <v>47</v>
      </c>
      <c r="AA100" s="424" t="s">
        <v>47</v>
      </c>
      <c r="AB100" s="424" t="s">
        <v>47</v>
      </c>
      <c r="AC100" s="424" t="s">
        <v>47</v>
      </c>
      <c r="AD100" s="423" t="s">
        <v>47</v>
      </c>
      <c r="AE100" s="319"/>
      <c r="AF100" s="320" t="str">
        <f t="shared" si="3"/>
        <v>PERI</v>
      </c>
      <c r="AG100" s="321">
        <v>44994</v>
      </c>
      <c r="AH100" s="320" t="s">
        <v>1179</v>
      </c>
      <c r="AI100" s="320" t="s">
        <v>1180</v>
      </c>
      <c r="AJ100" s="386"/>
      <c r="AK100" s="385"/>
      <c r="AL100" s="15"/>
      <c r="AM100" s="320"/>
      <c r="AN100" s="319"/>
      <c r="AO100" s="309" t="s">
        <v>63</v>
      </c>
    </row>
    <row r="101" spans="1:41" ht="16">
      <c r="A101" s="755"/>
      <c r="B101" s="340"/>
      <c r="C101" s="340"/>
      <c r="D101" s="340"/>
      <c r="E101" s="340"/>
      <c r="F101" s="366"/>
      <c r="H101" s="377" t="s">
        <v>1191</v>
      </c>
      <c r="I101" s="365"/>
      <c r="J101" s="337" t="s">
        <v>68</v>
      </c>
      <c r="K101" s="337" t="s">
        <v>69</v>
      </c>
      <c r="L101" s="456" t="s">
        <v>1194</v>
      </c>
      <c r="M101" s="336" t="s">
        <v>755</v>
      </c>
      <c r="N101" s="340"/>
      <c r="O101" s="749"/>
      <c r="P101" s="749"/>
      <c r="Q101" s="340"/>
      <c r="R101" s="333"/>
      <c r="S101" s="424" t="s">
        <v>47</v>
      </c>
      <c r="T101" s="424" t="s">
        <v>47</v>
      </c>
      <c r="U101" s="424" t="s">
        <v>47</v>
      </c>
      <c r="V101" s="424" t="s">
        <v>47</v>
      </c>
      <c r="W101" s="424" t="s">
        <v>47</v>
      </c>
      <c r="X101" s="424" t="s">
        <v>47</v>
      </c>
      <c r="Y101" s="424" t="s">
        <v>47</v>
      </c>
      <c r="Z101" s="424" t="s">
        <v>47</v>
      </c>
      <c r="AA101" s="424" t="s">
        <v>47</v>
      </c>
      <c r="AB101" s="424" t="s">
        <v>47</v>
      </c>
      <c r="AC101" s="424" t="s">
        <v>47</v>
      </c>
      <c r="AD101" s="423" t="s">
        <v>47</v>
      </c>
      <c r="AE101" s="319"/>
      <c r="AF101" s="320" t="str">
        <f t="shared" si="3"/>
        <v>PERI</v>
      </c>
      <c r="AG101" s="321">
        <v>44994</v>
      </c>
      <c r="AH101" s="320" t="s">
        <v>1179</v>
      </c>
      <c r="AI101" s="320" t="s">
        <v>1180</v>
      </c>
      <c r="AJ101" s="386"/>
      <c r="AK101" s="385"/>
      <c r="AL101" s="15"/>
      <c r="AM101" s="320"/>
      <c r="AN101" s="319"/>
      <c r="AO101" s="309" t="s">
        <v>68</v>
      </c>
    </row>
    <row r="102" spans="1:41" ht="16">
      <c r="A102" s="755"/>
      <c r="B102" s="340"/>
      <c r="C102" s="340"/>
      <c r="D102" s="340"/>
      <c r="E102" s="340"/>
      <c r="F102" s="366"/>
      <c r="H102" s="377" t="s">
        <v>1191</v>
      </c>
      <c r="I102" s="365"/>
      <c r="J102" s="337" t="s">
        <v>72</v>
      </c>
      <c r="K102" s="337" t="s">
        <v>73</v>
      </c>
      <c r="L102" s="456" t="s">
        <v>1194</v>
      </c>
      <c r="M102" s="336" t="s">
        <v>755</v>
      </c>
      <c r="N102" s="340"/>
      <c r="O102" s="749"/>
      <c r="P102" s="749"/>
      <c r="Q102" s="340"/>
      <c r="R102" s="333"/>
      <c r="S102" s="424" t="s">
        <v>47</v>
      </c>
      <c r="T102" s="424" t="s">
        <v>47</v>
      </c>
      <c r="U102" s="424" t="s">
        <v>47</v>
      </c>
      <c r="V102" s="424" t="s">
        <v>47</v>
      </c>
      <c r="W102" s="424" t="s">
        <v>47</v>
      </c>
      <c r="X102" s="424" t="s">
        <v>47</v>
      </c>
      <c r="Y102" s="424" t="s">
        <v>47</v>
      </c>
      <c r="Z102" s="424" t="s">
        <v>47</v>
      </c>
      <c r="AA102" s="424" t="s">
        <v>47</v>
      </c>
      <c r="AB102" s="424" t="s">
        <v>47</v>
      </c>
      <c r="AC102" s="424" t="s">
        <v>47</v>
      </c>
      <c r="AD102" s="423" t="s">
        <v>47</v>
      </c>
      <c r="AE102" s="319"/>
      <c r="AF102" s="320" t="str">
        <f t="shared" si="3"/>
        <v>PERI</v>
      </c>
      <c r="AG102" s="321">
        <v>44994</v>
      </c>
      <c r="AH102" s="320" t="s">
        <v>1179</v>
      </c>
      <c r="AI102" s="320" t="s">
        <v>1180</v>
      </c>
      <c r="AJ102" s="386"/>
      <c r="AK102" s="385"/>
      <c r="AL102" s="15"/>
      <c r="AM102" s="320"/>
      <c r="AN102" s="319"/>
      <c r="AO102" s="309" t="s">
        <v>72</v>
      </c>
    </row>
    <row r="103" spans="1:41" ht="16">
      <c r="A103" s="755"/>
      <c r="B103" s="340"/>
      <c r="C103" s="340"/>
      <c r="D103" s="340"/>
      <c r="E103" s="340"/>
      <c r="F103" s="366"/>
      <c r="H103" s="377" t="s">
        <v>1191</v>
      </c>
      <c r="I103" s="365"/>
      <c r="J103" s="337" t="s">
        <v>105</v>
      </c>
      <c r="K103" s="337" t="s">
        <v>106</v>
      </c>
      <c r="L103" s="456" t="s">
        <v>1194</v>
      </c>
      <c r="M103" s="336" t="s">
        <v>755</v>
      </c>
      <c r="N103" s="340"/>
      <c r="O103" s="749"/>
      <c r="P103" s="749"/>
      <c r="Q103" s="340"/>
      <c r="R103" s="333"/>
      <c r="S103" s="424" t="s">
        <v>47</v>
      </c>
      <c r="T103" s="424" t="s">
        <v>47</v>
      </c>
      <c r="U103" s="424" t="s">
        <v>47</v>
      </c>
      <c r="V103" s="424" t="s">
        <v>47</v>
      </c>
      <c r="W103" s="424" t="s">
        <v>47</v>
      </c>
      <c r="X103" s="424" t="s">
        <v>47</v>
      </c>
      <c r="Y103" s="424" t="s">
        <v>47</v>
      </c>
      <c r="Z103" s="424" t="s">
        <v>47</v>
      </c>
      <c r="AA103" s="424" t="s">
        <v>47</v>
      </c>
      <c r="AB103" s="424" t="s">
        <v>47</v>
      </c>
      <c r="AC103" s="424" t="s">
        <v>47</v>
      </c>
      <c r="AD103" s="423" t="s">
        <v>47</v>
      </c>
      <c r="AE103" s="319"/>
      <c r="AF103" s="320" t="str">
        <f t="shared" si="3"/>
        <v>PERI</v>
      </c>
      <c r="AG103" s="321">
        <v>44994</v>
      </c>
      <c r="AH103" s="320" t="s">
        <v>1179</v>
      </c>
      <c r="AI103" s="320" t="s">
        <v>1180</v>
      </c>
      <c r="AJ103" s="386"/>
      <c r="AK103" s="385"/>
      <c r="AL103" s="15"/>
      <c r="AM103" s="320"/>
      <c r="AN103" s="319"/>
      <c r="AO103" s="309" t="s">
        <v>105</v>
      </c>
    </row>
    <row r="104" spans="1:41" ht="16">
      <c r="A104" s="755"/>
      <c r="B104" s="340"/>
      <c r="C104" s="340"/>
      <c r="D104" s="340"/>
      <c r="E104" s="340"/>
      <c r="F104" s="366"/>
      <c r="H104" s="377" t="s">
        <v>1191</v>
      </c>
      <c r="I104" s="365"/>
      <c r="J104" s="337" t="s">
        <v>109</v>
      </c>
      <c r="K104" s="337" t="s">
        <v>110</v>
      </c>
      <c r="L104" s="456" t="s">
        <v>1194</v>
      </c>
      <c r="M104" s="336" t="s">
        <v>755</v>
      </c>
      <c r="N104" s="340"/>
      <c r="O104" s="749"/>
      <c r="P104" s="749"/>
      <c r="Q104" s="340"/>
      <c r="R104" s="333"/>
      <c r="S104" s="424" t="s">
        <v>47</v>
      </c>
      <c r="T104" s="424" t="s">
        <v>47</v>
      </c>
      <c r="U104" s="424" t="s">
        <v>47</v>
      </c>
      <c r="V104" s="424" t="s">
        <v>47</v>
      </c>
      <c r="W104" s="424" t="s">
        <v>47</v>
      </c>
      <c r="X104" s="424" t="s">
        <v>47</v>
      </c>
      <c r="Y104" s="424" t="s">
        <v>47</v>
      </c>
      <c r="Z104" s="424" t="s">
        <v>47</v>
      </c>
      <c r="AA104" s="424" t="s">
        <v>47</v>
      </c>
      <c r="AB104" s="424" t="s">
        <v>47</v>
      </c>
      <c r="AC104" s="424" t="s">
        <v>47</v>
      </c>
      <c r="AD104" s="423" t="s">
        <v>47</v>
      </c>
      <c r="AE104" s="319"/>
      <c r="AF104" s="320" t="str">
        <f t="shared" si="3"/>
        <v>PERI</v>
      </c>
      <c r="AG104" s="321">
        <v>44994</v>
      </c>
      <c r="AH104" s="320" t="s">
        <v>1179</v>
      </c>
      <c r="AI104" s="320" t="s">
        <v>1180</v>
      </c>
      <c r="AJ104" s="386"/>
      <c r="AK104" s="385"/>
      <c r="AL104" s="15"/>
      <c r="AM104" s="320"/>
      <c r="AN104" s="319"/>
      <c r="AO104" s="309" t="s">
        <v>109</v>
      </c>
    </row>
    <row r="105" spans="1:41" ht="16">
      <c r="A105" s="755"/>
      <c r="B105" s="340"/>
      <c r="C105" s="340"/>
      <c r="D105" s="340"/>
      <c r="E105" s="340"/>
      <c r="F105" s="366"/>
      <c r="H105" s="377" t="s">
        <v>1191</v>
      </c>
      <c r="I105" s="365"/>
      <c r="J105" s="337" t="s">
        <v>114</v>
      </c>
      <c r="K105" s="337" t="s">
        <v>115</v>
      </c>
      <c r="L105" s="456" t="s">
        <v>1194</v>
      </c>
      <c r="M105" s="336" t="s">
        <v>755</v>
      </c>
      <c r="N105" s="340"/>
      <c r="O105" s="749"/>
      <c r="P105" s="749"/>
      <c r="Q105" s="340"/>
      <c r="R105" s="333"/>
      <c r="S105" s="424" t="s">
        <v>47</v>
      </c>
      <c r="T105" s="424" t="s">
        <v>47</v>
      </c>
      <c r="U105" s="424" t="s">
        <v>47</v>
      </c>
      <c r="V105" s="424" t="s">
        <v>47</v>
      </c>
      <c r="W105" s="424" t="s">
        <v>47</v>
      </c>
      <c r="X105" s="424" t="s">
        <v>47</v>
      </c>
      <c r="Y105" s="424" t="s">
        <v>47</v>
      </c>
      <c r="Z105" s="424" t="s">
        <v>47</v>
      </c>
      <c r="AA105" s="424" t="s">
        <v>47</v>
      </c>
      <c r="AB105" s="424" t="s">
        <v>47</v>
      </c>
      <c r="AC105" s="424" t="s">
        <v>47</v>
      </c>
      <c r="AD105" s="423" t="s">
        <v>47</v>
      </c>
      <c r="AE105" s="319"/>
      <c r="AF105" s="320" t="str">
        <f t="shared" si="3"/>
        <v>PERI</v>
      </c>
      <c r="AG105" s="321">
        <v>44994</v>
      </c>
      <c r="AH105" s="320" t="s">
        <v>1179</v>
      </c>
      <c r="AI105" s="320" t="s">
        <v>1180</v>
      </c>
      <c r="AJ105" s="386"/>
      <c r="AK105" s="385"/>
      <c r="AL105" s="15"/>
      <c r="AM105" s="320"/>
      <c r="AN105" s="319"/>
      <c r="AO105" s="309" t="s">
        <v>114</v>
      </c>
    </row>
    <row r="106" spans="1:41" ht="16">
      <c r="A106" s="755"/>
      <c r="B106" s="340"/>
      <c r="C106" s="340"/>
      <c r="D106" s="340"/>
      <c r="E106" s="340"/>
      <c r="F106" s="366"/>
      <c r="H106" s="377" t="s">
        <v>1191</v>
      </c>
      <c r="I106" s="365"/>
      <c r="J106" s="337" t="s">
        <v>118</v>
      </c>
      <c r="K106" s="337" t="s">
        <v>119</v>
      </c>
      <c r="L106" s="456" t="s">
        <v>1194</v>
      </c>
      <c r="M106" s="336" t="s">
        <v>755</v>
      </c>
      <c r="N106" s="340"/>
      <c r="O106" s="749"/>
      <c r="P106" s="749"/>
      <c r="Q106" s="340"/>
      <c r="R106" s="333"/>
      <c r="S106" s="424" t="s">
        <v>47</v>
      </c>
      <c r="T106" s="424" t="s">
        <v>47</v>
      </c>
      <c r="U106" s="424" t="s">
        <v>47</v>
      </c>
      <c r="V106" s="424" t="s">
        <v>47</v>
      </c>
      <c r="W106" s="424" t="s">
        <v>47</v>
      </c>
      <c r="X106" s="424" t="s">
        <v>47</v>
      </c>
      <c r="Y106" s="424" t="s">
        <v>47</v>
      </c>
      <c r="Z106" s="424" t="s">
        <v>47</v>
      </c>
      <c r="AA106" s="424" t="s">
        <v>47</v>
      </c>
      <c r="AB106" s="424" t="s">
        <v>47</v>
      </c>
      <c r="AC106" s="424" t="s">
        <v>47</v>
      </c>
      <c r="AD106" s="423" t="s">
        <v>47</v>
      </c>
      <c r="AE106" s="319"/>
      <c r="AF106" s="320" t="str">
        <f t="shared" si="3"/>
        <v>PERI</v>
      </c>
      <c r="AG106" s="321">
        <v>44994</v>
      </c>
      <c r="AH106" s="320" t="s">
        <v>1179</v>
      </c>
      <c r="AI106" s="320" t="s">
        <v>1180</v>
      </c>
      <c r="AJ106" s="386"/>
      <c r="AK106" s="385"/>
      <c r="AL106" s="15"/>
      <c r="AM106" s="320"/>
      <c r="AN106" s="319"/>
      <c r="AO106" s="309" t="s">
        <v>118</v>
      </c>
    </row>
    <row r="107" spans="1:41" ht="16">
      <c r="A107" s="755"/>
      <c r="B107" s="340"/>
      <c r="C107" s="340"/>
      <c r="D107" s="340"/>
      <c r="E107" s="340"/>
      <c r="F107" s="366"/>
      <c r="H107" s="377" t="s">
        <v>1191</v>
      </c>
      <c r="I107" s="365"/>
      <c r="J107" s="1" t="s">
        <v>406</v>
      </c>
      <c r="K107" s="336" t="s">
        <v>407</v>
      </c>
      <c r="L107" s="456" t="s">
        <v>1194</v>
      </c>
      <c r="M107" s="336" t="s">
        <v>755</v>
      </c>
      <c r="N107" s="340"/>
      <c r="O107" s="749"/>
      <c r="P107" s="749"/>
      <c r="Q107" s="340"/>
      <c r="R107" s="333"/>
      <c r="S107" s="424" t="s">
        <v>47</v>
      </c>
      <c r="T107" s="424" t="s">
        <v>47</v>
      </c>
      <c r="U107" s="424" t="s">
        <v>47</v>
      </c>
      <c r="V107" s="424" t="s">
        <v>47</v>
      </c>
      <c r="W107" s="424" t="s">
        <v>47</v>
      </c>
      <c r="X107" s="424" t="s">
        <v>47</v>
      </c>
      <c r="Y107" s="424" t="s">
        <v>47</v>
      </c>
      <c r="Z107" s="424" t="s">
        <v>47</v>
      </c>
      <c r="AA107" s="424" t="s">
        <v>47</v>
      </c>
      <c r="AB107" s="424" t="s">
        <v>47</v>
      </c>
      <c r="AC107" s="424" t="s">
        <v>47</v>
      </c>
      <c r="AD107" s="423" t="s">
        <v>47</v>
      </c>
      <c r="AE107" s="319"/>
      <c r="AF107" s="320" t="str">
        <f t="shared" si="3"/>
        <v>PERI</v>
      </c>
      <c r="AG107" s="321">
        <v>44994</v>
      </c>
      <c r="AH107" s="320" t="s">
        <v>1179</v>
      </c>
      <c r="AI107" s="320" t="s">
        <v>1180</v>
      </c>
      <c r="AJ107" s="386"/>
      <c r="AK107" s="385"/>
      <c r="AL107" s="15"/>
      <c r="AM107" s="320"/>
      <c r="AN107" s="319"/>
      <c r="AO107" s="309" t="s">
        <v>406</v>
      </c>
    </row>
    <row r="108" spans="1:41" ht="16">
      <c r="A108" s="755"/>
      <c r="B108" s="340"/>
      <c r="C108" s="340"/>
      <c r="D108" s="340"/>
      <c r="E108" s="340"/>
      <c r="F108" s="366"/>
      <c r="H108" s="377" t="s">
        <v>1191</v>
      </c>
      <c r="I108" s="365"/>
      <c r="J108" s="1" t="s">
        <v>409</v>
      </c>
      <c r="K108" s="336" t="s">
        <v>410</v>
      </c>
      <c r="L108" s="456" t="s">
        <v>1194</v>
      </c>
      <c r="M108" s="336" t="s">
        <v>755</v>
      </c>
      <c r="N108" s="340"/>
      <c r="O108" s="749"/>
      <c r="P108" s="749"/>
      <c r="Q108" s="340"/>
      <c r="R108" s="333"/>
      <c r="S108" s="424" t="s">
        <v>47</v>
      </c>
      <c r="T108" s="424" t="s">
        <v>47</v>
      </c>
      <c r="U108" s="424" t="s">
        <v>47</v>
      </c>
      <c r="V108" s="424" t="s">
        <v>47</v>
      </c>
      <c r="W108" s="424" t="s">
        <v>47</v>
      </c>
      <c r="X108" s="424" t="s">
        <v>47</v>
      </c>
      <c r="Y108" s="424" t="s">
        <v>47</v>
      </c>
      <c r="Z108" s="424" t="s">
        <v>47</v>
      </c>
      <c r="AA108" s="424" t="s">
        <v>47</v>
      </c>
      <c r="AB108" s="424" t="s">
        <v>47</v>
      </c>
      <c r="AC108" s="424" t="s">
        <v>47</v>
      </c>
      <c r="AD108" s="423" t="s">
        <v>47</v>
      </c>
      <c r="AE108" s="319"/>
      <c r="AF108" s="320" t="str">
        <f t="shared" si="3"/>
        <v>PERI</v>
      </c>
      <c r="AG108" s="321">
        <v>44994</v>
      </c>
      <c r="AH108" s="320" t="s">
        <v>1179</v>
      </c>
      <c r="AI108" s="320" t="s">
        <v>1180</v>
      </c>
      <c r="AJ108" s="386"/>
      <c r="AK108" s="385"/>
      <c r="AL108" s="15"/>
      <c r="AM108" s="320"/>
      <c r="AN108" s="319"/>
      <c r="AO108" s="309" t="s">
        <v>409</v>
      </c>
    </row>
    <row r="109" spans="1:41" ht="16">
      <c r="A109" s="755"/>
      <c r="B109" s="340"/>
      <c r="C109" s="340"/>
      <c r="D109" s="340"/>
      <c r="E109" s="340"/>
      <c r="F109" s="366"/>
      <c r="H109" s="377" t="s">
        <v>1191</v>
      </c>
      <c r="I109" s="365"/>
      <c r="J109" s="1" t="s">
        <v>412</v>
      </c>
      <c r="K109" s="336" t="s">
        <v>413</v>
      </c>
      <c r="L109" s="456" t="s">
        <v>1194</v>
      </c>
      <c r="M109" s="336" t="s">
        <v>755</v>
      </c>
      <c r="N109" s="340"/>
      <c r="O109" s="749"/>
      <c r="P109" s="749"/>
      <c r="Q109" s="340"/>
      <c r="R109" s="333"/>
      <c r="S109" s="424" t="s">
        <v>47</v>
      </c>
      <c r="T109" s="424" t="s">
        <v>47</v>
      </c>
      <c r="U109" s="424" t="s">
        <v>47</v>
      </c>
      <c r="V109" s="424" t="s">
        <v>47</v>
      </c>
      <c r="W109" s="424" t="s">
        <v>47</v>
      </c>
      <c r="X109" s="424" t="s">
        <v>47</v>
      </c>
      <c r="Y109" s="424" t="s">
        <v>47</v>
      </c>
      <c r="Z109" s="424" t="s">
        <v>47</v>
      </c>
      <c r="AA109" s="424" t="s">
        <v>47</v>
      </c>
      <c r="AB109" s="424" t="s">
        <v>47</v>
      </c>
      <c r="AC109" s="424" t="s">
        <v>47</v>
      </c>
      <c r="AD109" s="423" t="s">
        <v>47</v>
      </c>
      <c r="AE109" s="319"/>
      <c r="AF109" s="320" t="str">
        <f t="shared" si="3"/>
        <v>PERI</v>
      </c>
      <c r="AG109" s="321">
        <v>44994</v>
      </c>
      <c r="AH109" s="320" t="s">
        <v>1179</v>
      </c>
      <c r="AI109" s="320" t="s">
        <v>1180</v>
      </c>
      <c r="AJ109" s="386"/>
      <c r="AK109" s="385"/>
      <c r="AL109" s="15"/>
      <c r="AM109" s="320"/>
      <c r="AN109" s="319"/>
      <c r="AO109" s="309" t="s">
        <v>412</v>
      </c>
    </row>
    <row r="110" spans="1:41" ht="16">
      <c r="A110" s="755"/>
      <c r="B110" s="340"/>
      <c r="C110" s="340"/>
      <c r="D110" s="340"/>
      <c r="E110" s="340"/>
      <c r="F110" s="366"/>
      <c r="H110" s="377" t="s">
        <v>1191</v>
      </c>
      <c r="I110" s="365"/>
      <c r="J110" s="1" t="s">
        <v>415</v>
      </c>
      <c r="K110" s="336" t="s">
        <v>416</v>
      </c>
      <c r="L110" s="456" t="s">
        <v>1194</v>
      </c>
      <c r="M110" s="336" t="s">
        <v>755</v>
      </c>
      <c r="N110" s="340"/>
      <c r="O110" s="749"/>
      <c r="P110" s="749"/>
      <c r="Q110" s="340"/>
      <c r="R110" s="333"/>
      <c r="S110" s="424" t="s">
        <v>47</v>
      </c>
      <c r="T110" s="424" t="s">
        <v>47</v>
      </c>
      <c r="U110" s="424" t="s">
        <v>47</v>
      </c>
      <c r="V110" s="424" t="s">
        <v>47</v>
      </c>
      <c r="W110" s="424" t="s">
        <v>47</v>
      </c>
      <c r="X110" s="424" t="s">
        <v>47</v>
      </c>
      <c r="Y110" s="424" t="s">
        <v>47</v>
      </c>
      <c r="Z110" s="424" t="s">
        <v>47</v>
      </c>
      <c r="AA110" s="424" t="s">
        <v>47</v>
      </c>
      <c r="AB110" s="424" t="s">
        <v>47</v>
      </c>
      <c r="AC110" s="424" t="s">
        <v>47</v>
      </c>
      <c r="AD110" s="423" t="s">
        <v>47</v>
      </c>
      <c r="AE110" s="319"/>
      <c r="AF110" s="320" t="str">
        <f t="shared" si="3"/>
        <v>PERI</v>
      </c>
      <c r="AG110" s="321">
        <v>44994</v>
      </c>
      <c r="AH110" s="320" t="s">
        <v>1179</v>
      </c>
      <c r="AI110" s="320" t="s">
        <v>1180</v>
      </c>
      <c r="AJ110" s="386"/>
      <c r="AK110" s="385"/>
      <c r="AL110" s="15"/>
      <c r="AM110" s="320"/>
      <c r="AN110" s="319"/>
      <c r="AO110" s="309" t="s">
        <v>415</v>
      </c>
    </row>
    <row r="111" spans="1:41" ht="16">
      <c r="A111" s="755"/>
      <c r="B111" s="340"/>
      <c r="C111" s="340"/>
      <c r="D111" s="340"/>
      <c r="E111" s="340"/>
      <c r="F111" s="366"/>
      <c r="H111" s="377" t="s">
        <v>1191</v>
      </c>
      <c r="I111" s="365"/>
      <c r="J111" s="1" t="s">
        <v>418</v>
      </c>
      <c r="K111" s="336" t="s">
        <v>419</v>
      </c>
      <c r="L111" s="456" t="s">
        <v>1194</v>
      </c>
      <c r="M111" s="336" t="s">
        <v>755</v>
      </c>
      <c r="N111" s="340"/>
      <c r="O111" s="749"/>
      <c r="P111" s="749"/>
      <c r="Q111" s="340"/>
      <c r="R111" s="333"/>
      <c r="S111" s="424" t="s">
        <v>47</v>
      </c>
      <c r="T111" s="424" t="s">
        <v>47</v>
      </c>
      <c r="U111" s="424" t="s">
        <v>47</v>
      </c>
      <c r="V111" s="424" t="s">
        <v>47</v>
      </c>
      <c r="W111" s="424" t="s">
        <v>47</v>
      </c>
      <c r="X111" s="424" t="s">
        <v>47</v>
      </c>
      <c r="Y111" s="424" t="s">
        <v>47</v>
      </c>
      <c r="Z111" s="424" t="s">
        <v>47</v>
      </c>
      <c r="AA111" s="424" t="s">
        <v>47</v>
      </c>
      <c r="AB111" s="424" t="s">
        <v>47</v>
      </c>
      <c r="AC111" s="424" t="s">
        <v>47</v>
      </c>
      <c r="AD111" s="423" t="s">
        <v>47</v>
      </c>
      <c r="AE111" s="319"/>
      <c r="AF111" s="320" t="str">
        <f t="shared" si="3"/>
        <v>PERI</v>
      </c>
      <c r="AG111" s="321">
        <v>44994</v>
      </c>
      <c r="AH111" s="320" t="s">
        <v>1179</v>
      </c>
      <c r="AI111" s="320" t="s">
        <v>1180</v>
      </c>
      <c r="AJ111" s="386"/>
      <c r="AK111" s="385"/>
      <c r="AL111" s="15"/>
      <c r="AM111" s="320"/>
      <c r="AN111" s="319"/>
      <c r="AO111" s="309" t="s">
        <v>418</v>
      </c>
    </row>
    <row r="112" spans="1:41" ht="16">
      <c r="A112" s="755"/>
      <c r="B112" s="340"/>
      <c r="C112" s="340"/>
      <c r="D112" s="340"/>
      <c r="E112" s="340"/>
      <c r="F112" s="366"/>
      <c r="H112" s="377" t="s">
        <v>1191</v>
      </c>
      <c r="I112" s="365"/>
      <c r="J112" s="1" t="s">
        <v>421</v>
      </c>
      <c r="K112" s="336" t="s">
        <v>422</v>
      </c>
      <c r="L112" s="456" t="s">
        <v>1194</v>
      </c>
      <c r="M112" s="336" t="s">
        <v>755</v>
      </c>
      <c r="N112" s="340"/>
      <c r="O112" s="749"/>
      <c r="P112" s="749"/>
      <c r="Q112" s="340"/>
      <c r="R112" s="333"/>
      <c r="S112" s="424" t="s">
        <v>47</v>
      </c>
      <c r="T112" s="424" t="s">
        <v>47</v>
      </c>
      <c r="U112" s="424" t="s">
        <v>47</v>
      </c>
      <c r="V112" s="424" t="s">
        <v>47</v>
      </c>
      <c r="W112" s="424" t="s">
        <v>47</v>
      </c>
      <c r="X112" s="424" t="s">
        <v>47</v>
      </c>
      <c r="Y112" s="424" t="s">
        <v>47</v>
      </c>
      <c r="Z112" s="424" t="s">
        <v>47</v>
      </c>
      <c r="AA112" s="424" t="s">
        <v>47</v>
      </c>
      <c r="AB112" s="424" t="s">
        <v>47</v>
      </c>
      <c r="AC112" s="424" t="s">
        <v>47</v>
      </c>
      <c r="AD112" s="423" t="s">
        <v>47</v>
      </c>
      <c r="AE112" s="319"/>
      <c r="AF112" s="320" t="str">
        <f t="shared" si="3"/>
        <v>PERI</v>
      </c>
      <c r="AG112" s="321">
        <v>44994</v>
      </c>
      <c r="AH112" s="320" t="s">
        <v>1179</v>
      </c>
      <c r="AI112" s="320" t="s">
        <v>1180</v>
      </c>
      <c r="AJ112" s="386"/>
      <c r="AK112" s="385"/>
      <c r="AL112" s="15"/>
      <c r="AM112" s="320"/>
      <c r="AN112" s="319"/>
      <c r="AO112" s="309" t="s">
        <v>421</v>
      </c>
    </row>
    <row r="113" spans="1:41" ht="16">
      <c r="A113" s="755"/>
      <c r="B113" s="340"/>
      <c r="C113" s="340"/>
      <c r="D113" s="340"/>
      <c r="E113" s="340"/>
      <c r="F113" s="366"/>
      <c r="H113" s="377" t="s">
        <v>1191</v>
      </c>
      <c r="I113" s="365"/>
      <c r="J113" s="1" t="s">
        <v>424</v>
      </c>
      <c r="K113" s="336" t="s">
        <v>425</v>
      </c>
      <c r="L113" s="456" t="s">
        <v>1194</v>
      </c>
      <c r="M113" s="336" t="s">
        <v>755</v>
      </c>
      <c r="N113" s="340"/>
      <c r="O113" s="749"/>
      <c r="P113" s="749"/>
      <c r="Q113" s="340"/>
      <c r="R113" s="333"/>
      <c r="S113" s="424" t="s">
        <v>47</v>
      </c>
      <c r="T113" s="424" t="s">
        <v>47</v>
      </c>
      <c r="U113" s="424" t="s">
        <v>47</v>
      </c>
      <c r="V113" s="424" t="s">
        <v>47</v>
      </c>
      <c r="W113" s="424" t="s">
        <v>47</v>
      </c>
      <c r="X113" s="424" t="s">
        <v>47</v>
      </c>
      <c r="Y113" s="424" t="s">
        <v>47</v>
      </c>
      <c r="Z113" s="424" t="s">
        <v>47</v>
      </c>
      <c r="AA113" s="424" t="s">
        <v>47</v>
      </c>
      <c r="AB113" s="424" t="s">
        <v>47</v>
      </c>
      <c r="AC113" s="424" t="s">
        <v>47</v>
      </c>
      <c r="AD113" s="423" t="s">
        <v>47</v>
      </c>
      <c r="AE113" s="319"/>
      <c r="AF113" s="320" t="str">
        <f t="shared" si="3"/>
        <v>PERI</v>
      </c>
      <c r="AG113" s="321">
        <v>44994</v>
      </c>
      <c r="AH113" s="320" t="s">
        <v>1179</v>
      </c>
      <c r="AI113" s="320" t="s">
        <v>1180</v>
      </c>
      <c r="AJ113" s="386"/>
      <c r="AK113" s="385"/>
      <c r="AL113" s="15"/>
      <c r="AM113" s="320"/>
      <c r="AN113" s="319"/>
      <c r="AO113" s="309" t="s">
        <v>424</v>
      </c>
    </row>
    <row r="114" spans="1:41" ht="16">
      <c r="A114" s="755"/>
      <c r="B114" s="340"/>
      <c r="C114" s="340"/>
      <c r="D114" s="340"/>
      <c r="E114" s="340"/>
      <c r="F114" s="366"/>
      <c r="H114" s="377" t="s">
        <v>1191</v>
      </c>
      <c r="I114" s="365"/>
      <c r="J114" s="1" t="s">
        <v>427</v>
      </c>
      <c r="K114" s="336" t="s">
        <v>428</v>
      </c>
      <c r="L114" s="456" t="s">
        <v>1194</v>
      </c>
      <c r="M114" s="336" t="s">
        <v>755</v>
      </c>
      <c r="N114" s="340"/>
      <c r="O114" s="749"/>
      <c r="P114" s="749"/>
      <c r="Q114" s="340"/>
      <c r="R114" s="333"/>
      <c r="S114" s="424" t="s">
        <v>47</v>
      </c>
      <c r="T114" s="424" t="s">
        <v>47</v>
      </c>
      <c r="U114" s="424" t="s">
        <v>47</v>
      </c>
      <c r="V114" s="424" t="s">
        <v>47</v>
      </c>
      <c r="W114" s="424" t="s">
        <v>47</v>
      </c>
      <c r="X114" s="424" t="s">
        <v>47</v>
      </c>
      <c r="Y114" s="424" t="s">
        <v>47</v>
      </c>
      <c r="Z114" s="424" t="s">
        <v>47</v>
      </c>
      <c r="AA114" s="424" t="s">
        <v>47</v>
      </c>
      <c r="AB114" s="424" t="s">
        <v>47</v>
      </c>
      <c r="AC114" s="424" t="s">
        <v>47</v>
      </c>
      <c r="AD114" s="423" t="s">
        <v>47</v>
      </c>
      <c r="AE114" s="319"/>
      <c r="AF114" s="320" t="str">
        <f t="shared" si="3"/>
        <v>PERI</v>
      </c>
      <c r="AG114" s="321">
        <v>44994</v>
      </c>
      <c r="AH114" s="320" t="s">
        <v>1179</v>
      </c>
      <c r="AI114" s="320" t="s">
        <v>1180</v>
      </c>
      <c r="AJ114" s="386"/>
      <c r="AK114" s="385"/>
      <c r="AL114" s="15"/>
      <c r="AM114" s="320"/>
      <c r="AN114" s="319"/>
      <c r="AO114" s="309" t="s">
        <v>427</v>
      </c>
    </row>
    <row r="115" spans="1:41" ht="16">
      <c r="A115" s="755"/>
      <c r="B115" s="340"/>
      <c r="C115" s="340"/>
      <c r="D115" s="340"/>
      <c r="E115" s="340"/>
      <c r="F115" s="366"/>
      <c r="H115" s="377" t="s">
        <v>1191</v>
      </c>
      <c r="I115" s="365"/>
      <c r="J115" s="1" t="s">
        <v>430</v>
      </c>
      <c r="K115" s="336" t="s">
        <v>431</v>
      </c>
      <c r="L115" s="456" t="s">
        <v>1195</v>
      </c>
      <c r="M115" s="336" t="s">
        <v>755</v>
      </c>
      <c r="N115" s="340"/>
      <c r="O115" s="749"/>
      <c r="P115" s="749"/>
      <c r="Q115" s="340"/>
      <c r="R115" s="333"/>
      <c r="S115" s="424" t="s">
        <v>47</v>
      </c>
      <c r="T115" s="424" t="s">
        <v>47</v>
      </c>
      <c r="U115" s="424" t="s">
        <v>47</v>
      </c>
      <c r="V115" s="424" t="s">
        <v>47</v>
      </c>
      <c r="W115" s="424" t="s">
        <v>47</v>
      </c>
      <c r="X115" s="424" t="s">
        <v>47</v>
      </c>
      <c r="Y115" s="424" t="s">
        <v>47</v>
      </c>
      <c r="Z115" s="424" t="s">
        <v>47</v>
      </c>
      <c r="AA115" s="424" t="s">
        <v>47</v>
      </c>
      <c r="AB115" s="424" t="s">
        <v>47</v>
      </c>
      <c r="AC115" s="424" t="s">
        <v>47</v>
      </c>
      <c r="AD115" s="423" t="s">
        <v>47</v>
      </c>
      <c r="AE115" s="319"/>
      <c r="AF115" s="320" t="str">
        <f t="shared" si="3"/>
        <v>PERI</v>
      </c>
      <c r="AG115" s="321">
        <v>44994</v>
      </c>
      <c r="AH115" s="320" t="s">
        <v>1179</v>
      </c>
      <c r="AI115" s="320" t="s">
        <v>1180</v>
      </c>
      <c r="AJ115" s="386"/>
      <c r="AK115" s="385"/>
      <c r="AL115" s="15"/>
      <c r="AM115" s="320"/>
      <c r="AN115" s="319"/>
      <c r="AO115" s="309" t="s">
        <v>430</v>
      </c>
    </row>
    <row r="116" spans="1:41" ht="16">
      <c r="A116" s="755"/>
      <c r="B116" s="340"/>
      <c r="C116" s="340"/>
      <c r="D116" s="340"/>
      <c r="E116" s="340"/>
      <c r="F116" s="366"/>
      <c r="H116" s="377" t="s">
        <v>1191</v>
      </c>
      <c r="I116" s="365"/>
      <c r="J116" s="1" t="s">
        <v>433</v>
      </c>
      <c r="K116" s="336" t="s">
        <v>434</v>
      </c>
      <c r="L116" s="456" t="s">
        <v>1195</v>
      </c>
      <c r="M116" s="336" t="s">
        <v>755</v>
      </c>
      <c r="N116" s="340"/>
      <c r="O116" s="749"/>
      <c r="P116" s="749"/>
      <c r="Q116" s="340"/>
      <c r="R116" s="333"/>
      <c r="S116" s="424" t="s">
        <v>47</v>
      </c>
      <c r="T116" s="424" t="s">
        <v>47</v>
      </c>
      <c r="U116" s="424" t="s">
        <v>47</v>
      </c>
      <c r="V116" s="424" t="s">
        <v>47</v>
      </c>
      <c r="W116" s="424" t="s">
        <v>47</v>
      </c>
      <c r="X116" s="424" t="s">
        <v>47</v>
      </c>
      <c r="Y116" s="424" t="s">
        <v>47</v>
      </c>
      <c r="Z116" s="424" t="s">
        <v>47</v>
      </c>
      <c r="AA116" s="424" t="s">
        <v>47</v>
      </c>
      <c r="AB116" s="424" t="s">
        <v>47</v>
      </c>
      <c r="AC116" s="424" t="s">
        <v>47</v>
      </c>
      <c r="AD116" s="423" t="s">
        <v>47</v>
      </c>
      <c r="AE116" s="319"/>
      <c r="AF116" s="320" t="str">
        <f t="shared" si="3"/>
        <v>PERI</v>
      </c>
      <c r="AG116" s="321">
        <v>44994</v>
      </c>
      <c r="AH116" s="320" t="s">
        <v>1179</v>
      </c>
      <c r="AI116" s="320" t="s">
        <v>1180</v>
      </c>
      <c r="AJ116" s="386"/>
      <c r="AK116" s="385"/>
      <c r="AL116" s="15"/>
      <c r="AM116" s="320"/>
      <c r="AN116" s="319"/>
      <c r="AO116" s="309" t="s">
        <v>433</v>
      </c>
    </row>
    <row r="117" spans="1:41" ht="16">
      <c r="A117" s="755"/>
      <c r="B117" s="340"/>
      <c r="C117" s="340"/>
      <c r="D117" s="340"/>
      <c r="E117" s="340"/>
      <c r="F117" s="366"/>
      <c r="H117" s="377" t="s">
        <v>1191</v>
      </c>
      <c r="I117" s="365"/>
      <c r="J117" s="1" t="s">
        <v>436</v>
      </c>
      <c r="K117" s="336" t="s">
        <v>437</v>
      </c>
      <c r="L117" s="456" t="s">
        <v>1196</v>
      </c>
      <c r="M117" s="336" t="s">
        <v>755</v>
      </c>
      <c r="N117" s="340"/>
      <c r="O117" s="749"/>
      <c r="P117" s="749"/>
      <c r="Q117" s="340"/>
      <c r="R117" s="333"/>
      <c r="S117" s="424" t="s">
        <v>47</v>
      </c>
      <c r="T117" s="424" t="s">
        <v>47</v>
      </c>
      <c r="U117" s="424" t="s">
        <v>47</v>
      </c>
      <c r="V117" s="424" t="s">
        <v>47</v>
      </c>
      <c r="W117" s="424" t="s">
        <v>47</v>
      </c>
      <c r="X117" s="424" t="s">
        <v>47</v>
      </c>
      <c r="Y117" s="424" t="s">
        <v>47</v>
      </c>
      <c r="Z117" s="424" t="s">
        <v>47</v>
      </c>
      <c r="AA117" s="424" t="s">
        <v>47</v>
      </c>
      <c r="AB117" s="424" t="s">
        <v>47</v>
      </c>
      <c r="AC117" s="424" t="s">
        <v>47</v>
      </c>
      <c r="AD117" s="423" t="s">
        <v>47</v>
      </c>
      <c r="AE117" s="319"/>
      <c r="AF117" s="320" t="str">
        <f t="shared" si="3"/>
        <v>PERI</v>
      </c>
      <c r="AG117" s="321">
        <v>44994</v>
      </c>
      <c r="AH117" s="320" t="s">
        <v>1179</v>
      </c>
      <c r="AI117" s="320" t="s">
        <v>1180</v>
      </c>
      <c r="AJ117" s="386"/>
      <c r="AK117" s="385"/>
      <c r="AL117" s="15"/>
      <c r="AM117" s="320"/>
      <c r="AN117" s="319"/>
      <c r="AO117" s="309" t="s">
        <v>436</v>
      </c>
    </row>
    <row r="118" spans="1:41" ht="16">
      <c r="A118" s="755"/>
      <c r="B118" s="340"/>
      <c r="C118" s="340"/>
      <c r="D118" s="340"/>
      <c r="E118" s="340"/>
      <c r="F118" s="366"/>
      <c r="H118" s="377" t="s">
        <v>1191</v>
      </c>
      <c r="I118" s="365"/>
      <c r="J118" s="336" t="s">
        <v>439</v>
      </c>
      <c r="K118" s="336" t="s">
        <v>440</v>
      </c>
      <c r="L118" s="456" t="s">
        <v>1196</v>
      </c>
      <c r="M118" s="336" t="s">
        <v>755</v>
      </c>
      <c r="N118" s="340"/>
      <c r="O118" s="749"/>
      <c r="P118" s="749"/>
      <c r="Q118" s="340"/>
      <c r="R118" s="333"/>
      <c r="S118" s="424" t="s">
        <v>47</v>
      </c>
      <c r="T118" s="424" t="s">
        <v>47</v>
      </c>
      <c r="U118" s="424" t="s">
        <v>47</v>
      </c>
      <c r="V118" s="424" t="s">
        <v>47</v>
      </c>
      <c r="W118" s="424" t="s">
        <v>47</v>
      </c>
      <c r="X118" s="424" t="s">
        <v>47</v>
      </c>
      <c r="Y118" s="424" t="s">
        <v>47</v>
      </c>
      <c r="Z118" s="424" t="s">
        <v>47</v>
      </c>
      <c r="AA118" s="424" t="s">
        <v>47</v>
      </c>
      <c r="AB118" s="424" t="s">
        <v>47</v>
      </c>
      <c r="AC118" s="424" t="s">
        <v>47</v>
      </c>
      <c r="AD118" s="423" t="s">
        <v>47</v>
      </c>
      <c r="AE118" s="319"/>
      <c r="AF118" s="320" t="str">
        <f t="shared" si="3"/>
        <v>PERI</v>
      </c>
      <c r="AG118" s="321">
        <v>44994</v>
      </c>
      <c r="AH118" s="320" t="s">
        <v>1179</v>
      </c>
      <c r="AI118" s="320" t="s">
        <v>1180</v>
      </c>
      <c r="AJ118" s="386"/>
      <c r="AK118" s="385"/>
      <c r="AL118" s="15"/>
      <c r="AM118" s="320"/>
      <c r="AN118" s="319"/>
      <c r="AO118" s="309" t="s">
        <v>439</v>
      </c>
    </row>
    <row r="119" spans="1:41" ht="16">
      <c r="A119" s="755"/>
      <c r="B119" s="340"/>
      <c r="C119" s="340"/>
      <c r="D119" s="340"/>
      <c r="E119" s="340"/>
      <c r="F119" s="366"/>
      <c r="H119" s="377" t="s">
        <v>1191</v>
      </c>
      <c r="I119" s="365"/>
      <c r="J119" s="336" t="s">
        <v>442</v>
      </c>
      <c r="K119" s="336" t="s">
        <v>443</v>
      </c>
      <c r="L119" s="456" t="s">
        <v>1196</v>
      </c>
      <c r="M119" s="336" t="s">
        <v>755</v>
      </c>
      <c r="N119" s="340"/>
      <c r="O119" s="749"/>
      <c r="P119" s="749"/>
      <c r="Q119" s="340"/>
      <c r="R119" s="333"/>
      <c r="S119" s="424" t="s">
        <v>47</v>
      </c>
      <c r="T119" s="424" t="s">
        <v>47</v>
      </c>
      <c r="U119" s="424" t="s">
        <v>47</v>
      </c>
      <c r="V119" s="424" t="s">
        <v>47</v>
      </c>
      <c r="W119" s="424" t="s">
        <v>47</v>
      </c>
      <c r="X119" s="424" t="s">
        <v>47</v>
      </c>
      <c r="Y119" s="424" t="s">
        <v>47</v>
      </c>
      <c r="Z119" s="424" t="s">
        <v>47</v>
      </c>
      <c r="AA119" s="424" t="s">
        <v>47</v>
      </c>
      <c r="AB119" s="424" t="s">
        <v>47</v>
      </c>
      <c r="AC119" s="424" t="s">
        <v>47</v>
      </c>
      <c r="AD119" s="423" t="s">
        <v>47</v>
      </c>
      <c r="AE119" s="319"/>
      <c r="AF119" s="320" t="str">
        <f t="shared" si="3"/>
        <v>PERI</v>
      </c>
      <c r="AG119" s="321">
        <v>44994</v>
      </c>
      <c r="AH119" s="320" t="s">
        <v>1179</v>
      </c>
      <c r="AI119" s="320" t="s">
        <v>1180</v>
      </c>
      <c r="AJ119" s="386"/>
      <c r="AK119" s="385"/>
      <c r="AL119" s="15"/>
      <c r="AM119" s="320"/>
      <c r="AN119" s="319"/>
      <c r="AO119" s="309" t="s">
        <v>442</v>
      </c>
    </row>
    <row r="120" spans="1:41" ht="16">
      <c r="A120" s="755"/>
      <c r="B120" s="340"/>
      <c r="C120" s="340"/>
      <c r="D120" s="340"/>
      <c r="E120" s="340"/>
      <c r="F120" s="366"/>
      <c r="H120" s="377" t="s">
        <v>1191</v>
      </c>
      <c r="I120" s="365"/>
      <c r="J120" s="336" t="s">
        <v>445</v>
      </c>
      <c r="K120" s="336" t="s">
        <v>446</v>
      </c>
      <c r="L120" s="456" t="s">
        <v>1196</v>
      </c>
      <c r="M120" s="336" t="s">
        <v>755</v>
      </c>
      <c r="N120" s="340"/>
      <c r="O120" s="749"/>
      <c r="P120" s="749"/>
      <c r="Q120" s="340"/>
      <c r="R120" s="333"/>
      <c r="S120" s="424" t="s">
        <v>47</v>
      </c>
      <c r="T120" s="424" t="s">
        <v>47</v>
      </c>
      <c r="U120" s="424" t="s">
        <v>47</v>
      </c>
      <c r="V120" s="424" t="s">
        <v>47</v>
      </c>
      <c r="W120" s="424" t="s">
        <v>47</v>
      </c>
      <c r="X120" s="424" t="s">
        <v>47</v>
      </c>
      <c r="Y120" s="424" t="s">
        <v>47</v>
      </c>
      <c r="Z120" s="424" t="s">
        <v>47</v>
      </c>
      <c r="AA120" s="424" t="s">
        <v>47</v>
      </c>
      <c r="AB120" s="424" t="s">
        <v>47</v>
      </c>
      <c r="AC120" s="424" t="s">
        <v>47</v>
      </c>
      <c r="AD120" s="423" t="s">
        <v>47</v>
      </c>
      <c r="AE120" s="319"/>
      <c r="AF120" s="320" t="str">
        <f t="shared" si="3"/>
        <v>PERI</v>
      </c>
      <c r="AG120" s="321">
        <v>44994</v>
      </c>
      <c r="AH120" s="320" t="s">
        <v>1179</v>
      </c>
      <c r="AI120" s="320" t="s">
        <v>1180</v>
      </c>
      <c r="AJ120" s="386"/>
      <c r="AK120" s="385"/>
      <c r="AL120" s="15"/>
      <c r="AM120" s="320"/>
      <c r="AN120" s="319"/>
      <c r="AO120" s="309" t="s">
        <v>445</v>
      </c>
    </row>
    <row r="121" spans="1:41" ht="16">
      <c r="A121" s="755"/>
      <c r="B121" s="340"/>
      <c r="C121" s="340"/>
      <c r="D121" s="340"/>
      <c r="E121" s="340"/>
      <c r="F121" s="366"/>
      <c r="H121" s="377" t="s">
        <v>1191</v>
      </c>
      <c r="I121" s="365"/>
      <c r="J121" s="336" t="s">
        <v>448</v>
      </c>
      <c r="K121" s="336" t="s">
        <v>449</v>
      </c>
      <c r="L121" s="456" t="s">
        <v>1196</v>
      </c>
      <c r="M121" s="336" t="s">
        <v>755</v>
      </c>
      <c r="N121" s="340"/>
      <c r="O121" s="749"/>
      <c r="P121" s="749"/>
      <c r="Q121" s="340"/>
      <c r="R121" s="333"/>
      <c r="S121" s="424" t="s">
        <v>47</v>
      </c>
      <c r="T121" s="424" t="s">
        <v>47</v>
      </c>
      <c r="U121" s="424" t="s">
        <v>47</v>
      </c>
      <c r="V121" s="424" t="s">
        <v>47</v>
      </c>
      <c r="W121" s="424" t="s">
        <v>47</v>
      </c>
      <c r="X121" s="424" t="s">
        <v>47</v>
      </c>
      <c r="Y121" s="424" t="s">
        <v>47</v>
      </c>
      <c r="Z121" s="424" t="s">
        <v>47</v>
      </c>
      <c r="AA121" s="424" t="s">
        <v>47</v>
      </c>
      <c r="AB121" s="424" t="s">
        <v>47</v>
      </c>
      <c r="AC121" s="424" t="s">
        <v>47</v>
      </c>
      <c r="AD121" s="423" t="s">
        <v>47</v>
      </c>
      <c r="AE121" s="319"/>
      <c r="AF121" s="320" t="str">
        <f t="shared" si="3"/>
        <v>PERI</v>
      </c>
      <c r="AG121" s="321">
        <v>44994</v>
      </c>
      <c r="AH121" s="320" t="s">
        <v>1179</v>
      </c>
      <c r="AI121" s="320" t="s">
        <v>1180</v>
      </c>
      <c r="AJ121" s="386"/>
      <c r="AK121" s="385"/>
      <c r="AL121" s="15"/>
      <c r="AM121" s="320"/>
      <c r="AN121" s="319"/>
      <c r="AO121" s="309" t="s">
        <v>448</v>
      </c>
    </row>
    <row r="122" spans="1:41" ht="16">
      <c r="A122" s="755"/>
      <c r="B122" s="340"/>
      <c r="C122" s="340"/>
      <c r="D122" s="340"/>
      <c r="E122" s="340"/>
      <c r="F122" s="366"/>
      <c r="H122" s="377" t="s">
        <v>1191</v>
      </c>
      <c r="I122" s="365"/>
      <c r="J122" s="336" t="s">
        <v>451</v>
      </c>
      <c r="K122" s="336" t="s">
        <v>452</v>
      </c>
      <c r="L122" s="456" t="s">
        <v>1196</v>
      </c>
      <c r="M122" s="336" t="s">
        <v>755</v>
      </c>
      <c r="N122" s="340"/>
      <c r="O122" s="749"/>
      <c r="P122" s="749"/>
      <c r="Q122" s="340"/>
      <c r="R122" s="333"/>
      <c r="S122" s="424" t="s">
        <v>47</v>
      </c>
      <c r="T122" s="424" t="s">
        <v>47</v>
      </c>
      <c r="U122" s="424" t="s">
        <v>47</v>
      </c>
      <c r="V122" s="424" t="s">
        <v>47</v>
      </c>
      <c r="W122" s="424" t="s">
        <v>47</v>
      </c>
      <c r="X122" s="424" t="s">
        <v>47</v>
      </c>
      <c r="Y122" s="424" t="s">
        <v>47</v>
      </c>
      <c r="Z122" s="424" t="s">
        <v>47</v>
      </c>
      <c r="AA122" s="424" t="s">
        <v>47</v>
      </c>
      <c r="AB122" s="424" t="s">
        <v>47</v>
      </c>
      <c r="AC122" s="424" t="s">
        <v>47</v>
      </c>
      <c r="AD122" s="423" t="s">
        <v>47</v>
      </c>
      <c r="AE122" s="319"/>
      <c r="AF122" s="320" t="str">
        <f t="shared" si="3"/>
        <v>PERI</v>
      </c>
      <c r="AG122" s="321">
        <v>44994</v>
      </c>
      <c r="AH122" s="320" t="s">
        <v>1179</v>
      </c>
      <c r="AI122" s="320" t="s">
        <v>1180</v>
      </c>
      <c r="AJ122" s="386"/>
      <c r="AK122" s="385"/>
      <c r="AL122" s="15"/>
      <c r="AM122" s="320"/>
      <c r="AN122" s="319"/>
      <c r="AO122" s="309" t="s">
        <v>451</v>
      </c>
    </row>
    <row r="123" spans="1:41" ht="16">
      <c r="A123" s="755"/>
      <c r="B123" s="340"/>
      <c r="C123" s="340"/>
      <c r="D123" s="340"/>
      <c r="E123" s="340"/>
      <c r="F123" s="366"/>
      <c r="H123" s="377" t="s">
        <v>1191</v>
      </c>
      <c r="I123" s="365"/>
      <c r="J123" s="336" t="s">
        <v>454</v>
      </c>
      <c r="K123" s="336" t="s">
        <v>455</v>
      </c>
      <c r="L123" s="456" t="s">
        <v>1196</v>
      </c>
      <c r="M123" s="336" t="s">
        <v>755</v>
      </c>
      <c r="N123" s="340"/>
      <c r="O123" s="749"/>
      <c r="P123" s="749"/>
      <c r="Q123" s="340"/>
      <c r="R123" s="333"/>
      <c r="S123" s="424" t="s">
        <v>47</v>
      </c>
      <c r="T123" s="424" t="s">
        <v>47</v>
      </c>
      <c r="U123" s="424" t="s">
        <v>47</v>
      </c>
      <c r="V123" s="424" t="s">
        <v>47</v>
      </c>
      <c r="W123" s="424" t="s">
        <v>47</v>
      </c>
      <c r="X123" s="424" t="s">
        <v>47</v>
      </c>
      <c r="Y123" s="424" t="s">
        <v>47</v>
      </c>
      <c r="Z123" s="424" t="s">
        <v>47</v>
      </c>
      <c r="AA123" s="424" t="s">
        <v>47</v>
      </c>
      <c r="AB123" s="424" t="s">
        <v>47</v>
      </c>
      <c r="AC123" s="424" t="s">
        <v>47</v>
      </c>
      <c r="AD123" s="423" t="s">
        <v>47</v>
      </c>
      <c r="AE123" s="319"/>
      <c r="AF123" s="320" t="str">
        <f t="shared" si="3"/>
        <v>PERI</v>
      </c>
      <c r="AG123" s="321">
        <v>44994</v>
      </c>
      <c r="AH123" s="320" t="s">
        <v>1179</v>
      </c>
      <c r="AI123" s="320" t="s">
        <v>1180</v>
      </c>
      <c r="AJ123" s="386"/>
      <c r="AK123" s="385"/>
      <c r="AL123" s="15"/>
      <c r="AM123" s="320"/>
      <c r="AN123" s="319"/>
      <c r="AO123" s="309" t="s">
        <v>454</v>
      </c>
    </row>
    <row r="124" spans="1:41" ht="16">
      <c r="A124" s="755"/>
      <c r="B124" s="340"/>
      <c r="C124" s="340"/>
      <c r="D124" s="340"/>
      <c r="E124" s="340"/>
      <c r="F124" s="366"/>
      <c r="H124" s="377" t="s">
        <v>1191</v>
      </c>
      <c r="I124" s="365"/>
      <c r="J124" s="336" t="s">
        <v>457</v>
      </c>
      <c r="K124" s="336" t="s">
        <v>458</v>
      </c>
      <c r="L124" s="456" t="s">
        <v>1196</v>
      </c>
      <c r="M124" s="336" t="s">
        <v>755</v>
      </c>
      <c r="N124" s="340"/>
      <c r="O124" s="749"/>
      <c r="P124" s="749"/>
      <c r="Q124" s="340"/>
      <c r="R124" s="333"/>
      <c r="S124" s="424" t="s">
        <v>47</v>
      </c>
      <c r="T124" s="424" t="s">
        <v>47</v>
      </c>
      <c r="U124" s="424" t="s">
        <v>47</v>
      </c>
      <c r="V124" s="424" t="s">
        <v>47</v>
      </c>
      <c r="W124" s="424" t="s">
        <v>47</v>
      </c>
      <c r="X124" s="424" t="s">
        <v>47</v>
      </c>
      <c r="Y124" s="424" t="s">
        <v>47</v>
      </c>
      <c r="Z124" s="424" t="s">
        <v>47</v>
      </c>
      <c r="AA124" s="424" t="s">
        <v>47</v>
      </c>
      <c r="AB124" s="424" t="s">
        <v>47</v>
      </c>
      <c r="AC124" s="424" t="s">
        <v>47</v>
      </c>
      <c r="AD124" s="423" t="s">
        <v>47</v>
      </c>
      <c r="AE124" s="319"/>
      <c r="AF124" s="320" t="str">
        <f t="shared" si="3"/>
        <v>PERI</v>
      </c>
      <c r="AG124" s="321">
        <v>44994</v>
      </c>
      <c r="AH124" s="320" t="s">
        <v>1179</v>
      </c>
      <c r="AI124" s="320" t="s">
        <v>1180</v>
      </c>
      <c r="AJ124" s="386"/>
      <c r="AK124" s="385"/>
      <c r="AL124" s="15"/>
      <c r="AM124" s="320"/>
      <c r="AN124" s="319"/>
      <c r="AO124" s="309" t="s">
        <v>457</v>
      </c>
    </row>
    <row r="125" spans="1:41" ht="16">
      <c r="A125" s="755"/>
      <c r="B125" s="340"/>
      <c r="C125" s="340"/>
      <c r="D125" s="340"/>
      <c r="E125" s="340"/>
      <c r="F125" s="366"/>
      <c r="H125" s="377" t="s">
        <v>1191</v>
      </c>
      <c r="I125" s="365"/>
      <c r="J125" s="336" t="s">
        <v>460</v>
      </c>
      <c r="K125" s="336" t="s">
        <v>461</v>
      </c>
      <c r="L125" s="456" t="s">
        <v>1196</v>
      </c>
      <c r="M125" s="336" t="s">
        <v>755</v>
      </c>
      <c r="N125" s="340"/>
      <c r="O125" s="749"/>
      <c r="P125" s="749"/>
      <c r="Q125" s="340"/>
      <c r="R125" s="333"/>
      <c r="S125" s="424" t="s">
        <v>47</v>
      </c>
      <c r="T125" s="424" t="s">
        <v>47</v>
      </c>
      <c r="U125" s="424" t="s">
        <v>47</v>
      </c>
      <c r="V125" s="424" t="s">
        <v>47</v>
      </c>
      <c r="W125" s="424" t="s">
        <v>47</v>
      </c>
      <c r="X125" s="424" t="s">
        <v>47</v>
      </c>
      <c r="Y125" s="424" t="s">
        <v>47</v>
      </c>
      <c r="Z125" s="424" t="s">
        <v>47</v>
      </c>
      <c r="AA125" s="424" t="s">
        <v>47</v>
      </c>
      <c r="AB125" s="424" t="s">
        <v>47</v>
      </c>
      <c r="AC125" s="424" t="s">
        <v>47</v>
      </c>
      <c r="AD125" s="423" t="s">
        <v>47</v>
      </c>
      <c r="AE125" s="319"/>
      <c r="AF125" s="320" t="str">
        <f t="shared" si="3"/>
        <v>PERI</v>
      </c>
      <c r="AG125" s="321">
        <v>44994</v>
      </c>
      <c r="AH125" s="320" t="s">
        <v>1179</v>
      </c>
      <c r="AI125" s="320" t="s">
        <v>1180</v>
      </c>
      <c r="AJ125" s="386"/>
      <c r="AK125" s="385"/>
      <c r="AL125" s="15"/>
      <c r="AM125" s="320"/>
      <c r="AN125" s="319"/>
      <c r="AO125" s="309" t="s">
        <v>460</v>
      </c>
    </row>
    <row r="126" spans="1:41" ht="16">
      <c r="A126" s="755"/>
      <c r="B126" s="340"/>
      <c r="C126" s="340"/>
      <c r="D126" s="340"/>
      <c r="E126" s="340"/>
      <c r="F126" s="366"/>
      <c r="H126" s="377" t="s">
        <v>1191</v>
      </c>
      <c r="I126" s="365"/>
      <c r="J126" s="336" t="s">
        <v>463</v>
      </c>
      <c r="K126" s="336" t="s">
        <v>464</v>
      </c>
      <c r="L126" s="456" t="s">
        <v>1196</v>
      </c>
      <c r="M126" s="336" t="s">
        <v>755</v>
      </c>
      <c r="N126" s="340"/>
      <c r="O126" s="749"/>
      <c r="P126" s="749"/>
      <c r="Q126" s="340"/>
      <c r="R126" s="333"/>
      <c r="S126" s="424" t="s">
        <v>47</v>
      </c>
      <c r="T126" s="424" t="s">
        <v>47</v>
      </c>
      <c r="U126" s="424" t="s">
        <v>47</v>
      </c>
      <c r="V126" s="424" t="s">
        <v>47</v>
      </c>
      <c r="W126" s="424" t="s">
        <v>47</v>
      </c>
      <c r="X126" s="424" t="s">
        <v>47</v>
      </c>
      <c r="Y126" s="424" t="s">
        <v>47</v>
      </c>
      <c r="Z126" s="424" t="s">
        <v>47</v>
      </c>
      <c r="AA126" s="424" t="s">
        <v>47</v>
      </c>
      <c r="AB126" s="424" t="s">
        <v>47</v>
      </c>
      <c r="AC126" s="424" t="s">
        <v>47</v>
      </c>
      <c r="AD126" s="423" t="s">
        <v>47</v>
      </c>
      <c r="AE126" s="319"/>
      <c r="AF126" s="320" t="str">
        <f t="shared" si="3"/>
        <v>PERI</v>
      </c>
      <c r="AG126" s="321">
        <v>44994</v>
      </c>
      <c r="AH126" s="320" t="s">
        <v>1179</v>
      </c>
      <c r="AI126" s="320" t="s">
        <v>1180</v>
      </c>
      <c r="AJ126" s="386"/>
      <c r="AK126" s="385"/>
      <c r="AL126" s="15"/>
      <c r="AM126" s="320"/>
      <c r="AN126" s="319"/>
      <c r="AO126" s="309" t="s">
        <v>463</v>
      </c>
    </row>
    <row r="127" spans="1:41" ht="16">
      <c r="A127" s="755"/>
      <c r="B127" s="340"/>
      <c r="C127" s="340"/>
      <c r="D127" s="340"/>
      <c r="E127" s="340"/>
      <c r="F127" s="366"/>
      <c r="H127" s="377" t="s">
        <v>1191</v>
      </c>
      <c r="I127" s="365"/>
      <c r="J127" s="336" t="s">
        <v>466</v>
      </c>
      <c r="K127" s="336" t="s">
        <v>467</v>
      </c>
      <c r="L127" s="456" t="s">
        <v>1196</v>
      </c>
      <c r="M127" s="336" t="s">
        <v>755</v>
      </c>
      <c r="N127" s="340"/>
      <c r="O127" s="749"/>
      <c r="P127" s="749"/>
      <c r="Q127" s="340"/>
      <c r="R127" s="333"/>
      <c r="S127" s="424" t="s">
        <v>47</v>
      </c>
      <c r="T127" s="424" t="s">
        <v>47</v>
      </c>
      <c r="U127" s="424" t="s">
        <v>47</v>
      </c>
      <c r="V127" s="424" t="s">
        <v>47</v>
      </c>
      <c r="W127" s="424" t="s">
        <v>47</v>
      </c>
      <c r="X127" s="424" t="s">
        <v>47</v>
      </c>
      <c r="Y127" s="424" t="s">
        <v>47</v>
      </c>
      <c r="Z127" s="424" t="s">
        <v>47</v>
      </c>
      <c r="AA127" s="424" t="s">
        <v>47</v>
      </c>
      <c r="AB127" s="424" t="s">
        <v>47</v>
      </c>
      <c r="AC127" s="424" t="s">
        <v>47</v>
      </c>
      <c r="AD127" s="423" t="s">
        <v>47</v>
      </c>
      <c r="AE127" s="319"/>
      <c r="AF127" s="320" t="str">
        <f t="shared" si="3"/>
        <v>PERI</v>
      </c>
      <c r="AG127" s="321">
        <v>44994</v>
      </c>
      <c r="AH127" s="320" t="s">
        <v>1179</v>
      </c>
      <c r="AI127" s="320" t="s">
        <v>1180</v>
      </c>
      <c r="AJ127" s="386"/>
      <c r="AK127" s="385"/>
      <c r="AL127" s="15"/>
      <c r="AM127" s="320"/>
      <c r="AN127" s="319"/>
      <c r="AO127" s="309" t="s">
        <v>466</v>
      </c>
    </row>
    <row r="128" spans="1:41" ht="16">
      <c r="A128" s="755"/>
      <c r="B128" s="340"/>
      <c r="C128" s="340"/>
      <c r="D128" s="340"/>
      <c r="E128" s="340"/>
      <c r="F128" s="366"/>
      <c r="H128" s="377" t="s">
        <v>1191</v>
      </c>
      <c r="I128" s="365"/>
      <c r="J128" s="336" t="s">
        <v>469</v>
      </c>
      <c r="K128" s="336" t="s">
        <v>470</v>
      </c>
      <c r="L128" s="456" t="s">
        <v>1196</v>
      </c>
      <c r="M128" s="336" t="s">
        <v>755</v>
      </c>
      <c r="N128" s="340"/>
      <c r="O128" s="749"/>
      <c r="P128" s="749"/>
      <c r="Q128" s="340"/>
      <c r="R128" s="333"/>
      <c r="S128" s="424" t="s">
        <v>47</v>
      </c>
      <c r="T128" s="424" t="s">
        <v>47</v>
      </c>
      <c r="U128" s="424" t="s">
        <v>47</v>
      </c>
      <c r="V128" s="424" t="s">
        <v>47</v>
      </c>
      <c r="W128" s="424" t="s">
        <v>47</v>
      </c>
      <c r="X128" s="424" t="s">
        <v>47</v>
      </c>
      <c r="Y128" s="424" t="s">
        <v>47</v>
      </c>
      <c r="Z128" s="424" t="s">
        <v>47</v>
      </c>
      <c r="AA128" s="424" t="s">
        <v>47</v>
      </c>
      <c r="AB128" s="424" t="s">
        <v>47</v>
      </c>
      <c r="AC128" s="424" t="s">
        <v>47</v>
      </c>
      <c r="AD128" s="423" t="s">
        <v>47</v>
      </c>
      <c r="AE128" s="319"/>
      <c r="AF128" s="320" t="str">
        <f t="shared" si="3"/>
        <v>PERI</v>
      </c>
      <c r="AG128" s="321">
        <v>44994</v>
      </c>
      <c r="AH128" s="320" t="s">
        <v>1179</v>
      </c>
      <c r="AI128" s="320" t="s">
        <v>1180</v>
      </c>
      <c r="AJ128" s="386"/>
      <c r="AK128" s="385"/>
      <c r="AL128" s="15"/>
      <c r="AM128" s="320"/>
      <c r="AN128" s="319"/>
      <c r="AO128" s="309" t="s">
        <v>469</v>
      </c>
    </row>
    <row r="129" spans="1:41" ht="16">
      <c r="A129" s="755"/>
      <c r="B129" s="340"/>
      <c r="C129" s="340"/>
      <c r="D129" s="340"/>
      <c r="E129" s="340"/>
      <c r="F129" s="366"/>
      <c r="H129" s="377" t="s">
        <v>1191</v>
      </c>
      <c r="I129" s="365"/>
      <c r="J129" s="336" t="s">
        <v>472</v>
      </c>
      <c r="K129" s="336" t="s">
        <v>473</v>
      </c>
      <c r="L129" s="456" t="s">
        <v>1196</v>
      </c>
      <c r="M129" s="336" t="s">
        <v>755</v>
      </c>
      <c r="N129" s="340"/>
      <c r="O129" s="749"/>
      <c r="P129" s="749"/>
      <c r="Q129" s="340"/>
      <c r="R129" s="333"/>
      <c r="S129" s="424" t="s">
        <v>47</v>
      </c>
      <c r="T129" s="424" t="s">
        <v>47</v>
      </c>
      <c r="U129" s="424" t="s">
        <v>47</v>
      </c>
      <c r="V129" s="424" t="s">
        <v>47</v>
      </c>
      <c r="W129" s="424" t="s">
        <v>47</v>
      </c>
      <c r="X129" s="424" t="s">
        <v>47</v>
      </c>
      <c r="Y129" s="424" t="s">
        <v>47</v>
      </c>
      <c r="Z129" s="424" t="s">
        <v>47</v>
      </c>
      <c r="AA129" s="424" t="s">
        <v>47</v>
      </c>
      <c r="AB129" s="424" t="s">
        <v>47</v>
      </c>
      <c r="AC129" s="424" t="s">
        <v>47</v>
      </c>
      <c r="AD129" s="423" t="s">
        <v>47</v>
      </c>
      <c r="AE129" s="319"/>
      <c r="AF129" s="320" t="str">
        <f t="shared" si="3"/>
        <v>PERI</v>
      </c>
      <c r="AG129" s="321">
        <v>44994</v>
      </c>
      <c r="AH129" s="320" t="s">
        <v>1179</v>
      </c>
      <c r="AI129" s="320" t="s">
        <v>1180</v>
      </c>
      <c r="AJ129" s="386"/>
      <c r="AK129" s="385"/>
      <c r="AL129" s="15"/>
      <c r="AM129" s="320"/>
      <c r="AN129" s="319"/>
      <c r="AO129" s="309" t="s">
        <v>472</v>
      </c>
    </row>
    <row r="130" spans="1:41" ht="16">
      <c r="A130" s="755"/>
      <c r="B130" s="340"/>
      <c r="C130" s="340"/>
      <c r="D130" s="340"/>
      <c r="E130" s="340"/>
      <c r="F130" s="366"/>
      <c r="H130" s="377" t="s">
        <v>1191</v>
      </c>
      <c r="I130" s="365"/>
      <c r="J130" s="336" t="s">
        <v>475</v>
      </c>
      <c r="K130" s="336" t="s">
        <v>476</v>
      </c>
      <c r="L130" s="456" t="s">
        <v>1196</v>
      </c>
      <c r="M130" s="336" t="s">
        <v>755</v>
      </c>
      <c r="N130" s="340"/>
      <c r="O130" s="749"/>
      <c r="P130" s="749"/>
      <c r="Q130" s="340"/>
      <c r="R130" s="333"/>
      <c r="S130" s="424" t="s">
        <v>47</v>
      </c>
      <c r="T130" s="424" t="s">
        <v>47</v>
      </c>
      <c r="U130" s="424" t="s">
        <v>47</v>
      </c>
      <c r="V130" s="424" t="s">
        <v>47</v>
      </c>
      <c r="W130" s="424" t="s">
        <v>47</v>
      </c>
      <c r="X130" s="424" t="s">
        <v>47</v>
      </c>
      <c r="Y130" s="424" t="s">
        <v>47</v>
      </c>
      <c r="Z130" s="424" t="s">
        <v>47</v>
      </c>
      <c r="AA130" s="424" t="s">
        <v>47</v>
      </c>
      <c r="AB130" s="424" t="s">
        <v>47</v>
      </c>
      <c r="AC130" s="424" t="s">
        <v>47</v>
      </c>
      <c r="AD130" s="423" t="s">
        <v>47</v>
      </c>
      <c r="AE130" s="319"/>
      <c r="AF130" s="320" t="str">
        <f t="shared" si="3"/>
        <v>PERI</v>
      </c>
      <c r="AG130" s="321">
        <v>44994</v>
      </c>
      <c r="AH130" s="320" t="s">
        <v>1179</v>
      </c>
      <c r="AI130" s="320" t="s">
        <v>1180</v>
      </c>
      <c r="AJ130" s="386"/>
      <c r="AK130" s="385"/>
      <c r="AL130" s="15"/>
      <c r="AM130" s="320"/>
      <c r="AN130" s="319"/>
      <c r="AO130" s="309" t="s">
        <v>475</v>
      </c>
    </row>
    <row r="131" spans="1:41" ht="16">
      <c r="A131" s="755"/>
      <c r="B131" s="340"/>
      <c r="C131" s="340"/>
      <c r="D131" s="340"/>
      <c r="E131" s="340"/>
      <c r="F131" s="366"/>
      <c r="H131" s="377" t="s">
        <v>1191</v>
      </c>
      <c r="I131" s="365"/>
      <c r="J131" s="336" t="s">
        <v>743</v>
      </c>
      <c r="K131" s="336" t="s">
        <v>744</v>
      </c>
      <c r="L131" s="456" t="s">
        <v>1197</v>
      </c>
      <c r="M131" s="336" t="s">
        <v>755</v>
      </c>
      <c r="N131" s="340"/>
      <c r="O131" s="749"/>
      <c r="P131" s="749"/>
      <c r="Q131" s="340"/>
      <c r="R131" s="333"/>
      <c r="S131" s="424" t="s">
        <v>47</v>
      </c>
      <c r="T131" s="424" t="s">
        <v>47</v>
      </c>
      <c r="U131" s="424" t="s">
        <v>47</v>
      </c>
      <c r="V131" s="424" t="s">
        <v>47</v>
      </c>
      <c r="W131" s="424" t="s">
        <v>47</v>
      </c>
      <c r="X131" s="424" t="s">
        <v>47</v>
      </c>
      <c r="Y131" s="424" t="s">
        <v>47</v>
      </c>
      <c r="Z131" s="424" t="s">
        <v>47</v>
      </c>
      <c r="AA131" s="424" t="s">
        <v>47</v>
      </c>
      <c r="AB131" s="424" t="s">
        <v>47</v>
      </c>
      <c r="AC131" s="424" t="s">
        <v>47</v>
      </c>
      <c r="AD131" s="423" t="s">
        <v>47</v>
      </c>
      <c r="AE131" s="319"/>
      <c r="AF131" s="320" t="str">
        <f t="shared" si="3"/>
        <v>PERI</v>
      </c>
      <c r="AG131" s="321">
        <v>44994</v>
      </c>
      <c r="AH131" s="320" t="s">
        <v>1179</v>
      </c>
      <c r="AI131" s="320" t="s">
        <v>1180</v>
      </c>
      <c r="AJ131" s="386"/>
      <c r="AK131" s="385"/>
      <c r="AL131" s="15"/>
      <c r="AM131" s="320"/>
      <c r="AN131" s="319"/>
      <c r="AO131" s="309" t="s">
        <v>743</v>
      </c>
    </row>
    <row r="132" spans="1:41" ht="16">
      <c r="A132" s="755"/>
      <c r="B132" s="340"/>
      <c r="C132" s="340"/>
      <c r="D132" s="340"/>
      <c r="E132" s="340"/>
      <c r="F132" s="366"/>
      <c r="H132" s="377" t="s">
        <v>1191</v>
      </c>
      <c r="I132" s="365"/>
      <c r="J132" s="336" t="s">
        <v>745</v>
      </c>
      <c r="K132" s="336" t="s">
        <v>746</v>
      </c>
      <c r="L132" s="456" t="s">
        <v>1197</v>
      </c>
      <c r="M132" s="336" t="s">
        <v>755</v>
      </c>
      <c r="N132" s="340"/>
      <c r="O132" s="749"/>
      <c r="P132" s="749"/>
      <c r="Q132" s="340"/>
      <c r="R132" s="333"/>
      <c r="S132" s="424" t="s">
        <v>47</v>
      </c>
      <c r="T132" s="424" t="s">
        <v>47</v>
      </c>
      <c r="U132" s="424" t="s">
        <v>47</v>
      </c>
      <c r="V132" s="424" t="s">
        <v>47</v>
      </c>
      <c r="W132" s="424" t="s">
        <v>47</v>
      </c>
      <c r="X132" s="424" t="s">
        <v>47</v>
      </c>
      <c r="Y132" s="424" t="s">
        <v>47</v>
      </c>
      <c r="Z132" s="424" t="s">
        <v>47</v>
      </c>
      <c r="AA132" s="424" t="s">
        <v>47</v>
      </c>
      <c r="AB132" s="424" t="s">
        <v>47</v>
      </c>
      <c r="AC132" s="424" t="s">
        <v>47</v>
      </c>
      <c r="AD132" s="423" t="s">
        <v>47</v>
      </c>
      <c r="AE132" s="319"/>
      <c r="AF132" s="320" t="str">
        <f t="shared" si="3"/>
        <v>PERI</v>
      </c>
      <c r="AG132" s="321">
        <v>44994</v>
      </c>
      <c r="AH132" s="320" t="s">
        <v>1179</v>
      </c>
      <c r="AI132" s="320" t="s">
        <v>1180</v>
      </c>
      <c r="AJ132" s="386"/>
      <c r="AK132" s="385"/>
      <c r="AL132" s="15"/>
      <c r="AM132" s="320"/>
      <c r="AN132" s="319"/>
      <c r="AO132" s="309" t="s">
        <v>745</v>
      </c>
    </row>
    <row r="133" spans="1:41" ht="16">
      <c r="A133" s="755"/>
      <c r="B133" s="340"/>
      <c r="C133" s="340"/>
      <c r="D133" s="340"/>
      <c r="E133" s="340"/>
      <c r="F133" s="366"/>
      <c r="H133" s="377" t="s">
        <v>1191</v>
      </c>
      <c r="I133" s="365"/>
      <c r="J133" s="336" t="s">
        <v>747</v>
      </c>
      <c r="K133" s="336" t="s">
        <v>748</v>
      </c>
      <c r="L133" s="456" t="s">
        <v>1198</v>
      </c>
      <c r="M133" s="336" t="s">
        <v>755</v>
      </c>
      <c r="N133" s="340"/>
      <c r="O133" s="749"/>
      <c r="P133" s="749"/>
      <c r="Q133" s="340"/>
      <c r="R133" s="333"/>
      <c r="S133" s="424" t="s">
        <v>47</v>
      </c>
      <c r="T133" s="424" t="s">
        <v>47</v>
      </c>
      <c r="U133" s="424" t="s">
        <v>47</v>
      </c>
      <c r="V133" s="424" t="s">
        <v>47</v>
      </c>
      <c r="W133" s="424" t="s">
        <v>47</v>
      </c>
      <c r="X133" s="424" t="s">
        <v>47</v>
      </c>
      <c r="Y133" s="424" t="s">
        <v>47</v>
      </c>
      <c r="Z133" s="424" t="s">
        <v>47</v>
      </c>
      <c r="AA133" s="424" t="s">
        <v>47</v>
      </c>
      <c r="AB133" s="424" t="s">
        <v>47</v>
      </c>
      <c r="AC133" s="424" t="s">
        <v>47</v>
      </c>
      <c r="AD133" s="423" t="s">
        <v>47</v>
      </c>
      <c r="AE133" s="319"/>
      <c r="AF133" s="320" t="str">
        <f t="shared" si="3"/>
        <v>PERI</v>
      </c>
      <c r="AG133" s="321">
        <v>44994</v>
      </c>
      <c r="AH133" s="320" t="s">
        <v>1179</v>
      </c>
      <c r="AI133" s="320" t="s">
        <v>1180</v>
      </c>
      <c r="AJ133" s="386"/>
      <c r="AK133" s="385"/>
      <c r="AL133" s="15"/>
      <c r="AM133" s="320"/>
      <c r="AN133" s="319"/>
      <c r="AO133" s="309" t="s">
        <v>747</v>
      </c>
    </row>
    <row r="134" spans="1:41" ht="16">
      <c r="A134" s="755"/>
      <c r="B134" s="340"/>
      <c r="C134" s="340"/>
      <c r="D134" s="340"/>
      <c r="E134" s="340"/>
      <c r="F134" s="366"/>
      <c r="H134" s="377" t="s">
        <v>1191</v>
      </c>
      <c r="I134" s="365"/>
      <c r="J134" s="336" t="s">
        <v>749</v>
      </c>
      <c r="K134" s="336" t="s">
        <v>750</v>
      </c>
      <c r="L134" s="456" t="s">
        <v>1198</v>
      </c>
      <c r="M134" s="336" t="s">
        <v>755</v>
      </c>
      <c r="N134" s="340"/>
      <c r="O134" s="749"/>
      <c r="P134" s="749"/>
      <c r="Q134" s="340"/>
      <c r="R134" s="333"/>
      <c r="S134" s="424" t="s">
        <v>47</v>
      </c>
      <c r="T134" s="424" t="s">
        <v>47</v>
      </c>
      <c r="U134" s="424" t="s">
        <v>47</v>
      </c>
      <c r="V134" s="424" t="s">
        <v>47</v>
      </c>
      <c r="W134" s="424" t="s">
        <v>47</v>
      </c>
      <c r="X134" s="424" t="s">
        <v>47</v>
      </c>
      <c r="Y134" s="424" t="s">
        <v>47</v>
      </c>
      <c r="Z134" s="424" t="s">
        <v>47</v>
      </c>
      <c r="AA134" s="424" t="s">
        <v>47</v>
      </c>
      <c r="AB134" s="424" t="s">
        <v>47</v>
      </c>
      <c r="AC134" s="424" t="s">
        <v>47</v>
      </c>
      <c r="AD134" s="423" t="s">
        <v>47</v>
      </c>
      <c r="AE134" s="319"/>
      <c r="AF134" s="320" t="str">
        <f t="shared" si="3"/>
        <v>PERI</v>
      </c>
      <c r="AG134" s="321">
        <v>44994</v>
      </c>
      <c r="AH134" s="320" t="s">
        <v>1179</v>
      </c>
      <c r="AI134" s="320" t="s">
        <v>1180</v>
      </c>
      <c r="AJ134" s="386"/>
      <c r="AK134" s="385"/>
      <c r="AL134" s="15"/>
      <c r="AM134" s="320"/>
      <c r="AN134" s="319"/>
      <c r="AO134" s="309" t="s">
        <v>749</v>
      </c>
    </row>
    <row r="135" spans="1:41" ht="16">
      <c r="A135" s="755"/>
      <c r="B135" s="340"/>
      <c r="C135" s="340"/>
      <c r="D135" s="340"/>
      <c r="E135" s="340"/>
      <c r="F135" s="366"/>
      <c r="H135" s="377" t="s">
        <v>1191</v>
      </c>
      <c r="I135" s="365"/>
      <c r="J135" s="336" t="s">
        <v>751</v>
      </c>
      <c r="K135" s="336" t="s">
        <v>752</v>
      </c>
      <c r="L135" s="456" t="s">
        <v>1198</v>
      </c>
      <c r="M135" s="336" t="s">
        <v>755</v>
      </c>
      <c r="N135" s="340"/>
      <c r="O135" s="749"/>
      <c r="P135" s="749"/>
      <c r="Q135" s="340"/>
      <c r="R135" s="333"/>
      <c r="S135" s="424" t="s">
        <v>47</v>
      </c>
      <c r="T135" s="424" t="s">
        <v>47</v>
      </c>
      <c r="U135" s="424" t="s">
        <v>47</v>
      </c>
      <c r="V135" s="424" t="s">
        <v>47</v>
      </c>
      <c r="W135" s="424" t="s">
        <v>47</v>
      </c>
      <c r="X135" s="424" t="s">
        <v>47</v>
      </c>
      <c r="Y135" s="424" t="s">
        <v>47</v>
      </c>
      <c r="Z135" s="424" t="s">
        <v>47</v>
      </c>
      <c r="AA135" s="424" t="s">
        <v>47</v>
      </c>
      <c r="AB135" s="424" t="s">
        <v>47</v>
      </c>
      <c r="AC135" s="424" t="s">
        <v>47</v>
      </c>
      <c r="AD135" s="423" t="s">
        <v>47</v>
      </c>
      <c r="AE135" s="319"/>
      <c r="AF135" s="320" t="str">
        <f t="shared" si="3"/>
        <v>PERI</v>
      </c>
      <c r="AG135" s="321">
        <v>44994</v>
      </c>
      <c r="AH135" s="320" t="s">
        <v>1179</v>
      </c>
      <c r="AI135" s="320" t="s">
        <v>1180</v>
      </c>
      <c r="AJ135" s="386"/>
      <c r="AK135" s="385"/>
      <c r="AL135" s="15"/>
      <c r="AM135" s="320"/>
      <c r="AN135" s="319"/>
      <c r="AO135" s="309" t="s">
        <v>751</v>
      </c>
    </row>
    <row r="136" spans="1:41" ht="16">
      <c r="A136" s="755"/>
      <c r="B136" s="340"/>
      <c r="C136" s="340"/>
      <c r="D136" s="340"/>
      <c r="E136" s="340"/>
      <c r="F136" s="366"/>
      <c r="H136" s="377" t="s">
        <v>1191</v>
      </c>
      <c r="I136" s="365"/>
      <c r="J136" s="336" t="s">
        <v>753</v>
      </c>
      <c r="K136" s="336" t="s">
        <v>754</v>
      </c>
      <c r="L136" s="456" t="s">
        <v>1198</v>
      </c>
      <c r="M136" s="336" t="s">
        <v>755</v>
      </c>
      <c r="N136" s="340"/>
      <c r="O136" s="749"/>
      <c r="P136" s="749"/>
      <c r="Q136" s="340"/>
      <c r="R136" s="333"/>
      <c r="S136" s="424" t="s">
        <v>47</v>
      </c>
      <c r="T136" s="424" t="s">
        <v>47</v>
      </c>
      <c r="U136" s="424" t="s">
        <v>47</v>
      </c>
      <c r="V136" s="424" t="s">
        <v>47</v>
      </c>
      <c r="W136" s="424" t="s">
        <v>47</v>
      </c>
      <c r="X136" s="424" t="s">
        <v>47</v>
      </c>
      <c r="Y136" s="424" t="s">
        <v>47</v>
      </c>
      <c r="Z136" s="424" t="s">
        <v>47</v>
      </c>
      <c r="AA136" s="424" t="s">
        <v>47</v>
      </c>
      <c r="AB136" s="424" t="s">
        <v>47</v>
      </c>
      <c r="AC136" s="424" t="s">
        <v>47</v>
      </c>
      <c r="AD136" s="423" t="s">
        <v>47</v>
      </c>
      <c r="AE136" s="319"/>
      <c r="AF136" s="320" t="str">
        <f t="shared" si="3"/>
        <v>PERI</v>
      </c>
      <c r="AG136" s="321">
        <v>44994</v>
      </c>
      <c r="AH136" s="320" t="s">
        <v>1179</v>
      </c>
      <c r="AI136" s="320" t="s">
        <v>1180</v>
      </c>
      <c r="AJ136" s="386"/>
      <c r="AK136" s="385"/>
      <c r="AL136" s="15"/>
      <c r="AM136" s="320"/>
      <c r="AN136" s="319"/>
      <c r="AO136" s="309" t="s">
        <v>753</v>
      </c>
    </row>
    <row r="137" spans="1:41" ht="16">
      <c r="A137" s="755"/>
      <c r="B137" s="340"/>
      <c r="C137" s="340"/>
      <c r="D137" s="340"/>
      <c r="E137" s="340"/>
      <c r="F137" s="366"/>
      <c r="H137" s="377" t="s">
        <v>1191</v>
      </c>
      <c r="I137" s="365"/>
      <c r="J137" s="336" t="s">
        <v>756</v>
      </c>
      <c r="K137" s="336" t="s">
        <v>757</v>
      </c>
      <c r="L137" s="456" t="s">
        <v>1198</v>
      </c>
      <c r="M137" s="336" t="s">
        <v>755</v>
      </c>
      <c r="N137" s="340"/>
      <c r="O137" s="749"/>
      <c r="P137" s="749"/>
      <c r="Q137" s="340"/>
      <c r="R137" s="333"/>
      <c r="S137" s="424" t="s">
        <v>47</v>
      </c>
      <c r="T137" s="424" t="s">
        <v>47</v>
      </c>
      <c r="U137" s="424" t="s">
        <v>47</v>
      </c>
      <c r="V137" s="424" t="s">
        <v>47</v>
      </c>
      <c r="W137" s="424" t="s">
        <v>47</v>
      </c>
      <c r="X137" s="424" t="s">
        <v>47</v>
      </c>
      <c r="Y137" s="424" t="s">
        <v>47</v>
      </c>
      <c r="Z137" s="424" t="s">
        <v>47</v>
      </c>
      <c r="AA137" s="424" t="s">
        <v>47</v>
      </c>
      <c r="AB137" s="424" t="s">
        <v>47</v>
      </c>
      <c r="AC137" s="424" t="s">
        <v>47</v>
      </c>
      <c r="AD137" s="423" t="s">
        <v>47</v>
      </c>
      <c r="AE137" s="319"/>
      <c r="AF137" s="320" t="str">
        <f t="shared" si="3"/>
        <v>PERI</v>
      </c>
      <c r="AG137" s="321">
        <v>44994</v>
      </c>
      <c r="AH137" s="320" t="s">
        <v>1179</v>
      </c>
      <c r="AI137" s="320" t="s">
        <v>1180</v>
      </c>
      <c r="AJ137" s="386"/>
      <c r="AK137" s="385"/>
      <c r="AL137" s="15"/>
      <c r="AM137" s="320"/>
      <c r="AN137" s="319"/>
      <c r="AO137" s="309" t="s">
        <v>756</v>
      </c>
    </row>
    <row r="138" spans="1:41" ht="16">
      <c r="A138" s="755"/>
      <c r="B138" s="340"/>
      <c r="C138" s="340"/>
      <c r="D138" s="340"/>
      <c r="E138" s="340"/>
      <c r="F138" s="366"/>
      <c r="H138" s="377" t="s">
        <v>1191</v>
      </c>
      <c r="I138" s="365"/>
      <c r="J138" s="336" t="s">
        <v>758</v>
      </c>
      <c r="K138" s="336" t="s">
        <v>759</v>
      </c>
      <c r="L138" s="456" t="s">
        <v>1198</v>
      </c>
      <c r="M138" s="336" t="s">
        <v>755</v>
      </c>
      <c r="N138" s="340"/>
      <c r="O138" s="749"/>
      <c r="P138" s="749"/>
      <c r="Q138" s="340"/>
      <c r="R138" s="333"/>
      <c r="S138" s="424" t="s">
        <v>47</v>
      </c>
      <c r="T138" s="424" t="s">
        <v>47</v>
      </c>
      <c r="U138" s="424" t="s">
        <v>47</v>
      </c>
      <c r="V138" s="424" t="s">
        <v>47</v>
      </c>
      <c r="W138" s="424" t="s">
        <v>47</v>
      </c>
      <c r="X138" s="424" t="s">
        <v>47</v>
      </c>
      <c r="Y138" s="424" t="s">
        <v>47</v>
      </c>
      <c r="Z138" s="424" t="s">
        <v>47</v>
      </c>
      <c r="AA138" s="424" t="s">
        <v>47</v>
      </c>
      <c r="AB138" s="424" t="s">
        <v>47</v>
      </c>
      <c r="AC138" s="424" t="s">
        <v>47</v>
      </c>
      <c r="AD138" s="423" t="s">
        <v>47</v>
      </c>
      <c r="AE138" s="319"/>
      <c r="AF138" s="320" t="str">
        <f t="shared" si="3"/>
        <v>PERI</v>
      </c>
      <c r="AG138" s="321">
        <v>44994</v>
      </c>
      <c r="AH138" s="320" t="s">
        <v>1179</v>
      </c>
      <c r="AI138" s="320" t="s">
        <v>1180</v>
      </c>
      <c r="AJ138" s="386"/>
      <c r="AK138" s="385"/>
      <c r="AL138" s="15"/>
      <c r="AM138" s="320"/>
      <c r="AN138" s="319"/>
      <c r="AO138" s="309" t="s">
        <v>758</v>
      </c>
    </row>
    <row r="139" spans="1:41" ht="16">
      <c r="A139" s="755"/>
      <c r="B139" s="340"/>
      <c r="C139" s="340"/>
      <c r="D139" s="340"/>
      <c r="E139" s="340"/>
      <c r="F139" s="366"/>
      <c r="H139" s="377" t="s">
        <v>1191</v>
      </c>
      <c r="I139" s="365"/>
      <c r="J139" s="336" t="s">
        <v>760</v>
      </c>
      <c r="K139" s="336" t="s">
        <v>761</v>
      </c>
      <c r="L139" s="456" t="s">
        <v>1198</v>
      </c>
      <c r="M139" s="336" t="s">
        <v>755</v>
      </c>
      <c r="N139" s="340"/>
      <c r="O139" s="749"/>
      <c r="P139" s="749"/>
      <c r="Q139" s="340"/>
      <c r="R139" s="333"/>
      <c r="S139" s="424" t="s">
        <v>47</v>
      </c>
      <c r="T139" s="424" t="s">
        <v>47</v>
      </c>
      <c r="U139" s="424" t="s">
        <v>47</v>
      </c>
      <c r="V139" s="424" t="s">
        <v>47</v>
      </c>
      <c r="W139" s="424" t="s">
        <v>47</v>
      </c>
      <c r="X139" s="424" t="s">
        <v>47</v>
      </c>
      <c r="Y139" s="424" t="s">
        <v>47</v>
      </c>
      <c r="Z139" s="424" t="s">
        <v>47</v>
      </c>
      <c r="AA139" s="424" t="s">
        <v>47</v>
      </c>
      <c r="AB139" s="424" t="s">
        <v>47</v>
      </c>
      <c r="AC139" s="424" t="s">
        <v>47</v>
      </c>
      <c r="AD139" s="423" t="s">
        <v>47</v>
      </c>
      <c r="AE139" s="319"/>
      <c r="AF139" s="320" t="str">
        <f t="shared" si="3"/>
        <v>PERI</v>
      </c>
      <c r="AG139" s="321">
        <v>44994</v>
      </c>
      <c r="AH139" s="320" t="s">
        <v>1179</v>
      </c>
      <c r="AI139" s="320" t="s">
        <v>1180</v>
      </c>
      <c r="AJ139" s="386"/>
      <c r="AK139" s="385"/>
      <c r="AL139" s="15"/>
      <c r="AM139" s="320"/>
      <c r="AN139" s="319"/>
      <c r="AO139" s="309" t="s">
        <v>760</v>
      </c>
    </row>
    <row r="140" spans="1:41" ht="16">
      <c r="A140" s="755"/>
      <c r="B140" s="340"/>
      <c r="C140" s="340"/>
      <c r="D140" s="340"/>
      <c r="E140" s="340"/>
      <c r="F140" s="366"/>
      <c r="H140" s="377" t="s">
        <v>1191</v>
      </c>
      <c r="I140" s="365"/>
      <c r="J140" s="336" t="s">
        <v>762</v>
      </c>
      <c r="K140" s="336" t="s">
        <v>763</v>
      </c>
      <c r="L140" s="456" t="s">
        <v>1198</v>
      </c>
      <c r="M140" s="336" t="s">
        <v>755</v>
      </c>
      <c r="N140" s="340"/>
      <c r="O140" s="749"/>
      <c r="P140" s="749"/>
      <c r="Q140" s="340"/>
      <c r="R140" s="333"/>
      <c r="S140" s="424" t="s">
        <v>47</v>
      </c>
      <c r="T140" s="424" t="s">
        <v>47</v>
      </c>
      <c r="U140" s="424" t="s">
        <v>47</v>
      </c>
      <c r="V140" s="424" t="s">
        <v>47</v>
      </c>
      <c r="W140" s="424" t="s">
        <v>47</v>
      </c>
      <c r="X140" s="424" t="s">
        <v>47</v>
      </c>
      <c r="Y140" s="424" t="s">
        <v>47</v>
      </c>
      <c r="Z140" s="424" t="s">
        <v>47</v>
      </c>
      <c r="AA140" s="424" t="s">
        <v>47</v>
      </c>
      <c r="AB140" s="424" t="s">
        <v>47</v>
      </c>
      <c r="AC140" s="424" t="s">
        <v>47</v>
      </c>
      <c r="AD140" s="423" t="s">
        <v>47</v>
      </c>
      <c r="AE140" s="319"/>
      <c r="AF140" s="320" t="str">
        <f t="shared" si="3"/>
        <v>PERI</v>
      </c>
      <c r="AG140" s="321">
        <v>44994</v>
      </c>
      <c r="AH140" s="320" t="s">
        <v>1179</v>
      </c>
      <c r="AI140" s="320" t="s">
        <v>1180</v>
      </c>
      <c r="AJ140" s="386"/>
      <c r="AK140" s="385"/>
      <c r="AL140" s="15"/>
      <c r="AM140" s="320"/>
      <c r="AN140" s="319"/>
      <c r="AO140" s="309" t="s">
        <v>762</v>
      </c>
    </row>
    <row r="141" spans="1:41" ht="16">
      <c r="A141" s="755"/>
      <c r="B141" s="340"/>
      <c r="C141" s="340"/>
      <c r="D141" s="340"/>
      <c r="E141" s="340"/>
      <c r="F141" s="366"/>
      <c r="H141" s="377" t="s">
        <v>1191</v>
      </c>
      <c r="I141" s="365"/>
      <c r="J141" s="336" t="s">
        <v>764</v>
      </c>
      <c r="K141" s="336" t="s">
        <v>765</v>
      </c>
      <c r="L141" s="456" t="s">
        <v>1198</v>
      </c>
      <c r="M141" s="336" t="s">
        <v>755</v>
      </c>
      <c r="N141" s="340"/>
      <c r="O141" s="749"/>
      <c r="P141" s="749"/>
      <c r="Q141" s="340"/>
      <c r="R141" s="333"/>
      <c r="S141" s="424" t="s">
        <v>47</v>
      </c>
      <c r="T141" s="424" t="s">
        <v>47</v>
      </c>
      <c r="U141" s="424" t="s">
        <v>47</v>
      </c>
      <c r="V141" s="424" t="s">
        <v>47</v>
      </c>
      <c r="W141" s="424" t="s">
        <v>47</v>
      </c>
      <c r="X141" s="424" t="s">
        <v>47</v>
      </c>
      <c r="Y141" s="424" t="s">
        <v>47</v>
      </c>
      <c r="Z141" s="424" t="s">
        <v>47</v>
      </c>
      <c r="AA141" s="424" t="s">
        <v>47</v>
      </c>
      <c r="AB141" s="424" t="s">
        <v>47</v>
      </c>
      <c r="AC141" s="424" t="s">
        <v>47</v>
      </c>
      <c r="AD141" s="423" t="s">
        <v>47</v>
      </c>
      <c r="AE141" s="319"/>
      <c r="AF141" s="320" t="str">
        <f t="shared" si="3"/>
        <v>PERI</v>
      </c>
      <c r="AG141" s="321">
        <v>44994</v>
      </c>
      <c r="AH141" s="320" t="s">
        <v>1179</v>
      </c>
      <c r="AI141" s="320" t="s">
        <v>1180</v>
      </c>
      <c r="AJ141" s="386"/>
      <c r="AK141" s="385"/>
      <c r="AL141" s="15"/>
      <c r="AM141" s="320"/>
      <c r="AN141" s="319"/>
      <c r="AO141" s="309" t="s">
        <v>764</v>
      </c>
    </row>
    <row r="142" spans="1:41" ht="16">
      <c r="A142" s="755"/>
      <c r="B142" s="340"/>
      <c r="C142" s="340"/>
      <c r="D142" s="340"/>
      <c r="E142" s="340"/>
      <c r="F142" s="366"/>
      <c r="H142" s="377" t="s">
        <v>1191</v>
      </c>
      <c r="I142" s="365"/>
      <c r="J142" s="336" t="s">
        <v>766</v>
      </c>
      <c r="K142" s="336" t="s">
        <v>767</v>
      </c>
      <c r="L142" s="456" t="s">
        <v>1198</v>
      </c>
      <c r="M142" s="336" t="s">
        <v>755</v>
      </c>
      <c r="N142" s="340"/>
      <c r="O142" s="749"/>
      <c r="P142" s="749"/>
      <c r="Q142" s="340"/>
      <c r="R142" s="333"/>
      <c r="S142" s="424" t="s">
        <v>47</v>
      </c>
      <c r="T142" s="424" t="s">
        <v>47</v>
      </c>
      <c r="U142" s="424" t="s">
        <v>47</v>
      </c>
      <c r="V142" s="424" t="s">
        <v>47</v>
      </c>
      <c r="W142" s="424" t="s">
        <v>47</v>
      </c>
      <c r="X142" s="424" t="s">
        <v>47</v>
      </c>
      <c r="Y142" s="424" t="s">
        <v>47</v>
      </c>
      <c r="Z142" s="424" t="s">
        <v>47</v>
      </c>
      <c r="AA142" s="424" t="s">
        <v>47</v>
      </c>
      <c r="AB142" s="424" t="s">
        <v>47</v>
      </c>
      <c r="AC142" s="424" t="s">
        <v>47</v>
      </c>
      <c r="AD142" s="423" t="s">
        <v>47</v>
      </c>
      <c r="AE142" s="319"/>
      <c r="AF142" s="320" t="str">
        <f t="shared" si="3"/>
        <v>PERI</v>
      </c>
      <c r="AG142" s="321">
        <v>44994</v>
      </c>
      <c r="AH142" s="320" t="s">
        <v>1179</v>
      </c>
      <c r="AI142" s="320" t="s">
        <v>1180</v>
      </c>
      <c r="AJ142" s="386"/>
      <c r="AK142" s="385"/>
      <c r="AL142" s="15"/>
      <c r="AM142" s="320"/>
      <c r="AN142" s="319"/>
      <c r="AO142" s="309" t="s">
        <v>766</v>
      </c>
    </row>
    <row r="143" spans="1:41" ht="16">
      <c r="A143" s="755"/>
      <c r="B143" s="340"/>
      <c r="C143" s="340"/>
      <c r="D143" s="340"/>
      <c r="E143" s="340"/>
      <c r="F143" s="366"/>
      <c r="H143" s="377" t="s">
        <v>1191</v>
      </c>
      <c r="I143" s="365"/>
      <c r="J143" s="336" t="s">
        <v>768</v>
      </c>
      <c r="K143" s="336" t="s">
        <v>769</v>
      </c>
      <c r="L143" s="456" t="s">
        <v>1198</v>
      </c>
      <c r="M143" s="336" t="s">
        <v>755</v>
      </c>
      <c r="N143" s="340"/>
      <c r="O143" s="749"/>
      <c r="P143" s="749"/>
      <c r="Q143" s="340"/>
      <c r="R143" s="333"/>
      <c r="S143" s="424" t="s">
        <v>47</v>
      </c>
      <c r="T143" s="424" t="s">
        <v>47</v>
      </c>
      <c r="U143" s="424" t="s">
        <v>47</v>
      </c>
      <c r="V143" s="424" t="s">
        <v>47</v>
      </c>
      <c r="W143" s="424" t="s">
        <v>47</v>
      </c>
      <c r="X143" s="424" t="s">
        <v>47</v>
      </c>
      <c r="Y143" s="424" t="s">
        <v>47</v>
      </c>
      <c r="Z143" s="424" t="s">
        <v>47</v>
      </c>
      <c r="AA143" s="424" t="s">
        <v>47</v>
      </c>
      <c r="AB143" s="424" t="s">
        <v>47</v>
      </c>
      <c r="AC143" s="424" t="s">
        <v>47</v>
      </c>
      <c r="AD143" s="423" t="s">
        <v>47</v>
      </c>
      <c r="AE143" s="319"/>
      <c r="AF143" s="320" t="str">
        <f t="shared" si="3"/>
        <v>PERI</v>
      </c>
      <c r="AG143" s="321">
        <v>44994</v>
      </c>
      <c r="AH143" s="320" t="s">
        <v>1179</v>
      </c>
      <c r="AI143" s="320" t="s">
        <v>1180</v>
      </c>
      <c r="AJ143" s="386"/>
      <c r="AK143" s="385"/>
      <c r="AL143" s="15"/>
      <c r="AM143" s="320"/>
      <c r="AN143" s="319"/>
      <c r="AO143" s="309" t="s">
        <v>768</v>
      </c>
    </row>
    <row r="144" spans="1:41" ht="16">
      <c r="A144" s="755"/>
      <c r="B144" s="340"/>
      <c r="C144" s="340"/>
      <c r="D144" s="340"/>
      <c r="E144" s="340"/>
      <c r="F144" s="366"/>
      <c r="H144" s="377" t="s">
        <v>1191</v>
      </c>
      <c r="I144" s="365"/>
      <c r="J144" s="336" t="s">
        <v>770</v>
      </c>
      <c r="K144" s="336" t="s">
        <v>771</v>
      </c>
      <c r="L144" s="456" t="s">
        <v>1198</v>
      </c>
      <c r="M144" s="336" t="s">
        <v>755</v>
      </c>
      <c r="N144" s="340"/>
      <c r="O144" s="749"/>
      <c r="P144" s="749"/>
      <c r="Q144" s="340"/>
      <c r="R144" s="333"/>
      <c r="S144" s="424" t="s">
        <v>47</v>
      </c>
      <c r="T144" s="424" t="s">
        <v>47</v>
      </c>
      <c r="U144" s="424" t="s">
        <v>47</v>
      </c>
      <c r="V144" s="424" t="s">
        <v>47</v>
      </c>
      <c r="W144" s="424" t="s">
        <v>47</v>
      </c>
      <c r="X144" s="424" t="s">
        <v>47</v>
      </c>
      <c r="Y144" s="424" t="s">
        <v>47</v>
      </c>
      <c r="Z144" s="424" t="s">
        <v>47</v>
      </c>
      <c r="AA144" s="424" t="s">
        <v>47</v>
      </c>
      <c r="AB144" s="424" t="s">
        <v>47</v>
      </c>
      <c r="AC144" s="424" t="s">
        <v>47</v>
      </c>
      <c r="AD144" s="423" t="s">
        <v>47</v>
      </c>
      <c r="AE144" s="319"/>
      <c r="AF144" s="320" t="str">
        <f t="shared" si="3"/>
        <v>PERI</v>
      </c>
      <c r="AG144" s="321">
        <v>44994</v>
      </c>
      <c r="AH144" s="320" t="s">
        <v>1179</v>
      </c>
      <c r="AI144" s="320" t="s">
        <v>1180</v>
      </c>
      <c r="AJ144" s="386"/>
      <c r="AK144" s="385"/>
      <c r="AL144" s="15"/>
      <c r="AM144" s="320"/>
      <c r="AN144" s="319"/>
      <c r="AO144" s="309" t="s">
        <v>770</v>
      </c>
    </row>
    <row r="145" spans="1:41" ht="16">
      <c r="A145" s="755"/>
      <c r="B145" s="340"/>
      <c r="C145" s="340"/>
      <c r="D145" s="340"/>
      <c r="E145" s="340"/>
      <c r="F145" s="366"/>
      <c r="H145" s="377" t="s">
        <v>1191</v>
      </c>
      <c r="I145" s="365"/>
      <c r="J145" s="336" t="s">
        <v>772</v>
      </c>
      <c r="K145" s="336" t="s">
        <v>773</v>
      </c>
      <c r="L145" s="456" t="s">
        <v>1198</v>
      </c>
      <c r="M145" s="336" t="s">
        <v>755</v>
      </c>
      <c r="N145" s="340"/>
      <c r="O145" s="749"/>
      <c r="P145" s="749"/>
      <c r="Q145" s="340"/>
      <c r="R145" s="333"/>
      <c r="S145" s="424" t="s">
        <v>47</v>
      </c>
      <c r="T145" s="424" t="s">
        <v>47</v>
      </c>
      <c r="U145" s="424" t="s">
        <v>47</v>
      </c>
      <c r="V145" s="424" t="s">
        <v>47</v>
      </c>
      <c r="W145" s="424" t="s">
        <v>47</v>
      </c>
      <c r="X145" s="424" t="s">
        <v>47</v>
      </c>
      <c r="Y145" s="424" t="s">
        <v>47</v>
      </c>
      <c r="Z145" s="424" t="s">
        <v>47</v>
      </c>
      <c r="AA145" s="424" t="s">
        <v>47</v>
      </c>
      <c r="AB145" s="424" t="s">
        <v>47</v>
      </c>
      <c r="AC145" s="424" t="s">
        <v>47</v>
      </c>
      <c r="AD145" s="423" t="s">
        <v>47</v>
      </c>
      <c r="AE145" s="319"/>
      <c r="AF145" s="320" t="str">
        <f t="shared" si="3"/>
        <v>PERI</v>
      </c>
      <c r="AG145" s="321">
        <v>44994</v>
      </c>
      <c r="AH145" s="320" t="s">
        <v>1179</v>
      </c>
      <c r="AI145" s="320" t="s">
        <v>1180</v>
      </c>
      <c r="AJ145" s="386"/>
      <c r="AK145" s="385"/>
      <c r="AL145" s="15"/>
      <c r="AM145" s="320"/>
      <c r="AN145" s="319"/>
      <c r="AO145" s="309" t="s">
        <v>772</v>
      </c>
    </row>
    <row r="146" spans="1:41" ht="16">
      <c r="A146" s="755"/>
      <c r="B146" s="340"/>
      <c r="C146" s="340"/>
      <c r="D146" s="340"/>
      <c r="E146" s="340"/>
      <c r="F146" s="366"/>
      <c r="H146" s="377" t="s">
        <v>1191</v>
      </c>
      <c r="I146" s="365"/>
      <c r="J146" s="336" t="s">
        <v>774</v>
      </c>
      <c r="K146" s="336" t="s">
        <v>775</v>
      </c>
      <c r="L146" s="456" t="s">
        <v>1198</v>
      </c>
      <c r="M146" s="336" t="s">
        <v>755</v>
      </c>
      <c r="N146" s="340"/>
      <c r="O146" s="749"/>
      <c r="P146" s="749"/>
      <c r="Q146" s="340"/>
      <c r="R146" s="333"/>
      <c r="S146" s="424" t="s">
        <v>47</v>
      </c>
      <c r="T146" s="424" t="s">
        <v>47</v>
      </c>
      <c r="U146" s="424" t="s">
        <v>47</v>
      </c>
      <c r="V146" s="424" t="s">
        <v>47</v>
      </c>
      <c r="W146" s="424" t="s">
        <v>47</v>
      </c>
      <c r="X146" s="424" t="s">
        <v>47</v>
      </c>
      <c r="Y146" s="424" t="s">
        <v>47</v>
      </c>
      <c r="Z146" s="424" t="s">
        <v>47</v>
      </c>
      <c r="AA146" s="424" t="s">
        <v>47</v>
      </c>
      <c r="AB146" s="424" t="s">
        <v>47</v>
      </c>
      <c r="AC146" s="424" t="s">
        <v>47</v>
      </c>
      <c r="AD146" s="423" t="s">
        <v>47</v>
      </c>
      <c r="AE146" s="319"/>
      <c r="AF146" s="320" t="str">
        <f t="shared" si="3"/>
        <v>PERI</v>
      </c>
      <c r="AG146" s="321">
        <v>44994</v>
      </c>
      <c r="AH146" s="320" t="s">
        <v>1179</v>
      </c>
      <c r="AI146" s="320" t="s">
        <v>1180</v>
      </c>
      <c r="AJ146" s="386"/>
      <c r="AK146" s="385"/>
      <c r="AL146" s="15"/>
      <c r="AM146" s="320"/>
      <c r="AN146" s="319"/>
      <c r="AO146" s="309" t="s">
        <v>774</v>
      </c>
    </row>
    <row r="147" spans="1:41" s="370" customFormat="1" ht="16">
      <c r="A147" s="755"/>
      <c r="B147" s="375"/>
      <c r="C147" s="375"/>
      <c r="D147" s="375"/>
      <c r="E147" s="375"/>
      <c r="F147" s="378"/>
      <c r="G147" s="309"/>
      <c r="H147" s="369" t="s">
        <v>1199</v>
      </c>
      <c r="I147" s="351" t="s">
        <v>1175</v>
      </c>
      <c r="J147" s="350"/>
      <c r="K147" s="350"/>
      <c r="L147" s="350"/>
      <c r="M147" s="452"/>
      <c r="N147" s="375"/>
      <c r="O147" s="749"/>
      <c r="P147" s="749"/>
      <c r="Q147" s="375"/>
      <c r="R147" s="381"/>
      <c r="S147" s="347"/>
      <c r="T147" s="347"/>
      <c r="U147" s="347"/>
      <c r="V147" s="347"/>
      <c r="W147" s="347"/>
      <c r="X147" s="347"/>
      <c r="Y147" s="347"/>
      <c r="Z147" s="347"/>
      <c r="AA147" s="347"/>
      <c r="AB147" s="347"/>
      <c r="AC147" s="347"/>
      <c r="AD147" s="346"/>
      <c r="AE147" s="380"/>
      <c r="AF147" s="344" t="s">
        <v>1176</v>
      </c>
      <c r="AG147" s="379"/>
      <c r="AH147" s="379"/>
      <c r="AI147" s="379"/>
      <c r="AJ147" s="379"/>
      <c r="AK147" s="379"/>
      <c r="AL147" s="379"/>
      <c r="AM147" s="379"/>
      <c r="AN147" s="371"/>
      <c r="AO147" s="309" t="e">
        <v>#N/A</v>
      </c>
    </row>
    <row r="148" spans="1:41" s="370" customFormat="1" ht="16">
      <c r="A148" s="755"/>
      <c r="B148" s="375"/>
      <c r="C148" s="375"/>
      <c r="D148" s="375"/>
      <c r="E148" s="375"/>
      <c r="F148" s="378"/>
      <c r="G148" s="309"/>
      <c r="H148" s="377" t="s">
        <v>1199</v>
      </c>
      <c r="I148" s="365"/>
      <c r="J148" s="337" t="s">
        <v>354</v>
      </c>
      <c r="K148" s="337" t="s">
        <v>355</v>
      </c>
      <c r="L148" s="337" t="s">
        <v>1200</v>
      </c>
      <c r="M148" s="451" t="s">
        <v>755</v>
      </c>
      <c r="N148" s="375"/>
      <c r="O148" s="749"/>
      <c r="P148" s="749"/>
      <c r="Q148" s="375"/>
      <c r="R148" s="374"/>
      <c r="S148" s="332" t="s">
        <v>1131</v>
      </c>
      <c r="T148" s="332" t="s">
        <v>47</v>
      </c>
      <c r="U148" s="332" t="s">
        <v>47</v>
      </c>
      <c r="V148" s="332" t="s">
        <v>47</v>
      </c>
      <c r="W148" s="332" t="s">
        <v>1131</v>
      </c>
      <c r="X148" s="332" t="s">
        <v>47</v>
      </c>
      <c r="Y148" s="332" t="s">
        <v>47</v>
      </c>
      <c r="Z148" s="332" t="s">
        <v>47</v>
      </c>
      <c r="AA148" s="332" t="s">
        <v>47</v>
      </c>
      <c r="AB148" s="332" t="s">
        <v>1131</v>
      </c>
      <c r="AC148" s="332" t="s">
        <v>47</v>
      </c>
      <c r="AD148" s="331" t="s">
        <v>47</v>
      </c>
      <c r="AE148" s="371"/>
      <c r="AF148" s="320" t="str">
        <f t="shared" ref="AF148:AF163" si="4">AF147</f>
        <v>PERI</v>
      </c>
      <c r="AG148" s="386">
        <v>44994</v>
      </c>
      <c r="AH148" s="14" t="s">
        <v>1179</v>
      </c>
      <c r="AI148" s="15" t="s">
        <v>1180</v>
      </c>
      <c r="AJ148" s="13"/>
      <c r="AK148" s="14"/>
      <c r="AL148" s="15"/>
      <c r="AM148" s="401"/>
      <c r="AN148" s="371"/>
      <c r="AO148" s="309" t="s">
        <v>354</v>
      </c>
    </row>
    <row r="149" spans="1:41" s="370" customFormat="1" ht="16">
      <c r="A149" s="755"/>
      <c r="B149" s="375"/>
      <c r="C149" s="375"/>
      <c r="D149" s="375"/>
      <c r="E149" s="375"/>
      <c r="F149" s="378"/>
      <c r="G149" s="309"/>
      <c r="H149" s="377" t="s">
        <v>1199</v>
      </c>
      <c r="I149" s="365"/>
      <c r="J149" s="337" t="s">
        <v>358</v>
      </c>
      <c r="K149" s="337" t="s">
        <v>359</v>
      </c>
      <c r="L149" s="337" t="s">
        <v>1200</v>
      </c>
      <c r="M149" s="451" t="s">
        <v>755</v>
      </c>
      <c r="N149" s="375"/>
      <c r="O149" s="749"/>
      <c r="P149" s="749"/>
      <c r="Q149" s="375"/>
      <c r="R149" s="374"/>
      <c r="S149" s="332" t="s">
        <v>1131</v>
      </c>
      <c r="T149" s="332" t="s">
        <v>47</v>
      </c>
      <c r="U149" s="332" t="s">
        <v>47</v>
      </c>
      <c r="V149" s="332" t="s">
        <v>47</v>
      </c>
      <c r="W149" s="332" t="s">
        <v>1131</v>
      </c>
      <c r="X149" s="332" t="s">
        <v>47</v>
      </c>
      <c r="Y149" s="332" t="s">
        <v>47</v>
      </c>
      <c r="Z149" s="332" t="s">
        <v>47</v>
      </c>
      <c r="AA149" s="332" t="s">
        <v>47</v>
      </c>
      <c r="AB149" s="332" t="s">
        <v>1131</v>
      </c>
      <c r="AC149" s="332" t="s">
        <v>47</v>
      </c>
      <c r="AD149" s="331" t="s">
        <v>47</v>
      </c>
      <c r="AE149" s="371"/>
      <c r="AF149" s="320" t="str">
        <f t="shared" si="4"/>
        <v>PERI</v>
      </c>
      <c r="AG149" s="386">
        <v>44994</v>
      </c>
      <c r="AH149" s="14" t="s">
        <v>1179</v>
      </c>
      <c r="AI149" s="15" t="s">
        <v>1180</v>
      </c>
      <c r="AJ149" s="13"/>
      <c r="AK149" s="14"/>
      <c r="AL149" s="15"/>
      <c r="AM149" s="401"/>
      <c r="AN149" s="371"/>
      <c r="AO149" s="309" t="s">
        <v>358</v>
      </c>
    </row>
    <row r="150" spans="1:41" s="370" customFormat="1" ht="16">
      <c r="A150" s="755"/>
      <c r="B150" s="375"/>
      <c r="C150" s="375"/>
      <c r="D150" s="375"/>
      <c r="E150" s="375"/>
      <c r="F150" s="378"/>
      <c r="G150" s="309"/>
      <c r="H150" s="377" t="s">
        <v>1199</v>
      </c>
      <c r="I150" s="365"/>
      <c r="J150" s="337" t="s">
        <v>1201</v>
      </c>
      <c r="K150" s="337" t="s">
        <v>364</v>
      </c>
      <c r="L150" s="337" t="s">
        <v>1200</v>
      </c>
      <c r="M150" s="451" t="s">
        <v>755</v>
      </c>
      <c r="N150" s="375"/>
      <c r="O150" s="749"/>
      <c r="P150" s="749"/>
      <c r="Q150" s="375"/>
      <c r="R150" s="374"/>
      <c r="S150" s="332" t="s">
        <v>1131</v>
      </c>
      <c r="T150" s="332" t="s">
        <v>47</v>
      </c>
      <c r="U150" s="332" t="s">
        <v>47</v>
      </c>
      <c r="V150" s="332" t="s">
        <v>47</v>
      </c>
      <c r="W150" s="332" t="s">
        <v>1131</v>
      </c>
      <c r="X150" s="332" t="s">
        <v>47</v>
      </c>
      <c r="Y150" s="332" t="s">
        <v>47</v>
      </c>
      <c r="Z150" s="332" t="s">
        <v>47</v>
      </c>
      <c r="AA150" s="332" t="s">
        <v>47</v>
      </c>
      <c r="AB150" s="332" t="s">
        <v>1131</v>
      </c>
      <c r="AC150" s="332" t="s">
        <v>47</v>
      </c>
      <c r="AD150" s="331" t="s">
        <v>47</v>
      </c>
      <c r="AE150" s="371"/>
      <c r="AF150" s="320" t="str">
        <f t="shared" si="4"/>
        <v>PERI</v>
      </c>
      <c r="AG150" s="386">
        <v>44994</v>
      </c>
      <c r="AH150" s="14" t="s">
        <v>1179</v>
      </c>
      <c r="AI150" s="15" t="s">
        <v>1180</v>
      </c>
      <c r="AJ150" s="13"/>
      <c r="AK150" s="14"/>
      <c r="AL150" s="15"/>
      <c r="AM150" s="401"/>
      <c r="AN150" s="371"/>
      <c r="AO150" s="309" t="s">
        <v>363</v>
      </c>
    </row>
    <row r="151" spans="1:41" s="370" customFormat="1" ht="16">
      <c r="A151" s="755"/>
      <c r="B151" s="375"/>
      <c r="C151" s="375"/>
      <c r="D151" s="375"/>
      <c r="E151" s="375"/>
      <c r="F151" s="378"/>
      <c r="G151" s="309"/>
      <c r="H151" s="377" t="s">
        <v>1199</v>
      </c>
      <c r="I151" s="365"/>
      <c r="J151" s="337" t="s">
        <v>367</v>
      </c>
      <c r="K151" s="337" t="s">
        <v>368</v>
      </c>
      <c r="L151" s="337" t="s">
        <v>1200</v>
      </c>
      <c r="M151" s="451" t="s">
        <v>755</v>
      </c>
      <c r="N151" s="375"/>
      <c r="O151" s="749"/>
      <c r="P151" s="749"/>
      <c r="Q151" s="375"/>
      <c r="R151" s="374"/>
      <c r="S151" s="332" t="s">
        <v>1131</v>
      </c>
      <c r="T151" s="332" t="s">
        <v>47</v>
      </c>
      <c r="U151" s="332" t="s">
        <v>47</v>
      </c>
      <c r="V151" s="332" t="s">
        <v>47</v>
      </c>
      <c r="W151" s="332" t="s">
        <v>1131</v>
      </c>
      <c r="X151" s="332" t="s">
        <v>47</v>
      </c>
      <c r="Y151" s="332" t="s">
        <v>47</v>
      </c>
      <c r="Z151" s="332" t="s">
        <v>47</v>
      </c>
      <c r="AA151" s="332" t="s">
        <v>47</v>
      </c>
      <c r="AB151" s="332" t="s">
        <v>1131</v>
      </c>
      <c r="AC151" s="332" t="s">
        <v>47</v>
      </c>
      <c r="AD151" s="331" t="s">
        <v>47</v>
      </c>
      <c r="AE151" s="371"/>
      <c r="AF151" s="320" t="str">
        <f t="shared" si="4"/>
        <v>PERI</v>
      </c>
      <c r="AG151" s="386">
        <v>44994</v>
      </c>
      <c r="AH151" s="14" t="s">
        <v>1179</v>
      </c>
      <c r="AI151" s="15" t="s">
        <v>1180</v>
      </c>
      <c r="AJ151" s="13"/>
      <c r="AK151" s="14"/>
      <c r="AL151" s="15"/>
      <c r="AM151" s="401"/>
      <c r="AN151" s="371"/>
      <c r="AO151" s="309" t="s">
        <v>367</v>
      </c>
    </row>
    <row r="152" spans="1:41" s="370" customFormat="1" ht="16">
      <c r="A152" s="755"/>
      <c r="B152" s="375"/>
      <c r="C152" s="375"/>
      <c r="D152" s="375"/>
      <c r="E152" s="375"/>
      <c r="F152" s="378"/>
      <c r="G152" s="309"/>
      <c r="H152" s="377" t="s">
        <v>1199</v>
      </c>
      <c r="I152" s="365"/>
      <c r="J152" s="337" t="s">
        <v>372</v>
      </c>
      <c r="K152" s="337" t="s">
        <v>355</v>
      </c>
      <c r="L152" s="337" t="s">
        <v>1202</v>
      </c>
      <c r="M152" s="451" t="s">
        <v>755</v>
      </c>
      <c r="N152" s="375"/>
      <c r="O152" s="749"/>
      <c r="P152" s="749"/>
      <c r="Q152" s="375"/>
      <c r="R152" s="374"/>
      <c r="S152" s="332" t="s">
        <v>1131</v>
      </c>
      <c r="T152" s="332" t="s">
        <v>47</v>
      </c>
      <c r="U152" s="332" t="s">
        <v>47</v>
      </c>
      <c r="V152" s="332" t="s">
        <v>47</v>
      </c>
      <c r="W152" s="332" t="s">
        <v>1131</v>
      </c>
      <c r="X152" s="332" t="s">
        <v>47</v>
      </c>
      <c r="Y152" s="332" t="s">
        <v>47</v>
      </c>
      <c r="Z152" s="332" t="s">
        <v>47</v>
      </c>
      <c r="AA152" s="332" t="s">
        <v>47</v>
      </c>
      <c r="AB152" s="332" t="s">
        <v>1131</v>
      </c>
      <c r="AC152" s="332" t="s">
        <v>47</v>
      </c>
      <c r="AD152" s="331" t="s">
        <v>47</v>
      </c>
      <c r="AE152" s="371"/>
      <c r="AF152" s="320" t="str">
        <f t="shared" si="4"/>
        <v>PERI</v>
      </c>
      <c r="AG152" s="386">
        <v>44994</v>
      </c>
      <c r="AH152" s="14" t="s">
        <v>1179</v>
      </c>
      <c r="AI152" s="15" t="s">
        <v>1180</v>
      </c>
      <c r="AJ152" s="13"/>
      <c r="AK152" s="14"/>
      <c r="AL152" s="15"/>
      <c r="AM152" s="401"/>
      <c r="AN152" s="371"/>
      <c r="AO152" s="309" t="s">
        <v>372</v>
      </c>
    </row>
    <row r="153" spans="1:41" s="370" customFormat="1" ht="16">
      <c r="A153" s="755"/>
      <c r="B153" s="375"/>
      <c r="C153" s="375"/>
      <c r="D153" s="375"/>
      <c r="E153" s="375"/>
      <c r="F153" s="378"/>
      <c r="G153" s="309"/>
      <c r="H153" s="377" t="s">
        <v>1199</v>
      </c>
      <c r="I153" s="365"/>
      <c r="J153" s="337" t="s">
        <v>375</v>
      </c>
      <c r="K153" s="337" t="s">
        <v>359</v>
      </c>
      <c r="L153" s="337" t="s">
        <v>1202</v>
      </c>
      <c r="M153" s="451" t="s">
        <v>755</v>
      </c>
      <c r="N153" s="375"/>
      <c r="O153" s="749"/>
      <c r="P153" s="749"/>
      <c r="Q153" s="375"/>
      <c r="R153" s="374"/>
      <c r="S153" s="332" t="s">
        <v>1131</v>
      </c>
      <c r="T153" s="332" t="s">
        <v>47</v>
      </c>
      <c r="U153" s="332" t="s">
        <v>47</v>
      </c>
      <c r="V153" s="332" t="s">
        <v>47</v>
      </c>
      <c r="W153" s="332" t="s">
        <v>1131</v>
      </c>
      <c r="X153" s="332" t="s">
        <v>47</v>
      </c>
      <c r="Y153" s="332" t="s">
        <v>47</v>
      </c>
      <c r="Z153" s="332" t="s">
        <v>47</v>
      </c>
      <c r="AA153" s="332" t="s">
        <v>47</v>
      </c>
      <c r="AB153" s="332" t="s">
        <v>1131</v>
      </c>
      <c r="AC153" s="332" t="s">
        <v>47</v>
      </c>
      <c r="AD153" s="331" t="s">
        <v>47</v>
      </c>
      <c r="AE153" s="371"/>
      <c r="AF153" s="320" t="str">
        <f t="shared" si="4"/>
        <v>PERI</v>
      </c>
      <c r="AG153" s="386">
        <v>44994</v>
      </c>
      <c r="AH153" s="14" t="s">
        <v>1179</v>
      </c>
      <c r="AI153" s="15" t="s">
        <v>1180</v>
      </c>
      <c r="AJ153" s="13"/>
      <c r="AK153" s="14"/>
      <c r="AL153" s="15"/>
      <c r="AM153" s="401"/>
      <c r="AN153" s="371"/>
      <c r="AO153" s="309" t="s">
        <v>375</v>
      </c>
    </row>
    <row r="154" spans="1:41" s="370" customFormat="1" ht="16">
      <c r="A154" s="755"/>
      <c r="B154" s="375"/>
      <c r="C154" s="375"/>
      <c r="D154" s="375"/>
      <c r="E154" s="375"/>
      <c r="F154" s="378"/>
      <c r="G154" s="309"/>
      <c r="H154" s="377" t="s">
        <v>1199</v>
      </c>
      <c r="I154" s="365"/>
      <c r="J154" s="337" t="s">
        <v>379</v>
      </c>
      <c r="K154" s="337" t="s">
        <v>364</v>
      </c>
      <c r="L154" s="337" t="s">
        <v>1202</v>
      </c>
      <c r="M154" s="451" t="s">
        <v>755</v>
      </c>
      <c r="N154" s="375"/>
      <c r="O154" s="749"/>
      <c r="P154" s="749"/>
      <c r="Q154" s="375"/>
      <c r="R154" s="374"/>
      <c r="S154" s="332" t="s">
        <v>1131</v>
      </c>
      <c r="T154" s="332" t="s">
        <v>47</v>
      </c>
      <c r="U154" s="332" t="s">
        <v>47</v>
      </c>
      <c r="V154" s="332" t="s">
        <v>47</v>
      </c>
      <c r="W154" s="332" t="s">
        <v>1131</v>
      </c>
      <c r="X154" s="332" t="s">
        <v>47</v>
      </c>
      <c r="Y154" s="332" t="s">
        <v>47</v>
      </c>
      <c r="Z154" s="332" t="s">
        <v>47</v>
      </c>
      <c r="AA154" s="332" t="s">
        <v>47</v>
      </c>
      <c r="AB154" s="332" t="s">
        <v>1131</v>
      </c>
      <c r="AC154" s="332" t="s">
        <v>47</v>
      </c>
      <c r="AD154" s="331" t="s">
        <v>47</v>
      </c>
      <c r="AE154" s="371"/>
      <c r="AF154" s="320" t="str">
        <f t="shared" si="4"/>
        <v>PERI</v>
      </c>
      <c r="AG154" s="386">
        <v>44994</v>
      </c>
      <c r="AH154" s="14" t="s">
        <v>1179</v>
      </c>
      <c r="AI154" s="15" t="s">
        <v>1180</v>
      </c>
      <c r="AJ154" s="13"/>
      <c r="AK154" s="14"/>
      <c r="AL154" s="15"/>
      <c r="AM154" s="401"/>
      <c r="AN154" s="371"/>
      <c r="AO154" s="309" t="s">
        <v>379</v>
      </c>
    </row>
    <row r="155" spans="1:41" s="370" customFormat="1" ht="16">
      <c r="A155" s="755"/>
      <c r="B155" s="375"/>
      <c r="C155" s="375"/>
      <c r="D155" s="375"/>
      <c r="E155" s="375"/>
      <c r="F155" s="378"/>
      <c r="G155" s="309"/>
      <c r="H155" s="377" t="s">
        <v>1199</v>
      </c>
      <c r="I155" s="365"/>
      <c r="J155" s="337" t="s">
        <v>382</v>
      </c>
      <c r="K155" s="337" t="s">
        <v>368</v>
      </c>
      <c r="L155" s="337" t="s">
        <v>1202</v>
      </c>
      <c r="M155" s="451" t="s">
        <v>755</v>
      </c>
      <c r="N155" s="375"/>
      <c r="O155" s="749"/>
      <c r="P155" s="749"/>
      <c r="Q155" s="375"/>
      <c r="R155" s="374"/>
      <c r="S155" s="332" t="s">
        <v>1131</v>
      </c>
      <c r="T155" s="332" t="s">
        <v>47</v>
      </c>
      <c r="U155" s="332" t="s">
        <v>47</v>
      </c>
      <c r="V155" s="332" t="s">
        <v>47</v>
      </c>
      <c r="W155" s="332" t="s">
        <v>1131</v>
      </c>
      <c r="X155" s="332" t="s">
        <v>47</v>
      </c>
      <c r="Y155" s="332" t="s">
        <v>47</v>
      </c>
      <c r="Z155" s="332" t="s">
        <v>47</v>
      </c>
      <c r="AA155" s="332" t="s">
        <v>47</v>
      </c>
      <c r="AB155" s="332" t="s">
        <v>1131</v>
      </c>
      <c r="AC155" s="332" t="s">
        <v>47</v>
      </c>
      <c r="AD155" s="331" t="s">
        <v>47</v>
      </c>
      <c r="AE155" s="371"/>
      <c r="AF155" s="320" t="str">
        <f t="shared" si="4"/>
        <v>PERI</v>
      </c>
      <c r="AG155" s="386">
        <v>44994</v>
      </c>
      <c r="AH155" s="14" t="s">
        <v>1179</v>
      </c>
      <c r="AI155" s="15" t="s">
        <v>1180</v>
      </c>
      <c r="AJ155" s="13"/>
      <c r="AK155" s="14"/>
      <c r="AL155" s="15"/>
      <c r="AM155" s="401"/>
      <c r="AN155" s="371"/>
      <c r="AO155" s="309" t="s">
        <v>382</v>
      </c>
    </row>
    <row r="156" spans="1:41" s="370" customFormat="1" ht="16">
      <c r="A156" s="755"/>
      <c r="B156" s="375"/>
      <c r="C156" s="375"/>
      <c r="D156" s="375"/>
      <c r="E156" s="375"/>
      <c r="F156" s="378"/>
      <c r="G156" s="309"/>
      <c r="H156" s="377" t="s">
        <v>1199</v>
      </c>
      <c r="I156" s="365"/>
      <c r="J156" s="337" t="s">
        <v>386</v>
      </c>
      <c r="K156" s="337" t="s">
        <v>355</v>
      </c>
      <c r="L156" s="337" t="s">
        <v>1203</v>
      </c>
      <c r="M156" s="451" t="s">
        <v>755</v>
      </c>
      <c r="N156" s="375"/>
      <c r="O156" s="749"/>
      <c r="P156" s="749"/>
      <c r="Q156" s="375"/>
      <c r="R156" s="374"/>
      <c r="S156" s="332" t="s">
        <v>1131</v>
      </c>
      <c r="T156" s="332" t="s">
        <v>47</v>
      </c>
      <c r="U156" s="332" t="s">
        <v>47</v>
      </c>
      <c r="V156" s="332" t="s">
        <v>47</v>
      </c>
      <c r="W156" s="332" t="s">
        <v>1131</v>
      </c>
      <c r="X156" s="332" t="s">
        <v>47</v>
      </c>
      <c r="Y156" s="332" t="s">
        <v>47</v>
      </c>
      <c r="Z156" s="332" t="s">
        <v>47</v>
      </c>
      <c r="AA156" s="332" t="s">
        <v>47</v>
      </c>
      <c r="AB156" s="332" t="s">
        <v>1131</v>
      </c>
      <c r="AC156" s="332" t="s">
        <v>47</v>
      </c>
      <c r="AD156" s="331" t="s">
        <v>47</v>
      </c>
      <c r="AE156" s="371"/>
      <c r="AF156" s="320" t="str">
        <f t="shared" si="4"/>
        <v>PERI</v>
      </c>
      <c r="AG156" s="386">
        <v>44994</v>
      </c>
      <c r="AH156" s="14" t="s">
        <v>1179</v>
      </c>
      <c r="AI156" s="15" t="s">
        <v>1180</v>
      </c>
      <c r="AJ156" s="13"/>
      <c r="AK156" s="14"/>
      <c r="AL156" s="15"/>
      <c r="AM156" s="401"/>
      <c r="AN156" s="371"/>
      <c r="AO156" s="309" t="s">
        <v>386</v>
      </c>
    </row>
    <row r="157" spans="1:41" s="370" customFormat="1" ht="16">
      <c r="A157" s="755"/>
      <c r="B157" s="375"/>
      <c r="C157" s="375"/>
      <c r="D157" s="375"/>
      <c r="E157" s="375"/>
      <c r="F157" s="378"/>
      <c r="G157" s="309"/>
      <c r="H157" s="377" t="s">
        <v>1199</v>
      </c>
      <c r="I157" s="365"/>
      <c r="J157" s="337" t="s">
        <v>388</v>
      </c>
      <c r="K157" s="337" t="s">
        <v>359</v>
      </c>
      <c r="L157" s="337" t="s">
        <v>1203</v>
      </c>
      <c r="M157" s="451" t="s">
        <v>755</v>
      </c>
      <c r="N157" s="375"/>
      <c r="O157" s="749"/>
      <c r="P157" s="749"/>
      <c r="Q157" s="375"/>
      <c r="R157" s="374"/>
      <c r="S157" s="332" t="s">
        <v>1131</v>
      </c>
      <c r="T157" s="332" t="s">
        <v>47</v>
      </c>
      <c r="U157" s="332" t="s">
        <v>47</v>
      </c>
      <c r="V157" s="332" t="s">
        <v>47</v>
      </c>
      <c r="W157" s="332" t="s">
        <v>1131</v>
      </c>
      <c r="X157" s="332" t="s">
        <v>47</v>
      </c>
      <c r="Y157" s="332" t="s">
        <v>47</v>
      </c>
      <c r="Z157" s="332" t="s">
        <v>47</v>
      </c>
      <c r="AA157" s="332" t="s">
        <v>47</v>
      </c>
      <c r="AB157" s="332" t="s">
        <v>1131</v>
      </c>
      <c r="AC157" s="332" t="s">
        <v>47</v>
      </c>
      <c r="AD157" s="331" t="s">
        <v>47</v>
      </c>
      <c r="AE157" s="371"/>
      <c r="AF157" s="320" t="str">
        <f t="shared" si="4"/>
        <v>PERI</v>
      </c>
      <c r="AG157" s="386">
        <v>44994</v>
      </c>
      <c r="AH157" s="14" t="s">
        <v>1179</v>
      </c>
      <c r="AI157" s="15" t="s">
        <v>1180</v>
      </c>
      <c r="AJ157" s="13"/>
      <c r="AK157" s="14"/>
      <c r="AL157" s="15"/>
      <c r="AM157" s="401"/>
      <c r="AN157" s="371"/>
      <c r="AO157" s="309" t="s">
        <v>388</v>
      </c>
    </row>
    <row r="158" spans="1:41" s="370" customFormat="1" ht="16">
      <c r="A158" s="755"/>
      <c r="B158" s="375"/>
      <c r="C158" s="375"/>
      <c r="D158" s="375"/>
      <c r="E158" s="375"/>
      <c r="F158" s="378"/>
      <c r="G158" s="309"/>
      <c r="H158" s="377" t="s">
        <v>1199</v>
      </c>
      <c r="I158" s="365"/>
      <c r="J158" s="337" t="s">
        <v>391</v>
      </c>
      <c r="K158" s="337" t="s">
        <v>364</v>
      </c>
      <c r="L158" s="337" t="s">
        <v>1203</v>
      </c>
      <c r="M158" s="451" t="s">
        <v>755</v>
      </c>
      <c r="N158" s="375"/>
      <c r="O158" s="749"/>
      <c r="P158" s="749"/>
      <c r="Q158" s="375"/>
      <c r="R158" s="374"/>
      <c r="S158" s="332" t="s">
        <v>1131</v>
      </c>
      <c r="T158" s="332" t="s">
        <v>47</v>
      </c>
      <c r="U158" s="332" t="s">
        <v>47</v>
      </c>
      <c r="V158" s="332" t="s">
        <v>47</v>
      </c>
      <c r="W158" s="332" t="s">
        <v>1131</v>
      </c>
      <c r="X158" s="332" t="s">
        <v>47</v>
      </c>
      <c r="Y158" s="332" t="s">
        <v>47</v>
      </c>
      <c r="Z158" s="332" t="s">
        <v>47</v>
      </c>
      <c r="AA158" s="332" t="s">
        <v>47</v>
      </c>
      <c r="AB158" s="332" t="s">
        <v>1131</v>
      </c>
      <c r="AC158" s="332" t="s">
        <v>47</v>
      </c>
      <c r="AD158" s="331" t="s">
        <v>47</v>
      </c>
      <c r="AE158" s="371"/>
      <c r="AF158" s="320" t="str">
        <f t="shared" si="4"/>
        <v>PERI</v>
      </c>
      <c r="AG158" s="386">
        <v>44994</v>
      </c>
      <c r="AH158" s="14" t="s">
        <v>1179</v>
      </c>
      <c r="AI158" s="15" t="s">
        <v>1180</v>
      </c>
      <c r="AJ158" s="13"/>
      <c r="AK158" s="14"/>
      <c r="AL158" s="15"/>
      <c r="AM158" s="401"/>
      <c r="AN158" s="371"/>
      <c r="AO158" s="309" t="s">
        <v>391</v>
      </c>
    </row>
    <row r="159" spans="1:41" s="370" customFormat="1" ht="16">
      <c r="A159" s="755"/>
      <c r="B159" s="375"/>
      <c r="C159" s="375"/>
      <c r="D159" s="375"/>
      <c r="E159" s="375"/>
      <c r="F159" s="378"/>
      <c r="G159" s="309"/>
      <c r="H159" s="377" t="s">
        <v>1199</v>
      </c>
      <c r="I159" s="365"/>
      <c r="J159" s="337" t="s">
        <v>393</v>
      </c>
      <c r="K159" s="337" t="s">
        <v>368</v>
      </c>
      <c r="L159" s="337" t="s">
        <v>1203</v>
      </c>
      <c r="M159" s="451" t="s">
        <v>755</v>
      </c>
      <c r="N159" s="375"/>
      <c r="O159" s="749"/>
      <c r="P159" s="749"/>
      <c r="Q159" s="375"/>
      <c r="R159" s="374"/>
      <c r="S159" s="332" t="s">
        <v>1131</v>
      </c>
      <c r="T159" s="332" t="s">
        <v>47</v>
      </c>
      <c r="U159" s="332" t="s">
        <v>47</v>
      </c>
      <c r="V159" s="332" t="s">
        <v>47</v>
      </c>
      <c r="W159" s="332" t="s">
        <v>1131</v>
      </c>
      <c r="X159" s="332" t="s">
        <v>47</v>
      </c>
      <c r="Y159" s="332" t="s">
        <v>47</v>
      </c>
      <c r="Z159" s="332" t="s">
        <v>47</v>
      </c>
      <c r="AA159" s="332" t="s">
        <v>47</v>
      </c>
      <c r="AB159" s="332" t="s">
        <v>1131</v>
      </c>
      <c r="AC159" s="332" t="s">
        <v>47</v>
      </c>
      <c r="AD159" s="331" t="s">
        <v>47</v>
      </c>
      <c r="AE159" s="371"/>
      <c r="AF159" s="320" t="str">
        <f t="shared" si="4"/>
        <v>PERI</v>
      </c>
      <c r="AG159" s="386">
        <v>44994</v>
      </c>
      <c r="AH159" s="14" t="s">
        <v>1179</v>
      </c>
      <c r="AI159" s="15" t="s">
        <v>1180</v>
      </c>
      <c r="AJ159" s="13"/>
      <c r="AK159" s="14"/>
      <c r="AL159" s="15"/>
      <c r="AM159" s="401"/>
      <c r="AN159" s="371"/>
      <c r="AO159" s="309" t="s">
        <v>393</v>
      </c>
    </row>
    <row r="160" spans="1:41" s="370" customFormat="1" ht="16">
      <c r="A160" s="755"/>
      <c r="B160" s="375"/>
      <c r="C160" s="375"/>
      <c r="D160" s="375"/>
      <c r="E160" s="375"/>
      <c r="F160" s="378"/>
      <c r="G160" s="309"/>
      <c r="H160" s="377" t="s">
        <v>1199</v>
      </c>
      <c r="I160" s="365"/>
      <c r="J160" s="337" t="s">
        <v>396</v>
      </c>
      <c r="K160" s="337" t="s">
        <v>355</v>
      </c>
      <c r="L160" s="337" t="s">
        <v>1204</v>
      </c>
      <c r="M160" s="451" t="s">
        <v>755</v>
      </c>
      <c r="N160" s="375"/>
      <c r="O160" s="749"/>
      <c r="P160" s="749"/>
      <c r="Q160" s="375"/>
      <c r="R160" s="374"/>
      <c r="S160" s="332" t="s">
        <v>1131</v>
      </c>
      <c r="T160" s="332" t="s">
        <v>47</v>
      </c>
      <c r="U160" s="332" t="s">
        <v>47</v>
      </c>
      <c r="V160" s="332" t="s">
        <v>47</v>
      </c>
      <c r="W160" s="332" t="s">
        <v>1131</v>
      </c>
      <c r="X160" s="332" t="s">
        <v>47</v>
      </c>
      <c r="Y160" s="332" t="s">
        <v>47</v>
      </c>
      <c r="Z160" s="332" t="s">
        <v>47</v>
      </c>
      <c r="AA160" s="332" t="s">
        <v>47</v>
      </c>
      <c r="AB160" s="332" t="s">
        <v>1131</v>
      </c>
      <c r="AC160" s="332" t="s">
        <v>47</v>
      </c>
      <c r="AD160" s="331" t="s">
        <v>47</v>
      </c>
      <c r="AE160" s="371"/>
      <c r="AF160" s="320" t="str">
        <f t="shared" si="4"/>
        <v>PERI</v>
      </c>
      <c r="AG160" s="386">
        <v>44994</v>
      </c>
      <c r="AH160" s="14" t="s">
        <v>1179</v>
      </c>
      <c r="AI160" s="15" t="s">
        <v>1180</v>
      </c>
      <c r="AJ160" s="13"/>
      <c r="AK160" s="14"/>
      <c r="AL160" s="15"/>
      <c r="AM160" s="401"/>
      <c r="AN160" s="371"/>
      <c r="AO160" s="309" t="s">
        <v>396</v>
      </c>
    </row>
    <row r="161" spans="1:41" s="370" customFormat="1" ht="16">
      <c r="A161" s="755"/>
      <c r="B161" s="375"/>
      <c r="C161" s="375"/>
      <c r="D161" s="375"/>
      <c r="E161" s="375"/>
      <c r="F161" s="378"/>
      <c r="G161" s="309"/>
      <c r="H161" s="377" t="s">
        <v>1199</v>
      </c>
      <c r="I161" s="365"/>
      <c r="J161" s="337" t="s">
        <v>398</v>
      </c>
      <c r="K161" s="337" t="s">
        <v>359</v>
      </c>
      <c r="L161" s="337" t="s">
        <v>1204</v>
      </c>
      <c r="M161" s="451" t="s">
        <v>755</v>
      </c>
      <c r="N161" s="375"/>
      <c r="O161" s="749"/>
      <c r="P161" s="749"/>
      <c r="Q161" s="375"/>
      <c r="R161" s="374"/>
      <c r="S161" s="332" t="s">
        <v>1131</v>
      </c>
      <c r="T161" s="332" t="s">
        <v>47</v>
      </c>
      <c r="U161" s="332" t="s">
        <v>47</v>
      </c>
      <c r="V161" s="332" t="s">
        <v>47</v>
      </c>
      <c r="W161" s="332" t="s">
        <v>1131</v>
      </c>
      <c r="X161" s="332" t="s">
        <v>47</v>
      </c>
      <c r="Y161" s="332" t="s">
        <v>47</v>
      </c>
      <c r="Z161" s="332" t="s">
        <v>47</v>
      </c>
      <c r="AA161" s="332" t="s">
        <v>47</v>
      </c>
      <c r="AB161" s="332" t="s">
        <v>1131</v>
      </c>
      <c r="AC161" s="332" t="s">
        <v>47</v>
      </c>
      <c r="AD161" s="331" t="s">
        <v>47</v>
      </c>
      <c r="AE161" s="371"/>
      <c r="AF161" s="320" t="str">
        <f t="shared" si="4"/>
        <v>PERI</v>
      </c>
      <c r="AG161" s="386">
        <v>44994</v>
      </c>
      <c r="AH161" s="14" t="s">
        <v>1179</v>
      </c>
      <c r="AI161" s="15" t="s">
        <v>1180</v>
      </c>
      <c r="AJ161" s="13"/>
      <c r="AK161" s="14"/>
      <c r="AL161" s="15"/>
      <c r="AM161" s="401"/>
      <c r="AN161" s="371"/>
      <c r="AO161" s="309" t="s">
        <v>398</v>
      </c>
    </row>
    <row r="162" spans="1:41" s="370" customFormat="1" ht="16">
      <c r="A162" s="755"/>
      <c r="B162" s="375"/>
      <c r="C162" s="375"/>
      <c r="D162" s="375"/>
      <c r="E162" s="375"/>
      <c r="F162" s="378"/>
      <c r="G162" s="309"/>
      <c r="H162" s="377" t="s">
        <v>1199</v>
      </c>
      <c r="I162" s="365"/>
      <c r="J162" s="337" t="s">
        <v>401</v>
      </c>
      <c r="K162" s="337" t="s">
        <v>364</v>
      </c>
      <c r="L162" s="337" t="s">
        <v>1204</v>
      </c>
      <c r="M162" s="451" t="s">
        <v>755</v>
      </c>
      <c r="N162" s="375"/>
      <c r="O162" s="749"/>
      <c r="P162" s="749"/>
      <c r="Q162" s="375"/>
      <c r="R162" s="374"/>
      <c r="S162" s="332" t="s">
        <v>1131</v>
      </c>
      <c r="T162" s="332" t="s">
        <v>47</v>
      </c>
      <c r="U162" s="332" t="s">
        <v>47</v>
      </c>
      <c r="V162" s="332" t="s">
        <v>47</v>
      </c>
      <c r="W162" s="332" t="s">
        <v>1131</v>
      </c>
      <c r="X162" s="332" t="s">
        <v>47</v>
      </c>
      <c r="Y162" s="332" t="s">
        <v>47</v>
      </c>
      <c r="Z162" s="332" t="s">
        <v>47</v>
      </c>
      <c r="AA162" s="332" t="s">
        <v>47</v>
      </c>
      <c r="AB162" s="332" t="s">
        <v>1131</v>
      </c>
      <c r="AC162" s="332" t="s">
        <v>47</v>
      </c>
      <c r="AD162" s="331" t="s">
        <v>47</v>
      </c>
      <c r="AE162" s="371"/>
      <c r="AF162" s="320" t="str">
        <f t="shared" si="4"/>
        <v>PERI</v>
      </c>
      <c r="AG162" s="386">
        <v>44994</v>
      </c>
      <c r="AH162" s="14" t="s">
        <v>1179</v>
      </c>
      <c r="AI162" s="15" t="s">
        <v>1180</v>
      </c>
      <c r="AJ162" s="13"/>
      <c r="AK162" s="14"/>
      <c r="AL162" s="15"/>
      <c r="AM162" s="401"/>
      <c r="AN162" s="371"/>
      <c r="AO162" s="309" t="s">
        <v>401</v>
      </c>
    </row>
    <row r="163" spans="1:41" s="370" customFormat="1" ht="16">
      <c r="A163" s="755"/>
      <c r="B163" s="375"/>
      <c r="C163" s="375"/>
      <c r="D163" s="375"/>
      <c r="E163" s="375"/>
      <c r="F163" s="378"/>
      <c r="G163" s="309"/>
      <c r="H163" s="405" t="s">
        <v>1199</v>
      </c>
      <c r="I163" s="404"/>
      <c r="J163" s="337" t="s">
        <v>403</v>
      </c>
      <c r="K163" s="337" t="s">
        <v>368</v>
      </c>
      <c r="L163" s="337" t="s">
        <v>1204</v>
      </c>
      <c r="M163" s="451" t="s">
        <v>755</v>
      </c>
      <c r="N163" s="375"/>
      <c r="O163" s="749"/>
      <c r="P163" s="749"/>
      <c r="Q163" s="375"/>
      <c r="R163" s="374"/>
      <c r="S163" s="332" t="s">
        <v>1131</v>
      </c>
      <c r="T163" s="332" t="s">
        <v>47</v>
      </c>
      <c r="U163" s="332" t="s">
        <v>47</v>
      </c>
      <c r="V163" s="332" t="s">
        <v>47</v>
      </c>
      <c r="W163" s="332" t="s">
        <v>1131</v>
      </c>
      <c r="X163" s="332" t="s">
        <v>47</v>
      </c>
      <c r="Y163" s="332" t="s">
        <v>47</v>
      </c>
      <c r="Z163" s="332" t="s">
        <v>47</v>
      </c>
      <c r="AA163" s="332" t="s">
        <v>47</v>
      </c>
      <c r="AB163" s="332" t="s">
        <v>1131</v>
      </c>
      <c r="AC163" s="332" t="s">
        <v>47</v>
      </c>
      <c r="AD163" s="331" t="s">
        <v>47</v>
      </c>
      <c r="AE163" s="371"/>
      <c r="AF163" s="320" t="str">
        <f t="shared" si="4"/>
        <v>PERI</v>
      </c>
      <c r="AG163" s="386">
        <v>44994</v>
      </c>
      <c r="AH163" s="14" t="s">
        <v>1179</v>
      </c>
      <c r="AI163" s="15" t="s">
        <v>1180</v>
      </c>
      <c r="AJ163" s="13"/>
      <c r="AK163" s="14"/>
      <c r="AL163" s="15"/>
      <c r="AM163" s="401"/>
      <c r="AN163" s="371"/>
      <c r="AO163" s="309" t="s">
        <v>403</v>
      </c>
    </row>
    <row r="164" spans="1:41" ht="16">
      <c r="A164" s="756"/>
      <c r="B164" s="340"/>
      <c r="C164" s="340"/>
      <c r="D164" s="340"/>
      <c r="E164" s="340"/>
      <c r="F164" s="366"/>
      <c r="H164" s="369" t="s">
        <v>1205</v>
      </c>
      <c r="I164" s="351" t="s">
        <v>1175</v>
      </c>
      <c r="J164" s="350"/>
      <c r="K164" s="350"/>
      <c r="L164" s="350"/>
      <c r="M164" s="350"/>
      <c r="N164" s="340"/>
      <c r="O164" s="751"/>
      <c r="P164" s="751"/>
      <c r="Q164" s="340"/>
      <c r="R164" s="348"/>
      <c r="S164" s="347"/>
      <c r="T164" s="347"/>
      <c r="U164" s="347"/>
      <c r="V164" s="347"/>
      <c r="W164" s="347"/>
      <c r="X164" s="347"/>
      <c r="Y164" s="347"/>
      <c r="Z164" s="347"/>
      <c r="AA164" s="347"/>
      <c r="AB164" s="347"/>
      <c r="AC164" s="347"/>
      <c r="AD164" s="346"/>
      <c r="AE164" s="345"/>
      <c r="AF164" s="344" t="s">
        <v>1176</v>
      </c>
      <c r="AG164" s="342"/>
      <c r="AH164" s="342"/>
      <c r="AI164" s="342"/>
      <c r="AJ164" s="342"/>
      <c r="AK164" s="342"/>
      <c r="AL164" s="342"/>
      <c r="AM164" s="342"/>
      <c r="AN164" s="319"/>
      <c r="AO164" s="309" t="e">
        <v>#N/A</v>
      </c>
    </row>
    <row r="165" spans="1:41" ht="65">
      <c r="A165" s="755"/>
      <c r="B165" s="340"/>
      <c r="C165" s="340"/>
      <c r="D165" s="340"/>
      <c r="E165" s="340"/>
      <c r="F165" s="366"/>
      <c r="H165" s="377" t="s">
        <v>1205</v>
      </c>
      <c r="I165" s="365"/>
      <c r="J165" s="389" t="s">
        <v>1206</v>
      </c>
      <c r="K165" s="337" t="s">
        <v>570</v>
      </c>
      <c r="L165" s="337" t="s">
        <v>1207</v>
      </c>
      <c r="M165" s="337" t="s">
        <v>755</v>
      </c>
      <c r="N165" s="340"/>
      <c r="O165" s="749"/>
      <c r="P165" s="749"/>
      <c r="Q165" s="340"/>
      <c r="R165" s="333"/>
      <c r="S165" s="332" t="s">
        <v>1131</v>
      </c>
      <c r="T165" s="332" t="s">
        <v>47</v>
      </c>
      <c r="U165" s="332" t="s">
        <v>47</v>
      </c>
      <c r="V165" s="332" t="s">
        <v>47</v>
      </c>
      <c r="W165" s="332" t="s">
        <v>1131</v>
      </c>
      <c r="X165" s="332" t="s">
        <v>47</v>
      </c>
      <c r="Y165" s="332" t="s">
        <v>47</v>
      </c>
      <c r="Z165" s="332" t="s">
        <v>47</v>
      </c>
      <c r="AA165" s="332" t="s">
        <v>47</v>
      </c>
      <c r="AB165" s="332" t="s">
        <v>1131</v>
      </c>
      <c r="AC165" s="332" t="s">
        <v>47</v>
      </c>
      <c r="AD165" s="331" t="s">
        <v>47</v>
      </c>
      <c r="AE165" s="319"/>
      <c r="AF165" s="320" t="str">
        <f>AF164</f>
        <v>PERI</v>
      </c>
      <c r="AG165" s="184">
        <v>45040</v>
      </c>
      <c r="AH165" s="320" t="s">
        <v>1208</v>
      </c>
      <c r="AI165" s="356" t="s">
        <v>1180</v>
      </c>
      <c r="AJ165" s="386"/>
      <c r="AK165" s="385"/>
      <c r="AL165" s="15"/>
      <c r="AM165" s="167" t="s">
        <v>1209</v>
      </c>
      <c r="AN165" s="319"/>
      <c r="AO165" s="309" t="s">
        <v>1206</v>
      </c>
    </row>
    <row r="166" spans="1:41" ht="16">
      <c r="A166" s="755"/>
      <c r="B166" s="340"/>
      <c r="C166" s="340"/>
      <c r="D166" s="340"/>
      <c r="E166" s="340"/>
      <c r="F166" s="366"/>
      <c r="H166" s="377" t="s">
        <v>1205</v>
      </c>
      <c r="I166" s="365"/>
      <c r="J166" s="389" t="s">
        <v>1210</v>
      </c>
      <c r="K166" s="337" t="s">
        <v>573</v>
      </c>
      <c r="L166" s="337" t="s">
        <v>1207</v>
      </c>
      <c r="M166" s="337" t="s">
        <v>755</v>
      </c>
      <c r="N166" s="340"/>
      <c r="O166" s="749"/>
      <c r="P166" s="749"/>
      <c r="Q166" s="340"/>
      <c r="R166" s="333"/>
      <c r="S166" s="332" t="s">
        <v>1131</v>
      </c>
      <c r="T166" s="332" t="s">
        <v>47</v>
      </c>
      <c r="U166" s="332" t="s">
        <v>47</v>
      </c>
      <c r="V166" s="332" t="s">
        <v>47</v>
      </c>
      <c r="W166" s="332" t="s">
        <v>1131</v>
      </c>
      <c r="X166" s="332" t="s">
        <v>47</v>
      </c>
      <c r="Y166" s="332" t="s">
        <v>47</v>
      </c>
      <c r="Z166" s="332" t="s">
        <v>47</v>
      </c>
      <c r="AA166" s="332" t="s">
        <v>47</v>
      </c>
      <c r="AB166" s="332" t="s">
        <v>1131</v>
      </c>
      <c r="AC166" s="332" t="s">
        <v>47</v>
      </c>
      <c r="AD166" s="331" t="s">
        <v>47</v>
      </c>
      <c r="AE166" s="319"/>
      <c r="AF166" s="320" t="str">
        <f>AF165</f>
        <v>PERI</v>
      </c>
      <c r="AG166" s="184">
        <v>45040</v>
      </c>
      <c r="AH166" s="320" t="s">
        <v>1208</v>
      </c>
      <c r="AI166" s="356" t="s">
        <v>1180</v>
      </c>
      <c r="AJ166" s="386"/>
      <c r="AK166" s="385"/>
      <c r="AL166" s="15"/>
      <c r="AM166" s="168" t="s">
        <v>1211</v>
      </c>
      <c r="AN166" s="319"/>
      <c r="AO166" s="309" t="s">
        <v>1210</v>
      </c>
    </row>
    <row r="167" spans="1:41" ht="16">
      <c r="A167" s="755"/>
      <c r="B167" s="340"/>
      <c r="C167" s="340"/>
      <c r="D167" s="340"/>
      <c r="E167" s="340"/>
      <c r="F167" s="366"/>
      <c r="H167" s="377" t="s">
        <v>1205</v>
      </c>
      <c r="I167" s="365"/>
      <c r="J167" s="389" t="s">
        <v>1212</v>
      </c>
      <c r="K167" s="337" t="s">
        <v>576</v>
      </c>
      <c r="L167" s="337" t="s">
        <v>1207</v>
      </c>
      <c r="M167" s="337" t="s">
        <v>755</v>
      </c>
      <c r="N167" s="340"/>
      <c r="O167" s="749"/>
      <c r="P167" s="749"/>
      <c r="Q167" s="340"/>
      <c r="R167" s="333"/>
      <c r="S167" s="332" t="s">
        <v>1131</v>
      </c>
      <c r="T167" s="332" t="s">
        <v>47</v>
      </c>
      <c r="U167" s="332" t="s">
        <v>47</v>
      </c>
      <c r="V167" s="332" t="s">
        <v>47</v>
      </c>
      <c r="W167" s="332" t="s">
        <v>1131</v>
      </c>
      <c r="X167" s="332" t="s">
        <v>47</v>
      </c>
      <c r="Y167" s="332" t="s">
        <v>47</v>
      </c>
      <c r="Z167" s="332" t="s">
        <v>47</v>
      </c>
      <c r="AA167" s="332" t="s">
        <v>47</v>
      </c>
      <c r="AB167" s="332" t="s">
        <v>1131</v>
      </c>
      <c r="AC167" s="332" t="s">
        <v>47</v>
      </c>
      <c r="AD167" s="331" t="s">
        <v>47</v>
      </c>
      <c r="AE167" s="319"/>
      <c r="AF167" s="320" t="str">
        <f>AF166</f>
        <v>PERI</v>
      </c>
      <c r="AG167" s="184">
        <v>45040</v>
      </c>
      <c r="AH167" s="320" t="s">
        <v>1208</v>
      </c>
      <c r="AI167" s="356" t="s">
        <v>1180</v>
      </c>
      <c r="AJ167" s="386"/>
      <c r="AK167" s="385"/>
      <c r="AL167" s="15"/>
      <c r="AM167" s="168" t="s">
        <v>1211</v>
      </c>
      <c r="AN167" s="319"/>
      <c r="AO167" s="309" t="s">
        <v>1212</v>
      </c>
    </row>
    <row r="168" spans="1:41" ht="16">
      <c r="A168" s="755"/>
      <c r="B168" s="340"/>
      <c r="C168" s="340"/>
      <c r="D168" s="340"/>
      <c r="E168" s="340"/>
      <c r="F168" s="366"/>
      <c r="H168" s="377" t="s">
        <v>1205</v>
      </c>
      <c r="I168" s="365"/>
      <c r="J168" s="389" t="s">
        <v>1213</v>
      </c>
      <c r="K168" s="337" t="s">
        <v>579</v>
      </c>
      <c r="L168" s="337" t="s">
        <v>1207</v>
      </c>
      <c r="M168" s="337" t="s">
        <v>755</v>
      </c>
      <c r="N168" s="340"/>
      <c r="O168" s="749"/>
      <c r="P168" s="749"/>
      <c r="Q168" s="340"/>
      <c r="R168" s="333"/>
      <c r="S168" s="332" t="s">
        <v>1131</v>
      </c>
      <c r="T168" s="332" t="s">
        <v>47</v>
      </c>
      <c r="U168" s="332" t="s">
        <v>47</v>
      </c>
      <c r="V168" s="332" t="s">
        <v>47</v>
      </c>
      <c r="W168" s="332" t="s">
        <v>1131</v>
      </c>
      <c r="X168" s="332" t="s">
        <v>47</v>
      </c>
      <c r="Y168" s="332" t="s">
        <v>47</v>
      </c>
      <c r="Z168" s="332" t="s">
        <v>47</v>
      </c>
      <c r="AA168" s="332" t="s">
        <v>47</v>
      </c>
      <c r="AB168" s="332" t="s">
        <v>1131</v>
      </c>
      <c r="AC168" s="332" t="s">
        <v>47</v>
      </c>
      <c r="AD168" s="331" t="s">
        <v>47</v>
      </c>
      <c r="AE168" s="319"/>
      <c r="AF168" s="320" t="str">
        <f>AF167</f>
        <v>PERI</v>
      </c>
      <c r="AG168" s="184">
        <v>45040</v>
      </c>
      <c r="AH168" s="320" t="s">
        <v>1208</v>
      </c>
      <c r="AI168" s="356" t="s">
        <v>1180</v>
      </c>
      <c r="AJ168" s="386"/>
      <c r="AK168" s="385"/>
      <c r="AL168" s="15"/>
      <c r="AM168" s="168" t="s">
        <v>1211</v>
      </c>
      <c r="AN168" s="319"/>
      <c r="AO168" s="309" t="s">
        <v>1213</v>
      </c>
    </row>
    <row r="169" spans="1:41" ht="16">
      <c r="A169" s="755"/>
      <c r="B169" s="340"/>
      <c r="C169" s="340"/>
      <c r="D169" s="340"/>
      <c r="E169" s="340"/>
      <c r="F169" s="366"/>
      <c r="H169" s="405" t="s">
        <v>1205</v>
      </c>
      <c r="I169" s="404"/>
      <c r="J169" s="389" t="s">
        <v>1214</v>
      </c>
      <c r="K169" s="337" t="s">
        <v>582</v>
      </c>
      <c r="L169" s="337" t="s">
        <v>1207</v>
      </c>
      <c r="M169" s="337" t="s">
        <v>755</v>
      </c>
      <c r="N169" s="340"/>
      <c r="O169" s="749"/>
      <c r="P169" s="749"/>
      <c r="Q169" s="340"/>
      <c r="R169" s="333"/>
      <c r="S169" s="332" t="s">
        <v>1131</v>
      </c>
      <c r="T169" s="332" t="s">
        <v>47</v>
      </c>
      <c r="U169" s="332" t="s">
        <v>47</v>
      </c>
      <c r="V169" s="332" t="s">
        <v>47</v>
      </c>
      <c r="W169" s="332" t="s">
        <v>1131</v>
      </c>
      <c r="X169" s="332" t="s">
        <v>47</v>
      </c>
      <c r="Y169" s="332" t="s">
        <v>47</v>
      </c>
      <c r="Z169" s="332" t="s">
        <v>47</v>
      </c>
      <c r="AA169" s="332" t="s">
        <v>47</v>
      </c>
      <c r="AB169" s="332" t="s">
        <v>1131</v>
      </c>
      <c r="AC169" s="332" t="s">
        <v>47</v>
      </c>
      <c r="AD169" s="331" t="s">
        <v>47</v>
      </c>
      <c r="AE169" s="319"/>
      <c r="AF169" s="320" t="str">
        <f>AF168</f>
        <v>PERI</v>
      </c>
      <c r="AG169" s="184">
        <v>45040</v>
      </c>
      <c r="AH169" s="320" t="s">
        <v>1208</v>
      </c>
      <c r="AI169" s="356" t="s">
        <v>1180</v>
      </c>
      <c r="AJ169" s="386"/>
      <c r="AK169" s="385"/>
      <c r="AL169" s="15"/>
      <c r="AM169" s="168" t="s">
        <v>1211</v>
      </c>
      <c r="AN169" s="319"/>
      <c r="AO169" s="309" t="s">
        <v>1214</v>
      </c>
    </row>
    <row r="170" spans="1:41" ht="16">
      <c r="A170" s="755"/>
      <c r="B170" s="340"/>
      <c r="C170" s="340"/>
      <c r="D170" s="340"/>
      <c r="E170" s="340"/>
      <c r="F170" s="366"/>
      <c r="H170" s="369" t="s">
        <v>1215</v>
      </c>
      <c r="I170" s="351" t="s">
        <v>1175</v>
      </c>
      <c r="J170" s="349"/>
      <c r="K170" s="349"/>
      <c r="L170" s="349"/>
      <c r="M170" s="349"/>
      <c r="N170" s="340"/>
      <c r="O170" s="749"/>
      <c r="P170" s="749"/>
      <c r="Q170" s="340"/>
      <c r="R170" s="348"/>
      <c r="S170" s="347"/>
      <c r="T170" s="347"/>
      <c r="U170" s="347"/>
      <c r="V170" s="347"/>
      <c r="W170" s="347"/>
      <c r="X170" s="347"/>
      <c r="Y170" s="347"/>
      <c r="Z170" s="347"/>
      <c r="AA170" s="347"/>
      <c r="AB170" s="347"/>
      <c r="AC170" s="347"/>
      <c r="AD170" s="346"/>
      <c r="AE170" s="345"/>
      <c r="AF170" s="344" t="s">
        <v>1176</v>
      </c>
      <c r="AG170" s="342"/>
      <c r="AH170" s="342"/>
      <c r="AI170" s="342"/>
      <c r="AJ170" s="342"/>
      <c r="AK170" s="342"/>
      <c r="AL170" s="342"/>
      <c r="AM170" s="342"/>
      <c r="AN170" s="319"/>
      <c r="AO170" s="309" t="e">
        <v>#N/A</v>
      </c>
    </row>
    <row r="171" spans="1:41" ht="16">
      <c r="A171" s="755"/>
      <c r="B171" s="340"/>
      <c r="C171" s="340"/>
      <c r="D171" s="340"/>
      <c r="E171" s="340"/>
      <c r="F171" s="366"/>
      <c r="H171" s="377" t="s">
        <v>1215</v>
      </c>
      <c r="I171" s="365"/>
      <c r="J171" s="336" t="s">
        <v>629</v>
      </c>
      <c r="K171" s="336" t="s">
        <v>630</v>
      </c>
      <c r="L171" s="336" t="s">
        <v>1215</v>
      </c>
      <c r="M171" s="336" t="s">
        <v>45</v>
      </c>
      <c r="N171" s="340"/>
      <c r="O171" s="750"/>
      <c r="P171" s="750"/>
      <c r="Q171" s="340"/>
      <c r="R171" s="340"/>
      <c r="S171" s="332" t="s">
        <v>47</v>
      </c>
      <c r="T171" s="332" t="s">
        <v>47</v>
      </c>
      <c r="U171" s="332" t="s">
        <v>47</v>
      </c>
      <c r="V171" s="332" t="s">
        <v>47</v>
      </c>
      <c r="W171" s="332" t="s">
        <v>47</v>
      </c>
      <c r="X171" s="332" t="s">
        <v>47</v>
      </c>
      <c r="Y171" s="332" t="s">
        <v>47</v>
      </c>
      <c r="Z171" s="332" t="s">
        <v>47</v>
      </c>
      <c r="AA171" s="332" t="s">
        <v>47</v>
      </c>
      <c r="AB171" s="332" t="s">
        <v>47</v>
      </c>
      <c r="AC171" s="332" t="s">
        <v>47</v>
      </c>
      <c r="AD171" s="331" t="s">
        <v>47</v>
      </c>
      <c r="AE171" s="319"/>
      <c r="AF171" s="320" t="str">
        <f t="shared" ref="AF171:AF183" si="5">AF170</f>
        <v>PERI</v>
      </c>
      <c r="AG171" s="321">
        <v>44995</v>
      </c>
      <c r="AH171" s="320" t="s">
        <v>1216</v>
      </c>
      <c r="AI171" s="320" t="s">
        <v>1180</v>
      </c>
      <c r="AJ171" s="386"/>
      <c r="AK171" s="385"/>
      <c r="AL171" s="15"/>
      <c r="AM171" s="320"/>
      <c r="AN171" s="319"/>
      <c r="AO171" s="309" t="s">
        <v>629</v>
      </c>
    </row>
    <row r="172" spans="1:41" ht="16">
      <c r="A172" s="755"/>
      <c r="B172" s="340"/>
      <c r="C172" s="340"/>
      <c r="D172" s="340"/>
      <c r="E172" s="340"/>
      <c r="F172" s="366"/>
      <c r="H172" s="377" t="s">
        <v>1215</v>
      </c>
      <c r="I172" s="365"/>
      <c r="J172" s="336" t="s">
        <v>631</v>
      </c>
      <c r="K172" s="336" t="s">
        <v>632</v>
      </c>
      <c r="L172" s="336" t="s">
        <v>1215</v>
      </c>
      <c r="M172" s="336" t="s">
        <v>45</v>
      </c>
      <c r="N172" s="340"/>
      <c r="O172" s="749"/>
      <c r="P172" s="749"/>
      <c r="Q172" s="340"/>
      <c r="R172" s="340"/>
      <c r="S172" s="332" t="s">
        <v>47</v>
      </c>
      <c r="T172" s="332" t="s">
        <v>47</v>
      </c>
      <c r="U172" s="332" t="s">
        <v>47</v>
      </c>
      <c r="V172" s="332" t="s">
        <v>47</v>
      </c>
      <c r="W172" s="332" t="s">
        <v>47</v>
      </c>
      <c r="X172" s="332" t="s">
        <v>47</v>
      </c>
      <c r="Y172" s="332" t="s">
        <v>47</v>
      </c>
      <c r="Z172" s="332" t="s">
        <v>47</v>
      </c>
      <c r="AA172" s="332" t="s">
        <v>47</v>
      </c>
      <c r="AB172" s="332" t="s">
        <v>47</v>
      </c>
      <c r="AC172" s="332" t="s">
        <v>47</v>
      </c>
      <c r="AD172" s="331" t="s">
        <v>47</v>
      </c>
      <c r="AE172" s="319"/>
      <c r="AF172" s="320" t="str">
        <f t="shared" si="5"/>
        <v>PERI</v>
      </c>
      <c r="AG172" s="321">
        <v>44995</v>
      </c>
      <c r="AH172" s="320" t="s">
        <v>1216</v>
      </c>
      <c r="AI172" s="320" t="s">
        <v>1180</v>
      </c>
      <c r="AJ172" s="386"/>
      <c r="AK172" s="385"/>
      <c r="AL172" s="15"/>
      <c r="AM172" s="320"/>
      <c r="AN172" s="319"/>
      <c r="AO172" s="309" t="s">
        <v>631</v>
      </c>
    </row>
    <row r="173" spans="1:41" ht="26">
      <c r="A173" s="755"/>
      <c r="B173" s="340"/>
      <c r="C173" s="340"/>
      <c r="D173" s="340"/>
      <c r="E173" s="340"/>
      <c r="F173" s="366"/>
      <c r="H173" s="377" t="s">
        <v>1215</v>
      </c>
      <c r="I173" s="365"/>
      <c r="J173" s="455" t="s">
        <v>1217</v>
      </c>
      <c r="K173" s="455" t="s">
        <v>634</v>
      </c>
      <c r="L173" s="455" t="s">
        <v>1215</v>
      </c>
      <c r="M173" s="455" t="s">
        <v>45</v>
      </c>
      <c r="N173" s="340"/>
      <c r="O173" s="749"/>
      <c r="P173" s="749"/>
      <c r="Q173" s="340"/>
      <c r="R173" s="340"/>
      <c r="S173" s="438" t="s">
        <v>47</v>
      </c>
      <c r="T173" s="438" t="s">
        <v>47</v>
      </c>
      <c r="U173" s="438" t="s">
        <v>47</v>
      </c>
      <c r="V173" s="438" t="s">
        <v>47</v>
      </c>
      <c r="W173" s="438" t="s">
        <v>47</v>
      </c>
      <c r="X173" s="438" t="s">
        <v>47</v>
      </c>
      <c r="Y173" s="438" t="s">
        <v>47</v>
      </c>
      <c r="Z173" s="438" t="s">
        <v>47</v>
      </c>
      <c r="AA173" s="438" t="s">
        <v>47</v>
      </c>
      <c r="AB173" s="438" t="s">
        <v>47</v>
      </c>
      <c r="AC173" s="438" t="s">
        <v>47</v>
      </c>
      <c r="AD173" s="436" t="s">
        <v>47</v>
      </c>
      <c r="AE173" s="319"/>
      <c r="AF173" s="320" t="str">
        <f t="shared" si="5"/>
        <v>PERI</v>
      </c>
      <c r="AG173" s="358">
        <v>45028</v>
      </c>
      <c r="AH173" s="320" t="s">
        <v>1216</v>
      </c>
      <c r="AI173" s="356" t="s">
        <v>1102</v>
      </c>
      <c r="AJ173" s="386"/>
      <c r="AK173" s="385"/>
      <c r="AL173" s="15"/>
      <c r="AM173" s="422" t="s">
        <v>1218</v>
      </c>
      <c r="AN173" s="319"/>
      <c r="AO173" s="309" t="s">
        <v>633</v>
      </c>
    </row>
    <row r="174" spans="1:41" ht="26">
      <c r="A174" s="755"/>
      <c r="B174" s="340"/>
      <c r="C174" s="340"/>
      <c r="D174" s="340"/>
      <c r="E174" s="340"/>
      <c r="F174" s="366"/>
      <c r="H174" s="377" t="s">
        <v>1215</v>
      </c>
      <c r="I174" s="365"/>
      <c r="J174" s="453" t="s">
        <v>1356</v>
      </c>
      <c r="K174" s="453" t="s">
        <v>1357</v>
      </c>
      <c r="L174" s="453" t="s">
        <v>1215</v>
      </c>
      <c r="M174" s="453" t="s">
        <v>45</v>
      </c>
      <c r="N174" s="340"/>
      <c r="O174" s="749"/>
      <c r="P174" s="749"/>
      <c r="Q174" s="340"/>
      <c r="R174" s="454"/>
      <c r="S174" s="373" t="s">
        <v>47</v>
      </c>
      <c r="T174" s="373" t="s">
        <v>47</v>
      </c>
      <c r="U174" s="373" t="s">
        <v>47</v>
      </c>
      <c r="V174" s="373" t="s">
        <v>47</v>
      </c>
      <c r="W174" s="373" t="s">
        <v>47</v>
      </c>
      <c r="X174" s="373" t="s">
        <v>47</v>
      </c>
      <c r="Y174" s="373" t="s">
        <v>47</v>
      </c>
      <c r="Z174" s="373" t="s">
        <v>47</v>
      </c>
      <c r="AA174" s="373" t="s">
        <v>47</v>
      </c>
      <c r="AB174" s="373" t="s">
        <v>47</v>
      </c>
      <c r="AC174" s="373" t="s">
        <v>47</v>
      </c>
      <c r="AD174" s="372" t="s">
        <v>47</v>
      </c>
      <c r="AE174" s="319"/>
      <c r="AF174" s="320" t="str">
        <f t="shared" si="5"/>
        <v>PERI</v>
      </c>
      <c r="AG174" s="358">
        <v>45028</v>
      </c>
      <c r="AH174" s="320" t="s">
        <v>1216</v>
      </c>
      <c r="AI174" s="320" t="s">
        <v>1180</v>
      </c>
      <c r="AJ174" s="386"/>
      <c r="AK174" s="385"/>
      <c r="AL174" s="15"/>
      <c r="AM174" s="422" t="s">
        <v>1358</v>
      </c>
      <c r="AN174" s="319"/>
      <c r="AO174" s="309" t="e">
        <v>#N/A</v>
      </c>
    </row>
    <row r="175" spans="1:41" ht="26">
      <c r="A175" s="755"/>
      <c r="B175" s="340"/>
      <c r="C175" s="340"/>
      <c r="D175" s="340"/>
      <c r="E175" s="340"/>
      <c r="F175" s="366"/>
      <c r="H175" s="377" t="s">
        <v>1215</v>
      </c>
      <c r="I175" s="365"/>
      <c r="J175" s="453" t="s">
        <v>1359</v>
      </c>
      <c r="K175" s="453" t="s">
        <v>1360</v>
      </c>
      <c r="L175" s="453" t="s">
        <v>1215</v>
      </c>
      <c r="M175" s="453" t="s">
        <v>45</v>
      </c>
      <c r="N175" s="340"/>
      <c r="O175" s="749"/>
      <c r="P175" s="749"/>
      <c r="Q175" s="340"/>
      <c r="R175" s="454"/>
      <c r="S175" s="373" t="s">
        <v>47</v>
      </c>
      <c r="T175" s="373" t="s">
        <v>47</v>
      </c>
      <c r="U175" s="373" t="s">
        <v>47</v>
      </c>
      <c r="V175" s="373" t="s">
        <v>47</v>
      </c>
      <c r="W175" s="373" t="s">
        <v>47</v>
      </c>
      <c r="X175" s="373" t="s">
        <v>47</v>
      </c>
      <c r="Y175" s="373" t="s">
        <v>47</v>
      </c>
      <c r="Z175" s="373" t="s">
        <v>47</v>
      </c>
      <c r="AA175" s="373" t="s">
        <v>47</v>
      </c>
      <c r="AB175" s="373" t="s">
        <v>47</v>
      </c>
      <c r="AC175" s="373" t="s">
        <v>47</v>
      </c>
      <c r="AD175" s="372" t="s">
        <v>47</v>
      </c>
      <c r="AE175" s="319"/>
      <c r="AF175" s="320" t="str">
        <f t="shared" si="5"/>
        <v>PERI</v>
      </c>
      <c r="AG175" s="358">
        <v>45028</v>
      </c>
      <c r="AH175" s="320" t="s">
        <v>1216</v>
      </c>
      <c r="AI175" s="320" t="s">
        <v>1180</v>
      </c>
      <c r="AJ175" s="386"/>
      <c r="AK175" s="385"/>
      <c r="AL175" s="15"/>
      <c r="AM175" s="422" t="s">
        <v>1361</v>
      </c>
      <c r="AN175" s="319"/>
      <c r="AO175" s="309" t="e">
        <v>#N/A</v>
      </c>
    </row>
    <row r="176" spans="1:41" ht="16">
      <c r="A176" s="755"/>
      <c r="B176" s="340"/>
      <c r="C176" s="340"/>
      <c r="D176" s="340"/>
      <c r="E176" s="340"/>
      <c r="F176" s="366"/>
      <c r="H176" s="377" t="s">
        <v>1215</v>
      </c>
      <c r="I176" s="365"/>
      <c r="J176" s="453" t="s">
        <v>1362</v>
      </c>
      <c r="K176" s="453" t="s">
        <v>1363</v>
      </c>
      <c r="L176" s="453" t="s">
        <v>1215</v>
      </c>
      <c r="M176" s="453" t="s">
        <v>45</v>
      </c>
      <c r="N176" s="340"/>
      <c r="O176" s="749"/>
      <c r="P176" s="749"/>
      <c r="Q176" s="340"/>
      <c r="R176" s="340"/>
      <c r="S176" s="373" t="s">
        <v>47</v>
      </c>
      <c r="T176" s="373" t="s">
        <v>47</v>
      </c>
      <c r="U176" s="373" t="s">
        <v>47</v>
      </c>
      <c r="V176" s="373" t="s">
        <v>47</v>
      </c>
      <c r="W176" s="373" t="s">
        <v>47</v>
      </c>
      <c r="X176" s="373" t="s">
        <v>47</v>
      </c>
      <c r="Y176" s="373" t="s">
        <v>47</v>
      </c>
      <c r="Z176" s="373" t="s">
        <v>47</v>
      </c>
      <c r="AA176" s="373" t="s">
        <v>47</v>
      </c>
      <c r="AB176" s="373" t="s">
        <v>47</v>
      </c>
      <c r="AC176" s="373" t="s">
        <v>47</v>
      </c>
      <c r="AD176" s="372" t="s">
        <v>47</v>
      </c>
      <c r="AE176" s="319"/>
      <c r="AF176" s="320" t="str">
        <f t="shared" si="5"/>
        <v>PERI</v>
      </c>
      <c r="AG176" s="358">
        <v>45000</v>
      </c>
      <c r="AH176" s="320" t="s">
        <v>1216</v>
      </c>
      <c r="AI176" s="356" t="s">
        <v>1102</v>
      </c>
      <c r="AJ176" s="386"/>
      <c r="AK176" s="385"/>
      <c r="AL176" s="15"/>
      <c r="AM176" s="320"/>
      <c r="AN176" s="319"/>
      <c r="AO176" s="309" t="e">
        <v>#N/A</v>
      </c>
    </row>
    <row r="177" spans="1:41" ht="16">
      <c r="A177" s="755"/>
      <c r="B177" s="340"/>
      <c r="C177" s="340"/>
      <c r="D177" s="340"/>
      <c r="E177" s="340"/>
      <c r="F177" s="366"/>
      <c r="H177" s="377" t="s">
        <v>1215</v>
      </c>
      <c r="I177" s="365"/>
      <c r="J177" s="453" t="s">
        <v>1364</v>
      </c>
      <c r="K177" s="453" t="s">
        <v>1365</v>
      </c>
      <c r="L177" s="453" t="s">
        <v>1215</v>
      </c>
      <c r="M177" s="453" t="s">
        <v>45</v>
      </c>
      <c r="N177" s="340"/>
      <c r="O177" s="749"/>
      <c r="P177" s="749"/>
      <c r="Q177" s="340"/>
      <c r="R177" s="340"/>
      <c r="S177" s="373" t="s">
        <v>47</v>
      </c>
      <c r="T177" s="373" t="s">
        <v>47</v>
      </c>
      <c r="U177" s="373" t="s">
        <v>47</v>
      </c>
      <c r="V177" s="373" t="s">
        <v>47</v>
      </c>
      <c r="W177" s="373" t="s">
        <v>47</v>
      </c>
      <c r="X177" s="373" t="s">
        <v>47</v>
      </c>
      <c r="Y177" s="373" t="s">
        <v>47</v>
      </c>
      <c r="Z177" s="373" t="s">
        <v>47</v>
      </c>
      <c r="AA177" s="373" t="s">
        <v>47</v>
      </c>
      <c r="AB177" s="373" t="s">
        <v>47</v>
      </c>
      <c r="AC177" s="373" t="s">
        <v>47</v>
      </c>
      <c r="AD177" s="372" t="s">
        <v>47</v>
      </c>
      <c r="AE177" s="319"/>
      <c r="AF177" s="320" t="str">
        <f t="shared" si="5"/>
        <v>PERI</v>
      </c>
      <c r="AG177" s="358">
        <v>45000</v>
      </c>
      <c r="AH177" s="320" t="s">
        <v>1216</v>
      </c>
      <c r="AI177" s="356" t="s">
        <v>1102</v>
      </c>
      <c r="AJ177" s="386"/>
      <c r="AK177" s="385"/>
      <c r="AL177" s="15"/>
      <c r="AM177" s="320"/>
      <c r="AN177" s="319"/>
      <c r="AO177" s="309" t="e">
        <v>#N/A</v>
      </c>
    </row>
    <row r="178" spans="1:41" ht="16">
      <c r="A178" s="755"/>
      <c r="B178" s="340"/>
      <c r="C178" s="340"/>
      <c r="D178" s="340"/>
      <c r="E178" s="340"/>
      <c r="F178" s="366"/>
      <c r="H178" s="377" t="s">
        <v>1215</v>
      </c>
      <c r="I178" s="365"/>
      <c r="J178" s="453" t="s">
        <v>1366</v>
      </c>
      <c r="K178" s="453" t="s">
        <v>1367</v>
      </c>
      <c r="L178" s="453" t="s">
        <v>1215</v>
      </c>
      <c r="M178" s="453" t="s">
        <v>45</v>
      </c>
      <c r="N178" s="340"/>
      <c r="O178" s="749"/>
      <c r="P178" s="749"/>
      <c r="Q178" s="340"/>
      <c r="R178" s="340"/>
      <c r="S178" s="373" t="s">
        <v>47</v>
      </c>
      <c r="T178" s="373" t="s">
        <v>47</v>
      </c>
      <c r="U178" s="373" t="s">
        <v>47</v>
      </c>
      <c r="V178" s="373" t="s">
        <v>47</v>
      </c>
      <c r="W178" s="373" t="s">
        <v>47</v>
      </c>
      <c r="X178" s="373" t="s">
        <v>47</v>
      </c>
      <c r="Y178" s="373" t="s">
        <v>47</v>
      </c>
      <c r="Z178" s="373" t="s">
        <v>47</v>
      </c>
      <c r="AA178" s="373" t="s">
        <v>47</v>
      </c>
      <c r="AB178" s="373" t="s">
        <v>47</v>
      </c>
      <c r="AC178" s="373" t="s">
        <v>47</v>
      </c>
      <c r="AD178" s="372" t="s">
        <v>47</v>
      </c>
      <c r="AE178" s="319"/>
      <c r="AF178" s="320" t="str">
        <f t="shared" si="5"/>
        <v>PERI</v>
      </c>
      <c r="AG178" s="358">
        <v>45000</v>
      </c>
      <c r="AH178" s="320" t="s">
        <v>1216</v>
      </c>
      <c r="AI178" s="356" t="s">
        <v>1102</v>
      </c>
      <c r="AJ178" s="386"/>
      <c r="AK178" s="385"/>
      <c r="AL178" s="15"/>
      <c r="AM178" s="320"/>
      <c r="AN178" s="319"/>
      <c r="AO178" s="309" t="e">
        <v>#N/A</v>
      </c>
    </row>
    <row r="179" spans="1:41" ht="16">
      <c r="A179" s="755"/>
      <c r="B179" s="340"/>
      <c r="C179" s="340"/>
      <c r="D179" s="340"/>
      <c r="E179" s="340"/>
      <c r="F179" s="366"/>
      <c r="H179" s="377" t="s">
        <v>1215</v>
      </c>
      <c r="I179" s="365"/>
      <c r="J179" s="453" t="s">
        <v>1368</v>
      </c>
      <c r="K179" s="453" t="s">
        <v>1369</v>
      </c>
      <c r="L179" s="453" t="s">
        <v>1215</v>
      </c>
      <c r="M179" s="453" t="s">
        <v>45</v>
      </c>
      <c r="N179" s="340"/>
      <c r="O179" s="749"/>
      <c r="P179" s="749"/>
      <c r="Q179" s="340"/>
      <c r="R179" s="340"/>
      <c r="S179" s="373" t="s">
        <v>47</v>
      </c>
      <c r="T179" s="373" t="s">
        <v>47</v>
      </c>
      <c r="U179" s="373" t="s">
        <v>47</v>
      </c>
      <c r="V179" s="373" t="s">
        <v>47</v>
      </c>
      <c r="W179" s="373" t="s">
        <v>47</v>
      </c>
      <c r="X179" s="373" t="s">
        <v>47</v>
      </c>
      <c r="Y179" s="373" t="s">
        <v>47</v>
      </c>
      <c r="Z179" s="373" t="s">
        <v>47</v>
      </c>
      <c r="AA179" s="373" t="s">
        <v>47</v>
      </c>
      <c r="AB179" s="373" t="s">
        <v>47</v>
      </c>
      <c r="AC179" s="373" t="s">
        <v>47</v>
      </c>
      <c r="AD179" s="372" t="s">
        <v>47</v>
      </c>
      <c r="AE179" s="319"/>
      <c r="AF179" s="320" t="str">
        <f t="shared" si="5"/>
        <v>PERI</v>
      </c>
      <c r="AG179" s="358">
        <v>45000</v>
      </c>
      <c r="AH179" s="320" t="s">
        <v>1216</v>
      </c>
      <c r="AI179" s="356" t="s">
        <v>1102</v>
      </c>
      <c r="AJ179" s="386"/>
      <c r="AK179" s="385"/>
      <c r="AL179" s="15"/>
      <c r="AM179" s="320"/>
      <c r="AN179" s="319"/>
      <c r="AO179" s="309" t="e">
        <v>#N/A</v>
      </c>
    </row>
    <row r="180" spans="1:41" ht="16">
      <c r="A180" s="755"/>
      <c r="B180" s="340"/>
      <c r="C180" s="340"/>
      <c r="D180" s="340"/>
      <c r="E180" s="340"/>
      <c r="F180" s="366"/>
      <c r="H180" s="377" t="s">
        <v>1215</v>
      </c>
      <c r="I180" s="365"/>
      <c r="J180" s="453" t="s">
        <v>1370</v>
      </c>
      <c r="K180" s="453" t="s">
        <v>1371</v>
      </c>
      <c r="L180" s="453" t="s">
        <v>1215</v>
      </c>
      <c r="M180" s="453" t="s">
        <v>45</v>
      </c>
      <c r="N180" s="340"/>
      <c r="O180" s="749"/>
      <c r="P180" s="749"/>
      <c r="Q180" s="340"/>
      <c r="R180" s="340"/>
      <c r="S180" s="373" t="s">
        <v>47</v>
      </c>
      <c r="T180" s="373" t="s">
        <v>47</v>
      </c>
      <c r="U180" s="373" t="s">
        <v>47</v>
      </c>
      <c r="V180" s="373" t="s">
        <v>47</v>
      </c>
      <c r="W180" s="373" t="s">
        <v>47</v>
      </c>
      <c r="X180" s="373" t="s">
        <v>47</v>
      </c>
      <c r="Y180" s="373" t="s">
        <v>47</v>
      </c>
      <c r="Z180" s="373" t="s">
        <v>47</v>
      </c>
      <c r="AA180" s="373" t="s">
        <v>47</v>
      </c>
      <c r="AB180" s="373" t="s">
        <v>47</v>
      </c>
      <c r="AC180" s="373" t="s">
        <v>47</v>
      </c>
      <c r="AD180" s="372" t="s">
        <v>47</v>
      </c>
      <c r="AE180" s="319"/>
      <c r="AF180" s="320" t="str">
        <f t="shared" si="5"/>
        <v>PERI</v>
      </c>
      <c r="AG180" s="358">
        <v>45000</v>
      </c>
      <c r="AH180" s="320" t="s">
        <v>1216</v>
      </c>
      <c r="AI180" s="356" t="s">
        <v>1102</v>
      </c>
      <c r="AJ180" s="386"/>
      <c r="AK180" s="385"/>
      <c r="AL180" s="15"/>
      <c r="AM180" s="320"/>
      <c r="AN180" s="319"/>
      <c r="AO180" s="309" t="e">
        <v>#N/A</v>
      </c>
    </row>
    <row r="181" spans="1:41" ht="16">
      <c r="A181" s="755"/>
      <c r="B181" s="340"/>
      <c r="C181" s="340"/>
      <c r="D181" s="340"/>
      <c r="E181" s="340"/>
      <c r="F181" s="366"/>
      <c r="H181" s="377" t="s">
        <v>1215</v>
      </c>
      <c r="I181" s="365"/>
      <c r="J181" s="453" t="s">
        <v>1372</v>
      </c>
      <c r="K181" s="453" t="s">
        <v>1373</v>
      </c>
      <c r="L181" s="453" t="s">
        <v>1215</v>
      </c>
      <c r="M181" s="453" t="s">
        <v>45</v>
      </c>
      <c r="N181" s="340"/>
      <c r="O181" s="749"/>
      <c r="P181" s="749"/>
      <c r="Q181" s="340"/>
      <c r="R181" s="340"/>
      <c r="S181" s="373" t="s">
        <v>47</v>
      </c>
      <c r="T181" s="373" t="s">
        <v>47</v>
      </c>
      <c r="U181" s="373" t="s">
        <v>47</v>
      </c>
      <c r="V181" s="373" t="s">
        <v>47</v>
      </c>
      <c r="W181" s="373" t="s">
        <v>47</v>
      </c>
      <c r="X181" s="373" t="s">
        <v>47</v>
      </c>
      <c r="Y181" s="373" t="s">
        <v>47</v>
      </c>
      <c r="Z181" s="373" t="s">
        <v>47</v>
      </c>
      <c r="AA181" s="373" t="s">
        <v>47</v>
      </c>
      <c r="AB181" s="373" t="s">
        <v>47</v>
      </c>
      <c r="AC181" s="373" t="s">
        <v>47</v>
      </c>
      <c r="AD181" s="372" t="s">
        <v>47</v>
      </c>
      <c r="AE181" s="319"/>
      <c r="AF181" s="320" t="str">
        <f t="shared" si="5"/>
        <v>PERI</v>
      </c>
      <c r="AG181" s="358">
        <v>45000</v>
      </c>
      <c r="AH181" s="320" t="s">
        <v>1216</v>
      </c>
      <c r="AI181" s="356" t="s">
        <v>1102</v>
      </c>
      <c r="AJ181" s="386"/>
      <c r="AK181" s="385"/>
      <c r="AL181" s="15"/>
      <c r="AM181" s="320"/>
      <c r="AN181" s="319"/>
      <c r="AO181" s="309" t="e">
        <v>#N/A</v>
      </c>
    </row>
    <row r="182" spans="1:41" ht="16">
      <c r="A182" s="755"/>
      <c r="B182" s="340"/>
      <c r="C182" s="340"/>
      <c r="D182" s="340"/>
      <c r="E182" s="340"/>
      <c r="F182" s="366"/>
      <c r="H182" s="377" t="s">
        <v>1215</v>
      </c>
      <c r="I182" s="365"/>
      <c r="J182" s="453" t="s">
        <v>1374</v>
      </c>
      <c r="K182" s="453" t="s">
        <v>1375</v>
      </c>
      <c r="L182" s="453" t="s">
        <v>1215</v>
      </c>
      <c r="M182" s="453" t="s">
        <v>45</v>
      </c>
      <c r="N182" s="340"/>
      <c r="O182" s="749"/>
      <c r="P182" s="749"/>
      <c r="Q182" s="340"/>
      <c r="R182" s="340"/>
      <c r="S182" s="373" t="s">
        <v>47</v>
      </c>
      <c r="T182" s="373" t="s">
        <v>47</v>
      </c>
      <c r="U182" s="373" t="s">
        <v>47</v>
      </c>
      <c r="V182" s="373" t="s">
        <v>47</v>
      </c>
      <c r="W182" s="373" t="s">
        <v>47</v>
      </c>
      <c r="X182" s="373" t="s">
        <v>47</v>
      </c>
      <c r="Y182" s="373" t="s">
        <v>47</v>
      </c>
      <c r="Z182" s="373" t="s">
        <v>47</v>
      </c>
      <c r="AA182" s="373" t="s">
        <v>47</v>
      </c>
      <c r="AB182" s="373" t="s">
        <v>47</v>
      </c>
      <c r="AC182" s="373" t="s">
        <v>47</v>
      </c>
      <c r="AD182" s="372" t="s">
        <v>47</v>
      </c>
      <c r="AE182" s="319"/>
      <c r="AF182" s="320" t="str">
        <f t="shared" si="5"/>
        <v>PERI</v>
      </c>
      <c r="AG182" s="358">
        <v>45000</v>
      </c>
      <c r="AH182" s="320" t="s">
        <v>1216</v>
      </c>
      <c r="AI182" s="356" t="s">
        <v>1102</v>
      </c>
      <c r="AJ182" s="386"/>
      <c r="AK182" s="385"/>
      <c r="AL182" s="15"/>
      <c r="AM182" s="320"/>
      <c r="AN182" s="319"/>
      <c r="AO182" s="309" t="e">
        <v>#N/A</v>
      </c>
    </row>
    <row r="183" spans="1:41" ht="16">
      <c r="A183" s="755"/>
      <c r="B183" s="340"/>
      <c r="C183" s="340"/>
      <c r="D183" s="340"/>
      <c r="E183" s="340"/>
      <c r="F183" s="366"/>
      <c r="H183" s="405" t="s">
        <v>1215</v>
      </c>
      <c r="I183" s="404"/>
      <c r="J183" s="206" t="s">
        <v>635</v>
      </c>
      <c r="K183" s="453" t="s">
        <v>636</v>
      </c>
      <c r="L183" s="453" t="s">
        <v>1215</v>
      </c>
      <c r="M183" s="453" t="s">
        <v>755</v>
      </c>
      <c r="N183" s="340"/>
      <c r="O183" s="749"/>
      <c r="P183" s="749"/>
      <c r="Q183" s="340"/>
      <c r="R183" s="340"/>
      <c r="S183" s="373" t="s">
        <v>47</v>
      </c>
      <c r="T183" s="373" t="s">
        <v>47</v>
      </c>
      <c r="U183" s="373" t="s">
        <v>47</v>
      </c>
      <c r="V183" s="373" t="s">
        <v>47</v>
      </c>
      <c r="W183" s="373" t="s">
        <v>47</v>
      </c>
      <c r="X183" s="373" t="s">
        <v>47</v>
      </c>
      <c r="Y183" s="373" t="s">
        <v>47</v>
      </c>
      <c r="Z183" s="373" t="s">
        <v>47</v>
      </c>
      <c r="AA183" s="373" t="s">
        <v>47</v>
      </c>
      <c r="AB183" s="373" t="s">
        <v>47</v>
      </c>
      <c r="AC183" s="373" t="s">
        <v>47</v>
      </c>
      <c r="AD183" s="372" t="s">
        <v>47</v>
      </c>
      <c r="AE183" s="319"/>
      <c r="AF183" s="320" t="str">
        <f t="shared" si="5"/>
        <v>PERI</v>
      </c>
      <c r="AG183" s="358">
        <v>45000</v>
      </c>
      <c r="AH183" s="320" t="s">
        <v>1216</v>
      </c>
      <c r="AI183" s="356" t="s">
        <v>1102</v>
      </c>
      <c r="AJ183" s="386"/>
      <c r="AK183" s="385"/>
      <c r="AL183" s="15"/>
      <c r="AM183" s="320"/>
      <c r="AN183" s="319"/>
      <c r="AO183" s="309" t="e">
        <v>#N/A</v>
      </c>
    </row>
    <row r="184" spans="1:41" s="370" customFormat="1" ht="16">
      <c r="A184" s="755"/>
      <c r="B184" s="375"/>
      <c r="C184" s="375"/>
      <c r="D184" s="375"/>
      <c r="E184" s="375"/>
      <c r="F184" s="378"/>
      <c r="G184" s="309"/>
      <c r="H184" s="369" t="s">
        <v>1220</v>
      </c>
      <c r="I184" s="351" t="s">
        <v>1175</v>
      </c>
      <c r="J184" s="452"/>
      <c r="K184" s="452"/>
      <c r="L184" s="452"/>
      <c r="M184" s="452"/>
      <c r="N184" s="375"/>
      <c r="O184" s="749"/>
      <c r="P184" s="749"/>
      <c r="Q184" s="375"/>
      <c r="R184" s="381"/>
      <c r="S184" s="347"/>
      <c r="T184" s="347"/>
      <c r="U184" s="347"/>
      <c r="V184" s="347"/>
      <c r="W184" s="347"/>
      <c r="X184" s="347"/>
      <c r="Y184" s="347"/>
      <c r="Z184" s="347"/>
      <c r="AA184" s="347"/>
      <c r="AB184" s="347"/>
      <c r="AC184" s="347"/>
      <c r="AD184" s="346"/>
      <c r="AE184" s="380"/>
      <c r="AF184" s="344" t="s">
        <v>1176</v>
      </c>
      <c r="AG184" s="379"/>
      <c r="AH184" s="379"/>
      <c r="AI184" s="379"/>
      <c r="AJ184" s="379"/>
      <c r="AK184" s="379"/>
      <c r="AL184" s="379"/>
      <c r="AM184" s="379"/>
      <c r="AN184" s="371"/>
      <c r="AO184" s="309" t="e">
        <v>#N/A</v>
      </c>
    </row>
    <row r="185" spans="1:41" s="370" customFormat="1" ht="16">
      <c r="A185" s="755"/>
      <c r="B185" s="375"/>
      <c r="C185" s="375"/>
      <c r="D185" s="375"/>
      <c r="E185" s="375"/>
      <c r="F185" s="378"/>
      <c r="G185" s="309"/>
      <c r="H185" s="377" t="s">
        <v>1220</v>
      </c>
      <c r="I185" s="365"/>
      <c r="J185" s="451" t="s">
        <v>618</v>
      </c>
      <c r="K185" s="451" t="s">
        <v>619</v>
      </c>
      <c r="L185" s="451" t="s">
        <v>1221</v>
      </c>
      <c r="M185" s="451" t="s">
        <v>755</v>
      </c>
      <c r="N185" s="375"/>
      <c r="O185" s="749"/>
      <c r="P185" s="749"/>
      <c r="Q185" s="375"/>
      <c r="R185" s="374"/>
      <c r="S185" s="332" t="s">
        <v>47</v>
      </c>
      <c r="T185" s="332" t="s">
        <v>47</v>
      </c>
      <c r="U185" s="332" t="s">
        <v>47</v>
      </c>
      <c r="V185" s="332" t="s">
        <v>47</v>
      </c>
      <c r="W185" s="332" t="s">
        <v>47</v>
      </c>
      <c r="X185" s="332" t="s">
        <v>47</v>
      </c>
      <c r="Y185" s="332" t="s">
        <v>47</v>
      </c>
      <c r="Z185" s="332" t="s">
        <v>47</v>
      </c>
      <c r="AA185" s="332" t="s">
        <v>47</v>
      </c>
      <c r="AB185" s="332" t="s">
        <v>47</v>
      </c>
      <c r="AC185" s="332" t="s">
        <v>47</v>
      </c>
      <c r="AD185" s="331" t="s">
        <v>47</v>
      </c>
      <c r="AE185" s="371"/>
      <c r="AF185" s="320" t="str">
        <f>AF184</f>
        <v>PERI</v>
      </c>
      <c r="AG185" s="386">
        <v>44994</v>
      </c>
      <c r="AH185" s="385" t="s">
        <v>1179</v>
      </c>
      <c r="AI185" s="385" t="s">
        <v>1180</v>
      </c>
      <c r="AJ185" s="386"/>
      <c r="AK185" s="385"/>
      <c r="AL185" s="385"/>
      <c r="AM185" s="401"/>
      <c r="AN185" s="371"/>
      <c r="AO185" s="309" t="s">
        <v>618</v>
      </c>
    </row>
    <row r="186" spans="1:41" s="370" customFormat="1" ht="16">
      <c r="A186" s="755"/>
      <c r="B186" s="375"/>
      <c r="C186" s="375"/>
      <c r="D186" s="375"/>
      <c r="E186" s="375"/>
      <c r="F186" s="378"/>
      <c r="G186" s="309"/>
      <c r="H186" s="377" t="s">
        <v>1220</v>
      </c>
      <c r="I186" s="365"/>
      <c r="J186" s="451" t="s">
        <v>621</v>
      </c>
      <c r="K186" s="451" t="s">
        <v>622</v>
      </c>
      <c r="L186" s="451" t="s">
        <v>1221</v>
      </c>
      <c r="M186" s="451" t="s">
        <v>755</v>
      </c>
      <c r="N186" s="375"/>
      <c r="O186" s="749"/>
      <c r="P186" s="749"/>
      <c r="Q186" s="375"/>
      <c r="R186" s="374"/>
      <c r="S186" s="332" t="s">
        <v>47</v>
      </c>
      <c r="T186" s="332" t="s">
        <v>47</v>
      </c>
      <c r="U186" s="332" t="s">
        <v>47</v>
      </c>
      <c r="V186" s="332" t="s">
        <v>47</v>
      </c>
      <c r="W186" s="332" t="s">
        <v>47</v>
      </c>
      <c r="X186" s="332" t="s">
        <v>47</v>
      </c>
      <c r="Y186" s="332" t="s">
        <v>47</v>
      </c>
      <c r="Z186" s="332" t="s">
        <v>47</v>
      </c>
      <c r="AA186" s="332" t="s">
        <v>47</v>
      </c>
      <c r="AB186" s="332" t="s">
        <v>47</v>
      </c>
      <c r="AC186" s="332" t="s">
        <v>47</v>
      </c>
      <c r="AD186" s="331" t="s">
        <v>47</v>
      </c>
      <c r="AE186" s="371"/>
      <c r="AF186" s="320" t="str">
        <f>AF185</f>
        <v>PERI</v>
      </c>
      <c r="AG186" s="386">
        <v>44994</v>
      </c>
      <c r="AH186" s="385" t="s">
        <v>1179</v>
      </c>
      <c r="AI186" s="385" t="s">
        <v>1180</v>
      </c>
      <c r="AJ186" s="386"/>
      <c r="AK186" s="385"/>
      <c r="AL186" s="385"/>
      <c r="AM186" s="401"/>
      <c r="AN186" s="371"/>
      <c r="AO186" s="309" t="s">
        <v>621</v>
      </c>
    </row>
    <row r="187" spans="1:41" s="370" customFormat="1" ht="16">
      <c r="A187" s="755"/>
      <c r="B187" s="375"/>
      <c r="C187" s="375"/>
      <c r="D187" s="375"/>
      <c r="E187" s="375"/>
      <c r="F187" s="378"/>
      <c r="G187" s="309"/>
      <c r="H187" s="377" t="s">
        <v>1220</v>
      </c>
      <c r="I187" s="365"/>
      <c r="J187" s="451" t="s">
        <v>624</v>
      </c>
      <c r="K187" s="451" t="s">
        <v>625</v>
      </c>
      <c r="L187" s="451" t="s">
        <v>1221</v>
      </c>
      <c r="M187" s="451" t="s">
        <v>755</v>
      </c>
      <c r="N187" s="375"/>
      <c r="O187" s="749"/>
      <c r="P187" s="749"/>
      <c r="Q187" s="375"/>
      <c r="R187" s="374"/>
      <c r="S187" s="332" t="s">
        <v>47</v>
      </c>
      <c r="T187" s="332" t="s">
        <v>47</v>
      </c>
      <c r="U187" s="332" t="s">
        <v>47</v>
      </c>
      <c r="V187" s="332" t="s">
        <v>47</v>
      </c>
      <c r="W187" s="332" t="s">
        <v>47</v>
      </c>
      <c r="X187" s="332" t="s">
        <v>47</v>
      </c>
      <c r="Y187" s="332" t="s">
        <v>47</v>
      </c>
      <c r="Z187" s="332" t="s">
        <v>47</v>
      </c>
      <c r="AA187" s="332" t="s">
        <v>47</v>
      </c>
      <c r="AB187" s="332" t="s">
        <v>47</v>
      </c>
      <c r="AC187" s="332" t="s">
        <v>47</v>
      </c>
      <c r="AD187" s="331" t="s">
        <v>47</v>
      </c>
      <c r="AE187" s="371"/>
      <c r="AF187" s="320" t="str">
        <f>AF186</f>
        <v>PERI</v>
      </c>
      <c r="AG187" s="386">
        <v>44994</v>
      </c>
      <c r="AH187" s="385" t="s">
        <v>1179</v>
      </c>
      <c r="AI187" s="385" t="s">
        <v>1180</v>
      </c>
      <c r="AJ187" s="386"/>
      <c r="AK187" s="385"/>
      <c r="AL187" s="385"/>
      <c r="AM187" s="401"/>
      <c r="AN187" s="371"/>
      <c r="AO187" s="309" t="s">
        <v>624</v>
      </c>
    </row>
    <row r="188" spans="1:41" s="383" customFormat="1" ht="16">
      <c r="A188" s="755"/>
      <c r="B188" s="391"/>
      <c r="C188" s="391"/>
      <c r="D188" s="340"/>
      <c r="E188" s="388"/>
      <c r="F188" s="390"/>
      <c r="G188" s="309"/>
      <c r="H188" s="369" t="s">
        <v>1222</v>
      </c>
      <c r="I188" s="351" t="s">
        <v>1175</v>
      </c>
      <c r="J188" s="350"/>
      <c r="K188" s="350"/>
      <c r="L188" s="350"/>
      <c r="M188" s="350"/>
      <c r="N188" s="388"/>
      <c r="O188" s="749"/>
      <c r="P188" s="749"/>
      <c r="Q188" s="388"/>
      <c r="R188" s="397"/>
      <c r="S188" s="347"/>
      <c r="T188" s="347"/>
      <c r="U188" s="347"/>
      <c r="V188" s="347"/>
      <c r="W188" s="347"/>
      <c r="X188" s="347"/>
      <c r="Y188" s="347"/>
      <c r="Z188" s="347"/>
      <c r="AA188" s="347"/>
      <c r="AB188" s="347"/>
      <c r="AC188" s="347"/>
      <c r="AD188" s="346"/>
      <c r="AE188" s="396"/>
      <c r="AF188" s="344" t="s">
        <v>1176</v>
      </c>
      <c r="AG188" s="395"/>
      <c r="AH188" s="395"/>
      <c r="AI188" s="395"/>
      <c r="AJ188" s="395"/>
      <c r="AK188" s="395"/>
      <c r="AL188" s="395"/>
      <c r="AM188" s="395"/>
      <c r="AN188" s="384"/>
      <c r="AO188" s="309" t="e">
        <v>#N/A</v>
      </c>
    </row>
    <row r="189" spans="1:41" s="383" customFormat="1" ht="16">
      <c r="A189" s="756"/>
      <c r="B189" s="391"/>
      <c r="C189" s="391"/>
      <c r="D189" s="340"/>
      <c r="E189" s="388"/>
      <c r="F189" s="390"/>
      <c r="G189" s="309"/>
      <c r="H189" s="377" t="s">
        <v>1222</v>
      </c>
      <c r="I189" s="365"/>
      <c r="J189" s="337" t="s">
        <v>197</v>
      </c>
      <c r="K189" s="337" t="s">
        <v>198</v>
      </c>
      <c r="L189" s="337" t="s">
        <v>1223</v>
      </c>
      <c r="M189" s="337" t="s">
        <v>755</v>
      </c>
      <c r="N189" s="388"/>
      <c r="O189" s="751"/>
      <c r="P189" s="751"/>
      <c r="Q189" s="388"/>
      <c r="R189" s="387"/>
      <c r="S189" s="424" t="s">
        <v>47</v>
      </c>
      <c r="T189" s="449" t="s">
        <v>47</v>
      </c>
      <c r="U189" s="449" t="s">
        <v>47</v>
      </c>
      <c r="V189" s="449" t="s">
        <v>47</v>
      </c>
      <c r="W189" s="449" t="s">
        <v>1131</v>
      </c>
      <c r="X189" s="449" t="s">
        <v>47</v>
      </c>
      <c r="Y189" s="449" t="s">
        <v>47</v>
      </c>
      <c r="Z189" s="449" t="s">
        <v>47</v>
      </c>
      <c r="AA189" s="449" t="s">
        <v>47</v>
      </c>
      <c r="AB189" s="449" t="s">
        <v>1131</v>
      </c>
      <c r="AC189" s="449" t="s">
        <v>47</v>
      </c>
      <c r="AD189" s="448" t="s">
        <v>47</v>
      </c>
      <c r="AE189" s="384"/>
      <c r="AF189" s="320" t="str">
        <f>AF188</f>
        <v>PERI</v>
      </c>
      <c r="AG189" s="450">
        <v>44995</v>
      </c>
      <c r="AH189" s="320" t="s">
        <v>1216</v>
      </c>
      <c r="AI189" s="320" t="s">
        <v>1180</v>
      </c>
      <c r="AJ189" s="386"/>
      <c r="AK189" s="385"/>
      <c r="AL189" s="385"/>
      <c r="AM189" s="447"/>
      <c r="AN189" s="384"/>
      <c r="AO189" s="309" t="s">
        <v>197</v>
      </c>
    </row>
    <row r="190" spans="1:41" s="383" customFormat="1" ht="16">
      <c r="A190" s="756"/>
      <c r="B190" s="391"/>
      <c r="C190" s="391"/>
      <c r="D190" s="340"/>
      <c r="E190" s="388"/>
      <c r="F190" s="390"/>
      <c r="G190" s="309"/>
      <c r="H190" s="377" t="s">
        <v>1222</v>
      </c>
      <c r="I190" s="365"/>
      <c r="J190" s="337" t="s">
        <v>857</v>
      </c>
      <c r="K190" s="337" t="s">
        <v>858</v>
      </c>
      <c r="L190" s="337" t="s">
        <v>1224</v>
      </c>
      <c r="M190" s="337" t="s">
        <v>755</v>
      </c>
      <c r="N190" s="388"/>
      <c r="O190" s="751"/>
      <c r="P190" s="751"/>
      <c r="Q190" s="388"/>
      <c r="R190" s="387"/>
      <c r="S190" s="424" t="s">
        <v>47</v>
      </c>
      <c r="T190" s="449" t="s">
        <v>47</v>
      </c>
      <c r="U190" s="449" t="s">
        <v>47</v>
      </c>
      <c r="V190" s="449" t="s">
        <v>47</v>
      </c>
      <c r="W190" s="449" t="s">
        <v>1131</v>
      </c>
      <c r="X190" s="449" t="s">
        <v>47</v>
      </c>
      <c r="Y190" s="449" t="s">
        <v>47</v>
      </c>
      <c r="Z190" s="449" t="s">
        <v>47</v>
      </c>
      <c r="AA190" s="449" t="s">
        <v>47</v>
      </c>
      <c r="AB190" s="449" t="s">
        <v>1225</v>
      </c>
      <c r="AC190" s="449" t="s">
        <v>1167</v>
      </c>
      <c r="AD190" s="448" t="s">
        <v>1167</v>
      </c>
      <c r="AE190" s="384"/>
      <c r="AF190" s="320" t="str">
        <f>AF189</f>
        <v>PERI</v>
      </c>
      <c r="AG190" s="450">
        <v>44995</v>
      </c>
      <c r="AH190" s="320" t="s">
        <v>1216</v>
      </c>
      <c r="AI190" s="320" t="s">
        <v>1180</v>
      </c>
      <c r="AJ190" s="386"/>
      <c r="AK190" s="385"/>
      <c r="AL190" s="385"/>
      <c r="AM190" s="354"/>
      <c r="AN190" s="384"/>
      <c r="AO190" s="309" t="s">
        <v>857</v>
      </c>
    </row>
    <row r="191" spans="1:41" s="383" customFormat="1" ht="16">
      <c r="A191" s="756"/>
      <c r="B191" s="391"/>
      <c r="C191" s="391"/>
      <c r="D191" s="340"/>
      <c r="E191" s="388"/>
      <c r="F191" s="390"/>
      <c r="G191" s="309"/>
      <c r="H191" s="377" t="s">
        <v>1222</v>
      </c>
      <c r="I191" s="365"/>
      <c r="J191" s="337" t="s">
        <v>859</v>
      </c>
      <c r="K191" s="337" t="s">
        <v>1226</v>
      </c>
      <c r="L191" s="337" t="s">
        <v>1227</v>
      </c>
      <c r="M191" s="337" t="s">
        <v>755</v>
      </c>
      <c r="N191" s="388"/>
      <c r="O191" s="751"/>
      <c r="P191" s="751"/>
      <c r="Q191" s="388"/>
      <c r="R191" s="388"/>
      <c r="S191" s="424" t="s">
        <v>47</v>
      </c>
      <c r="T191" s="449" t="s">
        <v>47</v>
      </c>
      <c r="U191" s="449" t="s">
        <v>47</v>
      </c>
      <c r="V191" s="449" t="s">
        <v>47</v>
      </c>
      <c r="W191" s="449" t="s">
        <v>1131</v>
      </c>
      <c r="X191" s="449" t="s">
        <v>47</v>
      </c>
      <c r="Y191" s="449" t="s">
        <v>47</v>
      </c>
      <c r="Z191" s="449" t="s">
        <v>47</v>
      </c>
      <c r="AA191" s="449" t="s">
        <v>47</v>
      </c>
      <c r="AB191" s="449" t="s">
        <v>1167</v>
      </c>
      <c r="AC191" s="449" t="s">
        <v>1167</v>
      </c>
      <c r="AD191" s="448" t="s">
        <v>1167</v>
      </c>
      <c r="AE191" s="384"/>
      <c r="AF191" s="320" t="str">
        <f>AF190</f>
        <v>PERI</v>
      </c>
      <c r="AG191" s="321">
        <v>44995</v>
      </c>
      <c r="AH191" s="320" t="s">
        <v>1216</v>
      </c>
      <c r="AI191" s="320" t="s">
        <v>1180</v>
      </c>
      <c r="AJ191" s="386"/>
      <c r="AK191" s="385"/>
      <c r="AL191" s="385"/>
      <c r="AM191" s="447"/>
      <c r="AN191" s="384"/>
      <c r="AO191" s="309" t="s">
        <v>859</v>
      </c>
    </row>
    <row r="192" spans="1:41" s="383" customFormat="1" ht="16">
      <c r="A192" s="756"/>
      <c r="B192" s="391"/>
      <c r="C192" s="391"/>
      <c r="D192" s="340"/>
      <c r="E192" s="388"/>
      <c r="F192" s="390"/>
      <c r="G192" s="309"/>
      <c r="H192" s="377" t="s">
        <v>1222</v>
      </c>
      <c r="I192" s="365"/>
      <c r="J192" s="337" t="s">
        <v>994</v>
      </c>
      <c r="K192" s="337" t="s">
        <v>1228</v>
      </c>
      <c r="L192" s="337" t="s">
        <v>1229</v>
      </c>
      <c r="M192" s="337" t="s">
        <v>755</v>
      </c>
      <c r="N192" s="388"/>
      <c r="O192" s="751"/>
      <c r="P192" s="751"/>
      <c r="Q192" s="388"/>
      <c r="R192" s="388"/>
      <c r="S192" s="424" t="s">
        <v>47</v>
      </c>
      <c r="T192" s="449" t="s">
        <v>47</v>
      </c>
      <c r="U192" s="449" t="s">
        <v>47</v>
      </c>
      <c r="V192" s="449" t="s">
        <v>47</v>
      </c>
      <c r="W192" s="449" t="s">
        <v>1167</v>
      </c>
      <c r="X192" s="449" t="s">
        <v>1167</v>
      </c>
      <c r="Y192" s="449" t="s">
        <v>1167</v>
      </c>
      <c r="Z192" s="449" t="s">
        <v>1167</v>
      </c>
      <c r="AA192" s="449" t="s">
        <v>1167</v>
      </c>
      <c r="AB192" s="449" t="s">
        <v>1167</v>
      </c>
      <c r="AC192" s="449" t="s">
        <v>1167</v>
      </c>
      <c r="AD192" s="448" t="s">
        <v>1167</v>
      </c>
      <c r="AE192" s="384"/>
      <c r="AF192" s="320" t="s">
        <v>1230</v>
      </c>
      <c r="AG192" s="321">
        <v>44995</v>
      </c>
      <c r="AH192" s="320" t="s">
        <v>1216</v>
      </c>
      <c r="AI192" s="320" t="s">
        <v>1180</v>
      </c>
      <c r="AJ192" s="386"/>
      <c r="AK192" s="385"/>
      <c r="AL192" s="385"/>
      <c r="AM192" s="447"/>
      <c r="AN192" s="384"/>
      <c r="AO192" s="309" t="s">
        <v>994</v>
      </c>
    </row>
    <row r="193" spans="1:41" s="383" customFormat="1" ht="16">
      <c r="A193" s="756"/>
      <c r="B193" s="391"/>
      <c r="C193" s="391"/>
      <c r="D193" s="340"/>
      <c r="E193" s="388"/>
      <c r="F193" s="390"/>
      <c r="G193" s="309"/>
      <c r="H193" s="405" t="s">
        <v>1222</v>
      </c>
      <c r="I193" s="404"/>
      <c r="J193" s="337" t="s">
        <v>996</v>
      </c>
      <c r="K193" s="337" t="s">
        <v>1231</v>
      </c>
      <c r="L193" s="337" t="s">
        <v>1232</v>
      </c>
      <c r="M193" s="337" t="s">
        <v>755</v>
      </c>
      <c r="N193" s="388"/>
      <c r="O193" s="751"/>
      <c r="P193" s="751"/>
      <c r="Q193" s="388"/>
      <c r="R193" s="388"/>
      <c r="S193" s="424" t="s">
        <v>47</v>
      </c>
      <c r="T193" s="449" t="s">
        <v>47</v>
      </c>
      <c r="U193" s="449" t="s">
        <v>47</v>
      </c>
      <c r="V193" s="449" t="s">
        <v>47</v>
      </c>
      <c r="W193" s="449" t="s">
        <v>1167</v>
      </c>
      <c r="X193" s="449" t="s">
        <v>1167</v>
      </c>
      <c r="Y193" s="449" t="s">
        <v>1167</v>
      </c>
      <c r="Z193" s="449" t="s">
        <v>1167</v>
      </c>
      <c r="AA193" s="449" t="s">
        <v>1167</v>
      </c>
      <c r="AB193" s="449" t="s">
        <v>1167</v>
      </c>
      <c r="AC193" s="449" t="s">
        <v>1167</v>
      </c>
      <c r="AD193" s="448" t="s">
        <v>1167</v>
      </c>
      <c r="AE193" s="384"/>
      <c r="AF193" s="320" t="str">
        <f>AF191</f>
        <v>PERI</v>
      </c>
      <c r="AG193" s="321">
        <v>44995</v>
      </c>
      <c r="AH193" s="320" t="s">
        <v>1216</v>
      </c>
      <c r="AI193" s="320" t="s">
        <v>1180</v>
      </c>
      <c r="AJ193" s="386"/>
      <c r="AK193" s="385"/>
      <c r="AL193" s="385"/>
      <c r="AM193" s="447"/>
      <c r="AN193" s="384"/>
      <c r="AO193" s="309" t="s">
        <v>996</v>
      </c>
    </row>
    <row r="194" spans="1:41" ht="16">
      <c r="A194" s="756"/>
      <c r="B194" s="340"/>
      <c r="C194" s="340"/>
      <c r="D194" s="340"/>
      <c r="E194" s="340"/>
      <c r="F194" s="366"/>
      <c r="H194" s="369" t="s">
        <v>1233</v>
      </c>
      <c r="I194" s="351" t="s">
        <v>1175</v>
      </c>
      <c r="J194" s="350"/>
      <c r="K194" s="350"/>
      <c r="L194" s="350"/>
      <c r="M194" s="350"/>
      <c r="N194" s="340"/>
      <c r="O194" s="751"/>
      <c r="P194" s="751"/>
      <c r="Q194" s="340"/>
      <c r="R194" s="348"/>
      <c r="S194" s="446"/>
      <c r="T194" s="446"/>
      <c r="U194" s="446"/>
      <c r="V194" s="446"/>
      <c r="W194" s="446"/>
      <c r="X194" s="446"/>
      <c r="Y194" s="446"/>
      <c r="Z194" s="446"/>
      <c r="AA194" s="446"/>
      <c r="AB194" s="347"/>
      <c r="AC194" s="347"/>
      <c r="AD194" s="346"/>
      <c r="AE194" s="345"/>
      <c r="AF194" s="344" t="s">
        <v>1176</v>
      </c>
      <c r="AG194" s="342"/>
      <c r="AH194" s="342"/>
      <c r="AI194" s="342"/>
      <c r="AJ194" s="342"/>
      <c r="AK194" s="342"/>
      <c r="AL194" s="342"/>
      <c r="AM194" s="342"/>
      <c r="AN194" s="319"/>
      <c r="AO194" s="309" t="e">
        <v>#N/A</v>
      </c>
    </row>
    <row r="195" spans="1:41" ht="16">
      <c r="A195" s="755"/>
      <c r="B195" s="340"/>
      <c r="C195" s="340"/>
      <c r="D195" s="340"/>
      <c r="E195" s="340"/>
      <c r="F195" s="366"/>
      <c r="G195" s="409"/>
      <c r="H195" s="377" t="s">
        <v>1233</v>
      </c>
      <c r="I195" s="365"/>
      <c r="J195" s="337" t="s">
        <v>291</v>
      </c>
      <c r="K195" s="337" t="s">
        <v>292</v>
      </c>
      <c r="L195" s="337" t="s">
        <v>1234</v>
      </c>
      <c r="M195" s="337" t="s">
        <v>45</v>
      </c>
      <c r="N195" s="340"/>
      <c r="O195" s="750"/>
      <c r="P195" s="750"/>
      <c r="Q195" s="340"/>
      <c r="R195" s="333"/>
      <c r="S195" s="424" t="s">
        <v>47</v>
      </c>
      <c r="T195" s="424" t="s">
        <v>47</v>
      </c>
      <c r="U195" s="424" t="s">
        <v>47</v>
      </c>
      <c r="V195" s="424" t="s">
        <v>47</v>
      </c>
      <c r="W195" s="424" t="s">
        <v>47</v>
      </c>
      <c r="X195" s="424" t="s">
        <v>47</v>
      </c>
      <c r="Y195" s="424" t="s">
        <v>47</v>
      </c>
      <c r="Z195" s="424" t="s">
        <v>47</v>
      </c>
      <c r="AA195" s="424" t="s">
        <v>47</v>
      </c>
      <c r="AB195" s="425" t="s">
        <v>47</v>
      </c>
      <c r="AC195" s="425" t="s">
        <v>47</v>
      </c>
      <c r="AD195" s="423" t="s">
        <v>47</v>
      </c>
      <c r="AE195" s="319"/>
      <c r="AF195" s="320" t="str">
        <f t="shared" ref="AF195:AF240" si="6">AF194</f>
        <v>PERI</v>
      </c>
      <c r="AG195" s="321">
        <v>44994</v>
      </c>
      <c r="AH195" s="320" t="s">
        <v>1208</v>
      </c>
      <c r="AI195" s="320" t="s">
        <v>1180</v>
      </c>
      <c r="AJ195" s="386"/>
      <c r="AK195" s="385"/>
      <c r="AL195" s="385"/>
      <c r="AM195" s="320"/>
      <c r="AN195" s="319"/>
      <c r="AO195" s="309" t="s">
        <v>291</v>
      </c>
    </row>
    <row r="196" spans="1:41" ht="16">
      <c r="A196" s="755"/>
      <c r="B196" s="340"/>
      <c r="C196" s="340"/>
      <c r="D196" s="340"/>
      <c r="E196" s="340"/>
      <c r="F196" s="366"/>
      <c r="G196" s="409"/>
      <c r="H196" s="377" t="s">
        <v>1233</v>
      </c>
      <c r="I196" s="365"/>
      <c r="J196" s="337" t="s">
        <v>295</v>
      </c>
      <c r="K196" s="337" t="s">
        <v>296</v>
      </c>
      <c r="L196" s="337" t="s">
        <v>1234</v>
      </c>
      <c r="M196" s="337" t="s">
        <v>45</v>
      </c>
      <c r="N196" s="340"/>
      <c r="O196" s="749"/>
      <c r="P196" s="749"/>
      <c r="Q196" s="340"/>
      <c r="R196" s="333"/>
      <c r="S196" s="424" t="s">
        <v>47</v>
      </c>
      <c r="T196" s="424" t="s">
        <v>47</v>
      </c>
      <c r="U196" s="424" t="s">
        <v>47</v>
      </c>
      <c r="V196" s="424" t="s">
        <v>47</v>
      </c>
      <c r="W196" s="424" t="s">
        <v>47</v>
      </c>
      <c r="X196" s="424" t="s">
        <v>47</v>
      </c>
      <c r="Y196" s="424" t="s">
        <v>47</v>
      </c>
      <c r="Z196" s="424" t="s">
        <v>47</v>
      </c>
      <c r="AA196" s="424" t="s">
        <v>47</v>
      </c>
      <c r="AB196" s="425" t="s">
        <v>47</v>
      </c>
      <c r="AC196" s="425" t="s">
        <v>47</v>
      </c>
      <c r="AD196" s="423" t="s">
        <v>47</v>
      </c>
      <c r="AE196" s="319"/>
      <c r="AF196" s="320" t="str">
        <f t="shared" si="6"/>
        <v>PERI</v>
      </c>
      <c r="AG196" s="321">
        <v>44994</v>
      </c>
      <c r="AH196" s="320" t="s">
        <v>1208</v>
      </c>
      <c r="AI196" s="320" t="s">
        <v>1180</v>
      </c>
      <c r="AJ196" s="386"/>
      <c r="AK196" s="385"/>
      <c r="AL196" s="385"/>
      <c r="AM196" s="320"/>
      <c r="AN196" s="319"/>
      <c r="AO196" s="309" t="s">
        <v>295</v>
      </c>
    </row>
    <row r="197" spans="1:41" ht="16">
      <c r="A197" s="755"/>
      <c r="B197" s="340"/>
      <c r="C197" s="340"/>
      <c r="D197" s="340"/>
      <c r="E197" s="340"/>
      <c r="F197" s="366"/>
      <c r="G197" s="409"/>
      <c r="H197" s="377" t="s">
        <v>1233</v>
      </c>
      <c r="I197" s="365"/>
      <c r="J197" s="364" t="s">
        <v>1376</v>
      </c>
      <c r="K197" s="364" t="s">
        <v>1377</v>
      </c>
      <c r="L197" s="364" t="s">
        <v>1234</v>
      </c>
      <c r="M197" s="364" t="s">
        <v>45</v>
      </c>
      <c r="N197" s="340"/>
      <c r="O197" s="749"/>
      <c r="P197" s="749"/>
      <c r="Q197" s="340"/>
      <c r="R197" s="333"/>
      <c r="S197" s="373" t="s">
        <v>47</v>
      </c>
      <c r="T197" s="373" t="s">
        <v>47</v>
      </c>
      <c r="U197" s="373" t="s">
        <v>47</v>
      </c>
      <c r="V197" s="373" t="s">
        <v>47</v>
      </c>
      <c r="W197" s="373" t="s">
        <v>47</v>
      </c>
      <c r="X197" s="373" t="s">
        <v>47</v>
      </c>
      <c r="Y197" s="373" t="s">
        <v>47</v>
      </c>
      <c r="Z197" s="373" t="s">
        <v>47</v>
      </c>
      <c r="AA197" s="373" t="s">
        <v>47</v>
      </c>
      <c r="AB197" s="444" t="s">
        <v>47</v>
      </c>
      <c r="AC197" s="444" t="s">
        <v>47</v>
      </c>
      <c r="AD197" s="372" t="s">
        <v>47</v>
      </c>
      <c r="AE197" s="319"/>
      <c r="AF197" s="320" t="str">
        <f t="shared" si="6"/>
        <v>PERI</v>
      </c>
      <c r="AG197" s="183">
        <v>45000</v>
      </c>
      <c r="AH197" s="320" t="s">
        <v>1208</v>
      </c>
      <c r="AI197" s="171" t="s">
        <v>1180</v>
      </c>
      <c r="AJ197" s="386"/>
      <c r="AK197" s="385"/>
      <c r="AL197" s="385"/>
      <c r="AM197" s="320"/>
      <c r="AN197" s="319"/>
      <c r="AO197" s="309" t="e">
        <v>#N/A</v>
      </c>
    </row>
    <row r="198" spans="1:41" ht="16">
      <c r="A198" s="755"/>
      <c r="B198" s="340"/>
      <c r="C198" s="340"/>
      <c r="D198" s="340"/>
      <c r="E198" s="340"/>
      <c r="F198" s="366"/>
      <c r="G198" s="409"/>
      <c r="H198" s="377" t="s">
        <v>1233</v>
      </c>
      <c r="I198" s="365"/>
      <c r="J198" s="364" t="s">
        <v>1378</v>
      </c>
      <c r="K198" s="445" t="s">
        <v>1379</v>
      </c>
      <c r="L198" s="364" t="s">
        <v>1234</v>
      </c>
      <c r="M198" s="364" t="s">
        <v>45</v>
      </c>
      <c r="N198" s="340"/>
      <c r="O198" s="749"/>
      <c r="P198" s="749"/>
      <c r="Q198" s="340"/>
      <c r="R198" s="333"/>
      <c r="S198" s="373" t="s">
        <v>47</v>
      </c>
      <c r="T198" s="373" t="s">
        <v>47</v>
      </c>
      <c r="U198" s="373" t="s">
        <v>47</v>
      </c>
      <c r="V198" s="373" t="s">
        <v>47</v>
      </c>
      <c r="W198" s="373" t="s">
        <v>47</v>
      </c>
      <c r="X198" s="373" t="s">
        <v>47</v>
      </c>
      <c r="Y198" s="373" t="s">
        <v>47</v>
      </c>
      <c r="Z198" s="373" t="s">
        <v>47</v>
      </c>
      <c r="AA198" s="373" t="s">
        <v>47</v>
      </c>
      <c r="AB198" s="444" t="s">
        <v>47</v>
      </c>
      <c r="AC198" s="444" t="s">
        <v>47</v>
      </c>
      <c r="AD198" s="372" t="s">
        <v>47</v>
      </c>
      <c r="AE198" s="319"/>
      <c r="AF198" s="320" t="str">
        <f t="shared" si="6"/>
        <v>PERI</v>
      </c>
      <c r="AG198" s="182">
        <v>45000</v>
      </c>
      <c r="AH198" s="320" t="s">
        <v>1208</v>
      </c>
      <c r="AI198" s="172" t="s">
        <v>1180</v>
      </c>
      <c r="AJ198" s="386"/>
      <c r="AK198" s="385"/>
      <c r="AL198" s="385"/>
      <c r="AM198" s="320"/>
      <c r="AN198" s="319"/>
      <c r="AO198" s="309" t="e">
        <v>#N/A</v>
      </c>
    </row>
    <row r="199" spans="1:41" s="383" customFormat="1" ht="26">
      <c r="A199" s="755"/>
      <c r="B199" s="391"/>
      <c r="C199" s="391"/>
      <c r="D199" s="340"/>
      <c r="E199" s="388"/>
      <c r="F199" s="390"/>
      <c r="G199" s="314"/>
      <c r="H199" s="377" t="s">
        <v>1233</v>
      </c>
      <c r="I199" s="365"/>
      <c r="J199" s="443" t="s">
        <v>300</v>
      </c>
      <c r="K199" s="174" t="s">
        <v>301</v>
      </c>
      <c r="L199" s="415" t="s">
        <v>1233</v>
      </c>
      <c r="M199" s="337" t="s">
        <v>45</v>
      </c>
      <c r="N199" s="340"/>
      <c r="O199" s="749"/>
      <c r="P199" s="749"/>
      <c r="Q199" s="388"/>
      <c r="R199" s="387"/>
      <c r="S199" s="424" t="s">
        <v>47</v>
      </c>
      <c r="T199" s="424" t="s">
        <v>47</v>
      </c>
      <c r="U199" s="424" t="s">
        <v>47</v>
      </c>
      <c r="V199" s="424" t="s">
        <v>47</v>
      </c>
      <c r="W199" s="424" t="s">
        <v>47</v>
      </c>
      <c r="X199" s="424" t="s">
        <v>47</v>
      </c>
      <c r="Y199" s="424" t="s">
        <v>47</v>
      </c>
      <c r="Z199" s="424" t="s">
        <v>47</v>
      </c>
      <c r="AA199" s="424" t="s">
        <v>47</v>
      </c>
      <c r="AB199" s="425" t="s">
        <v>47</v>
      </c>
      <c r="AC199" s="425" t="s">
        <v>47</v>
      </c>
      <c r="AD199" s="423" t="s">
        <v>47</v>
      </c>
      <c r="AE199" s="319"/>
      <c r="AF199" s="320" t="str">
        <f t="shared" si="6"/>
        <v>PERI</v>
      </c>
      <c r="AG199" s="182">
        <v>45041</v>
      </c>
      <c r="AH199" s="320" t="s">
        <v>1208</v>
      </c>
      <c r="AI199" s="192" t="s">
        <v>1180</v>
      </c>
      <c r="AJ199" s="386"/>
      <c r="AK199" s="385"/>
      <c r="AL199" s="385"/>
      <c r="AM199" s="173" t="s">
        <v>1235</v>
      </c>
      <c r="AN199" s="384"/>
      <c r="AO199" s="309" t="s">
        <v>300</v>
      </c>
    </row>
    <row r="200" spans="1:41" s="383" customFormat="1" ht="16">
      <c r="A200" s="755"/>
      <c r="B200" s="391"/>
      <c r="C200" s="391"/>
      <c r="D200" s="340"/>
      <c r="E200" s="388"/>
      <c r="F200" s="390"/>
      <c r="G200" s="314"/>
      <c r="H200" s="377" t="s">
        <v>1233</v>
      </c>
      <c r="I200" s="365"/>
      <c r="J200" s="443" t="s">
        <v>304</v>
      </c>
      <c r="K200" s="174" t="s">
        <v>305</v>
      </c>
      <c r="L200" s="415" t="s">
        <v>1233</v>
      </c>
      <c r="M200" s="337" t="s">
        <v>45</v>
      </c>
      <c r="N200" s="340"/>
      <c r="O200" s="749"/>
      <c r="P200" s="749"/>
      <c r="Q200" s="388"/>
      <c r="R200" s="387"/>
      <c r="S200" s="424" t="s">
        <v>47</v>
      </c>
      <c r="T200" s="424" t="s">
        <v>47</v>
      </c>
      <c r="U200" s="424" t="s">
        <v>47</v>
      </c>
      <c r="V200" s="424" t="s">
        <v>47</v>
      </c>
      <c r="W200" s="424" t="s">
        <v>47</v>
      </c>
      <c r="X200" s="424" t="s">
        <v>47</v>
      </c>
      <c r="Y200" s="424" t="s">
        <v>47</v>
      </c>
      <c r="Z200" s="424" t="s">
        <v>47</v>
      </c>
      <c r="AA200" s="424" t="s">
        <v>47</v>
      </c>
      <c r="AB200" s="425" t="s">
        <v>47</v>
      </c>
      <c r="AC200" s="425" t="s">
        <v>47</v>
      </c>
      <c r="AD200" s="423" t="s">
        <v>47</v>
      </c>
      <c r="AE200" s="319"/>
      <c r="AF200" s="320" t="str">
        <f t="shared" si="6"/>
        <v>PERI</v>
      </c>
      <c r="AG200" s="182">
        <v>45041</v>
      </c>
      <c r="AH200" s="320" t="s">
        <v>1208</v>
      </c>
      <c r="AI200" s="192" t="s">
        <v>1180</v>
      </c>
      <c r="AJ200" s="386"/>
      <c r="AK200" s="385"/>
      <c r="AL200" s="385"/>
      <c r="AM200" s="172" t="s">
        <v>1236</v>
      </c>
      <c r="AN200" s="384"/>
      <c r="AO200" s="309" t="s">
        <v>304</v>
      </c>
    </row>
    <row r="201" spans="1:41" s="383" customFormat="1" ht="16">
      <c r="A201" s="755"/>
      <c r="B201" s="391"/>
      <c r="C201" s="391"/>
      <c r="D201" s="340"/>
      <c r="E201" s="388"/>
      <c r="F201" s="390"/>
      <c r="G201" s="314"/>
      <c r="H201" s="377" t="s">
        <v>1233</v>
      </c>
      <c r="I201" s="365"/>
      <c r="J201" s="443" t="s">
        <v>309</v>
      </c>
      <c r="K201" s="174" t="s">
        <v>310</v>
      </c>
      <c r="L201" s="415" t="s">
        <v>1233</v>
      </c>
      <c r="M201" s="337" t="s">
        <v>45</v>
      </c>
      <c r="N201" s="340"/>
      <c r="O201" s="749"/>
      <c r="P201" s="749"/>
      <c r="Q201" s="388"/>
      <c r="R201" s="387"/>
      <c r="S201" s="424" t="s">
        <v>47</v>
      </c>
      <c r="T201" s="424" t="s">
        <v>47</v>
      </c>
      <c r="U201" s="424" t="s">
        <v>47</v>
      </c>
      <c r="V201" s="424" t="s">
        <v>47</v>
      </c>
      <c r="W201" s="424" t="s">
        <v>47</v>
      </c>
      <c r="X201" s="424" t="s">
        <v>47</v>
      </c>
      <c r="Y201" s="424" t="s">
        <v>47</v>
      </c>
      <c r="Z201" s="424" t="s">
        <v>47</v>
      </c>
      <c r="AA201" s="424" t="s">
        <v>47</v>
      </c>
      <c r="AB201" s="425" t="s">
        <v>47</v>
      </c>
      <c r="AC201" s="425" t="s">
        <v>47</v>
      </c>
      <c r="AD201" s="423" t="s">
        <v>47</v>
      </c>
      <c r="AE201" s="319"/>
      <c r="AF201" s="320" t="str">
        <f t="shared" si="6"/>
        <v>PERI</v>
      </c>
      <c r="AG201" s="182">
        <v>45041</v>
      </c>
      <c r="AH201" s="320" t="s">
        <v>1208</v>
      </c>
      <c r="AI201" s="192" t="s">
        <v>1180</v>
      </c>
      <c r="AJ201" s="386"/>
      <c r="AK201" s="385"/>
      <c r="AL201" s="385"/>
      <c r="AM201" s="172" t="s">
        <v>1211</v>
      </c>
      <c r="AN201" s="384"/>
      <c r="AO201" s="309" t="s">
        <v>309</v>
      </c>
    </row>
    <row r="202" spans="1:41" s="383" customFormat="1" ht="16">
      <c r="A202" s="755"/>
      <c r="B202" s="391"/>
      <c r="C202" s="391"/>
      <c r="D202" s="340"/>
      <c r="E202" s="388"/>
      <c r="F202" s="390"/>
      <c r="G202" s="314"/>
      <c r="H202" s="377" t="s">
        <v>1233</v>
      </c>
      <c r="I202" s="365"/>
      <c r="J202" s="442" t="s">
        <v>1380</v>
      </c>
      <c r="K202" s="190" t="s">
        <v>1381</v>
      </c>
      <c r="L202" s="441" t="s">
        <v>1233</v>
      </c>
      <c r="M202" s="435" t="s">
        <v>45</v>
      </c>
      <c r="N202" s="362"/>
      <c r="O202" s="752"/>
      <c r="P202" s="752"/>
      <c r="Q202" s="362"/>
      <c r="R202" s="361"/>
      <c r="S202" s="433" t="s">
        <v>47</v>
      </c>
      <c r="T202" s="433" t="s">
        <v>47</v>
      </c>
      <c r="U202" s="433" t="s">
        <v>47</v>
      </c>
      <c r="V202" s="433" t="s">
        <v>47</v>
      </c>
      <c r="W202" s="433" t="s">
        <v>47</v>
      </c>
      <c r="X202" s="433" t="s">
        <v>47</v>
      </c>
      <c r="Y202" s="433" t="s">
        <v>47</v>
      </c>
      <c r="Z202" s="433" t="s">
        <v>47</v>
      </c>
      <c r="AA202" s="433" t="s">
        <v>47</v>
      </c>
      <c r="AB202" s="432" t="s">
        <v>47</v>
      </c>
      <c r="AC202" s="432" t="s">
        <v>47</v>
      </c>
      <c r="AD202" s="431" t="s">
        <v>47</v>
      </c>
      <c r="AE202" s="319"/>
      <c r="AF202" s="320" t="str">
        <f t="shared" si="6"/>
        <v>PERI</v>
      </c>
      <c r="AG202" s="182">
        <v>45040</v>
      </c>
      <c r="AH202" s="320" t="s">
        <v>1208</v>
      </c>
      <c r="AI202" s="172" t="s">
        <v>1180</v>
      </c>
      <c r="AJ202" s="386"/>
      <c r="AK202" s="385"/>
      <c r="AL202" s="385"/>
      <c r="AM202" s="172" t="s">
        <v>1382</v>
      </c>
      <c r="AN202" s="384"/>
      <c r="AO202" s="309" t="e">
        <v>#N/A</v>
      </c>
    </row>
    <row r="203" spans="1:41" s="383" customFormat="1" ht="16">
      <c r="A203" s="755"/>
      <c r="B203" s="391"/>
      <c r="C203" s="391"/>
      <c r="D203" s="340"/>
      <c r="E203" s="388"/>
      <c r="F203" s="390"/>
      <c r="G203" s="314"/>
      <c r="H203" s="377" t="s">
        <v>1233</v>
      </c>
      <c r="I203" s="365"/>
      <c r="J203" s="442" t="s">
        <v>1383</v>
      </c>
      <c r="K203" s="190" t="s">
        <v>1384</v>
      </c>
      <c r="L203" s="441" t="s">
        <v>1233</v>
      </c>
      <c r="M203" s="435" t="s">
        <v>45</v>
      </c>
      <c r="N203" s="362"/>
      <c r="O203" s="752"/>
      <c r="P203" s="752"/>
      <c r="Q203" s="362"/>
      <c r="R203" s="361"/>
      <c r="S203" s="433" t="s">
        <v>47</v>
      </c>
      <c r="T203" s="433" t="s">
        <v>47</v>
      </c>
      <c r="U203" s="433" t="s">
        <v>47</v>
      </c>
      <c r="V203" s="433" t="s">
        <v>47</v>
      </c>
      <c r="W203" s="433" t="s">
        <v>47</v>
      </c>
      <c r="X203" s="433" t="s">
        <v>47</v>
      </c>
      <c r="Y203" s="433" t="s">
        <v>47</v>
      </c>
      <c r="Z203" s="433" t="s">
        <v>47</v>
      </c>
      <c r="AA203" s="433" t="s">
        <v>47</v>
      </c>
      <c r="AB203" s="432" t="s">
        <v>47</v>
      </c>
      <c r="AC203" s="432" t="s">
        <v>47</v>
      </c>
      <c r="AD203" s="431" t="s">
        <v>47</v>
      </c>
      <c r="AE203" s="319"/>
      <c r="AF203" s="320" t="str">
        <f t="shared" si="6"/>
        <v>PERI</v>
      </c>
      <c r="AG203" s="182">
        <v>45040</v>
      </c>
      <c r="AH203" s="320" t="s">
        <v>1208</v>
      </c>
      <c r="AI203" s="172" t="s">
        <v>1180</v>
      </c>
      <c r="AJ203" s="386"/>
      <c r="AK203" s="385"/>
      <c r="AL203" s="385"/>
      <c r="AM203" s="172" t="s">
        <v>1382</v>
      </c>
      <c r="AN203" s="384"/>
      <c r="AO203" s="309" t="e">
        <v>#N/A</v>
      </c>
    </row>
    <row r="204" spans="1:41" s="383" customFormat="1" ht="16">
      <c r="A204" s="755"/>
      <c r="B204" s="391"/>
      <c r="C204" s="391"/>
      <c r="D204" s="340"/>
      <c r="E204" s="388"/>
      <c r="F204" s="390"/>
      <c r="G204" s="314"/>
      <c r="H204" s="377" t="s">
        <v>1233</v>
      </c>
      <c r="I204" s="365"/>
      <c r="J204" s="442" t="s">
        <v>1385</v>
      </c>
      <c r="K204" s="190" t="s">
        <v>1386</v>
      </c>
      <c r="L204" s="441" t="s">
        <v>1233</v>
      </c>
      <c r="M204" s="435" t="s">
        <v>45</v>
      </c>
      <c r="N204" s="362"/>
      <c r="O204" s="752"/>
      <c r="P204" s="752"/>
      <c r="Q204" s="362"/>
      <c r="R204" s="361"/>
      <c r="S204" s="433" t="s">
        <v>47</v>
      </c>
      <c r="T204" s="433" t="s">
        <v>47</v>
      </c>
      <c r="U204" s="433" t="s">
        <v>47</v>
      </c>
      <c r="V204" s="433" t="s">
        <v>47</v>
      </c>
      <c r="W204" s="433" t="s">
        <v>47</v>
      </c>
      <c r="X204" s="433" t="s">
        <v>47</v>
      </c>
      <c r="Y204" s="433" t="s">
        <v>47</v>
      </c>
      <c r="Z204" s="433" t="s">
        <v>47</v>
      </c>
      <c r="AA204" s="433" t="s">
        <v>47</v>
      </c>
      <c r="AB204" s="432" t="s">
        <v>47</v>
      </c>
      <c r="AC204" s="432" t="s">
        <v>47</v>
      </c>
      <c r="AD204" s="431" t="s">
        <v>47</v>
      </c>
      <c r="AE204" s="319"/>
      <c r="AF204" s="320" t="str">
        <f t="shared" si="6"/>
        <v>PERI</v>
      </c>
      <c r="AG204" s="182">
        <v>45040</v>
      </c>
      <c r="AH204" s="320" t="s">
        <v>1208</v>
      </c>
      <c r="AI204" s="172" t="s">
        <v>1180</v>
      </c>
      <c r="AJ204" s="386"/>
      <c r="AK204" s="385"/>
      <c r="AL204" s="385"/>
      <c r="AM204" s="172" t="s">
        <v>1382</v>
      </c>
      <c r="AN204" s="384"/>
      <c r="AO204" s="309" t="e">
        <v>#N/A</v>
      </c>
    </row>
    <row r="205" spans="1:41" ht="26">
      <c r="A205" s="755"/>
      <c r="B205" s="340"/>
      <c r="C205" s="340"/>
      <c r="D205" s="340"/>
      <c r="E205" s="340"/>
      <c r="F205" s="366"/>
      <c r="G205" s="314"/>
      <c r="H205" s="377" t="s">
        <v>1233</v>
      </c>
      <c r="I205" s="365"/>
      <c r="J205" s="443" t="s">
        <v>313</v>
      </c>
      <c r="K205" s="174" t="s">
        <v>314</v>
      </c>
      <c r="L205" s="415" t="s">
        <v>1233</v>
      </c>
      <c r="M205" s="337" t="s">
        <v>45</v>
      </c>
      <c r="N205" s="340"/>
      <c r="O205" s="749"/>
      <c r="P205" s="749"/>
      <c r="Q205" s="340"/>
      <c r="R205" s="333"/>
      <c r="S205" s="424" t="s">
        <v>47</v>
      </c>
      <c r="T205" s="424" t="s">
        <v>47</v>
      </c>
      <c r="U205" s="424" t="s">
        <v>47</v>
      </c>
      <c r="V205" s="424" t="s">
        <v>47</v>
      </c>
      <c r="W205" s="424" t="s">
        <v>47</v>
      </c>
      <c r="X205" s="424" t="s">
        <v>47</v>
      </c>
      <c r="Y205" s="424" t="s">
        <v>47</v>
      </c>
      <c r="Z205" s="424" t="s">
        <v>47</v>
      </c>
      <c r="AA205" s="424" t="s">
        <v>47</v>
      </c>
      <c r="AB205" s="425" t="s">
        <v>47</v>
      </c>
      <c r="AC205" s="425" t="s">
        <v>47</v>
      </c>
      <c r="AD205" s="423" t="s">
        <v>47</v>
      </c>
      <c r="AE205" s="319"/>
      <c r="AF205" s="320" t="str">
        <f t="shared" si="6"/>
        <v>PERI</v>
      </c>
      <c r="AG205" s="182">
        <v>45041</v>
      </c>
      <c r="AH205" s="320" t="s">
        <v>1208</v>
      </c>
      <c r="AI205" s="192" t="s">
        <v>1180</v>
      </c>
      <c r="AJ205" s="386"/>
      <c r="AK205" s="385"/>
      <c r="AL205" s="385"/>
      <c r="AM205" s="191" t="s">
        <v>1235</v>
      </c>
      <c r="AN205" s="319"/>
      <c r="AO205" s="309" t="s">
        <v>313</v>
      </c>
    </row>
    <row r="206" spans="1:41" ht="16">
      <c r="A206" s="755"/>
      <c r="B206" s="340"/>
      <c r="C206" s="340"/>
      <c r="D206" s="340"/>
      <c r="E206" s="340"/>
      <c r="F206" s="366"/>
      <c r="G206" s="314"/>
      <c r="H206" s="377" t="s">
        <v>1233</v>
      </c>
      <c r="I206" s="365"/>
      <c r="J206" s="443" t="s">
        <v>318</v>
      </c>
      <c r="K206" s="174" t="s">
        <v>319</v>
      </c>
      <c r="L206" s="415" t="s">
        <v>1233</v>
      </c>
      <c r="M206" s="337" t="s">
        <v>45</v>
      </c>
      <c r="N206" s="340"/>
      <c r="O206" s="749"/>
      <c r="P206" s="749"/>
      <c r="Q206" s="340"/>
      <c r="R206" s="333"/>
      <c r="S206" s="424" t="s">
        <v>47</v>
      </c>
      <c r="T206" s="424" t="s">
        <v>47</v>
      </c>
      <c r="U206" s="424" t="s">
        <v>47</v>
      </c>
      <c r="V206" s="424" t="s">
        <v>47</v>
      </c>
      <c r="W206" s="424" t="s">
        <v>47</v>
      </c>
      <c r="X206" s="424" t="s">
        <v>47</v>
      </c>
      <c r="Y206" s="424" t="s">
        <v>47</v>
      </c>
      <c r="Z206" s="424" t="s">
        <v>47</v>
      </c>
      <c r="AA206" s="424" t="s">
        <v>47</v>
      </c>
      <c r="AB206" s="425" t="s">
        <v>47</v>
      </c>
      <c r="AC206" s="425" t="s">
        <v>47</v>
      </c>
      <c r="AD206" s="423" t="s">
        <v>47</v>
      </c>
      <c r="AE206" s="319"/>
      <c r="AF206" s="320" t="str">
        <f t="shared" si="6"/>
        <v>PERI</v>
      </c>
      <c r="AG206" s="182">
        <v>45041</v>
      </c>
      <c r="AH206" s="320" t="s">
        <v>1208</v>
      </c>
      <c r="AI206" s="192" t="s">
        <v>1180</v>
      </c>
      <c r="AJ206" s="386"/>
      <c r="AK206" s="385"/>
      <c r="AL206" s="385"/>
      <c r="AM206" s="172" t="s">
        <v>1211</v>
      </c>
      <c r="AN206" s="319"/>
      <c r="AO206" s="309" t="s">
        <v>318</v>
      </c>
    </row>
    <row r="207" spans="1:41" ht="16">
      <c r="A207" s="755"/>
      <c r="B207" s="340"/>
      <c r="C207" s="340"/>
      <c r="D207" s="340"/>
      <c r="E207" s="340"/>
      <c r="F207" s="366"/>
      <c r="G207" s="314"/>
      <c r="H207" s="377" t="s">
        <v>1233</v>
      </c>
      <c r="I207" s="365"/>
      <c r="J207" s="443" t="s">
        <v>322</v>
      </c>
      <c r="K207" s="174" t="s">
        <v>323</v>
      </c>
      <c r="L207" s="415" t="s">
        <v>1233</v>
      </c>
      <c r="M207" s="337" t="s">
        <v>45</v>
      </c>
      <c r="N207" s="340"/>
      <c r="O207" s="749"/>
      <c r="P207" s="749"/>
      <c r="Q207" s="340"/>
      <c r="R207" s="333"/>
      <c r="S207" s="424" t="s">
        <v>47</v>
      </c>
      <c r="T207" s="424" t="s">
        <v>47</v>
      </c>
      <c r="U207" s="424" t="s">
        <v>47</v>
      </c>
      <c r="V207" s="424" t="s">
        <v>47</v>
      </c>
      <c r="W207" s="424" t="s">
        <v>47</v>
      </c>
      <c r="X207" s="424" t="s">
        <v>47</v>
      </c>
      <c r="Y207" s="424" t="s">
        <v>47</v>
      </c>
      <c r="Z207" s="424" t="s">
        <v>47</v>
      </c>
      <c r="AA207" s="424" t="s">
        <v>47</v>
      </c>
      <c r="AB207" s="425" t="s">
        <v>47</v>
      </c>
      <c r="AC207" s="425" t="s">
        <v>47</v>
      </c>
      <c r="AD207" s="423" t="s">
        <v>47</v>
      </c>
      <c r="AE207" s="319"/>
      <c r="AF207" s="320" t="str">
        <f t="shared" si="6"/>
        <v>PERI</v>
      </c>
      <c r="AG207" s="182">
        <v>45041</v>
      </c>
      <c r="AH207" s="320" t="s">
        <v>1208</v>
      </c>
      <c r="AI207" s="192" t="s">
        <v>1180</v>
      </c>
      <c r="AJ207" s="386"/>
      <c r="AK207" s="385"/>
      <c r="AL207" s="385"/>
      <c r="AM207" s="172" t="s">
        <v>1211</v>
      </c>
      <c r="AN207" s="319"/>
      <c r="AO207" s="309" t="s">
        <v>322</v>
      </c>
    </row>
    <row r="208" spans="1:41" ht="16">
      <c r="A208" s="755"/>
      <c r="B208" s="340"/>
      <c r="C208" s="340"/>
      <c r="D208" s="340"/>
      <c r="E208" s="340"/>
      <c r="F208" s="366"/>
      <c r="G208" s="314"/>
      <c r="H208" s="377" t="s">
        <v>1233</v>
      </c>
      <c r="I208" s="365"/>
      <c r="J208" s="442" t="s">
        <v>1387</v>
      </c>
      <c r="K208" s="190" t="s">
        <v>1388</v>
      </c>
      <c r="L208" s="441" t="s">
        <v>1233</v>
      </c>
      <c r="M208" s="435" t="s">
        <v>45</v>
      </c>
      <c r="N208" s="439"/>
      <c r="O208" s="753"/>
      <c r="P208" s="753"/>
      <c r="Q208" s="439"/>
      <c r="R208" s="439"/>
      <c r="S208" s="433" t="s">
        <v>47</v>
      </c>
      <c r="T208" s="433" t="s">
        <v>47</v>
      </c>
      <c r="U208" s="433" t="s">
        <v>47</v>
      </c>
      <c r="V208" s="433" t="s">
        <v>47</v>
      </c>
      <c r="W208" s="433" t="s">
        <v>47</v>
      </c>
      <c r="X208" s="433" t="s">
        <v>47</v>
      </c>
      <c r="Y208" s="433" t="s">
        <v>47</v>
      </c>
      <c r="Z208" s="433" t="s">
        <v>47</v>
      </c>
      <c r="AA208" s="433" t="s">
        <v>47</v>
      </c>
      <c r="AB208" s="432" t="s">
        <v>47</v>
      </c>
      <c r="AC208" s="432" t="s">
        <v>47</v>
      </c>
      <c r="AD208" s="431" t="s">
        <v>47</v>
      </c>
      <c r="AE208" s="319"/>
      <c r="AF208" s="320" t="str">
        <f t="shared" si="6"/>
        <v>PERI</v>
      </c>
      <c r="AG208" s="182">
        <v>45040</v>
      </c>
      <c r="AH208" s="320" t="s">
        <v>1208</v>
      </c>
      <c r="AI208" s="172" t="s">
        <v>1180</v>
      </c>
      <c r="AJ208" s="386"/>
      <c r="AK208" s="385"/>
      <c r="AL208" s="385"/>
      <c r="AM208" s="172" t="s">
        <v>1382</v>
      </c>
      <c r="AN208" s="319"/>
      <c r="AO208" s="309" t="e">
        <v>#N/A</v>
      </c>
    </row>
    <row r="209" spans="1:41" ht="16">
      <c r="A209" s="755"/>
      <c r="B209" s="340"/>
      <c r="C209" s="340"/>
      <c r="D209" s="340"/>
      <c r="E209" s="340"/>
      <c r="F209" s="366"/>
      <c r="G209" s="314"/>
      <c r="H209" s="377" t="s">
        <v>1233</v>
      </c>
      <c r="I209" s="365"/>
      <c r="J209" s="442" t="s">
        <v>1389</v>
      </c>
      <c r="K209" s="190" t="s">
        <v>1390</v>
      </c>
      <c r="L209" s="441" t="s">
        <v>1233</v>
      </c>
      <c r="M209" s="435" t="s">
        <v>45</v>
      </c>
      <c r="N209" s="439"/>
      <c r="O209" s="753"/>
      <c r="P209" s="753"/>
      <c r="Q209" s="439"/>
      <c r="R209" s="439"/>
      <c r="S209" s="433" t="s">
        <v>47</v>
      </c>
      <c r="T209" s="433" t="s">
        <v>47</v>
      </c>
      <c r="U209" s="433" t="s">
        <v>47</v>
      </c>
      <c r="V209" s="433" t="s">
        <v>47</v>
      </c>
      <c r="W209" s="433" t="s">
        <v>47</v>
      </c>
      <c r="X209" s="433" t="s">
        <v>47</v>
      </c>
      <c r="Y209" s="433" t="s">
        <v>47</v>
      </c>
      <c r="Z209" s="433" t="s">
        <v>47</v>
      </c>
      <c r="AA209" s="433" t="s">
        <v>47</v>
      </c>
      <c r="AB209" s="432" t="s">
        <v>47</v>
      </c>
      <c r="AC209" s="432" t="s">
        <v>47</v>
      </c>
      <c r="AD209" s="431" t="s">
        <v>47</v>
      </c>
      <c r="AE209" s="319"/>
      <c r="AF209" s="320" t="str">
        <f t="shared" si="6"/>
        <v>PERI</v>
      </c>
      <c r="AG209" s="182">
        <v>45040</v>
      </c>
      <c r="AH209" s="320" t="s">
        <v>1208</v>
      </c>
      <c r="AI209" s="172" t="s">
        <v>1180</v>
      </c>
      <c r="AJ209" s="386"/>
      <c r="AK209" s="385"/>
      <c r="AL209" s="385"/>
      <c r="AM209" s="172" t="s">
        <v>1382</v>
      </c>
      <c r="AN209" s="319"/>
      <c r="AO209" s="309" t="e">
        <v>#N/A</v>
      </c>
    </row>
    <row r="210" spans="1:41" ht="16">
      <c r="A210" s="755"/>
      <c r="B210" s="340"/>
      <c r="C210" s="340"/>
      <c r="D210" s="340"/>
      <c r="E210" s="340"/>
      <c r="F210" s="366"/>
      <c r="G210" s="314"/>
      <c r="H210" s="377" t="s">
        <v>1233</v>
      </c>
      <c r="I210" s="365"/>
      <c r="J210" s="442" t="s">
        <v>1391</v>
      </c>
      <c r="K210" s="190" t="s">
        <v>1392</v>
      </c>
      <c r="L210" s="441" t="s">
        <v>1233</v>
      </c>
      <c r="M210" s="435" t="s">
        <v>45</v>
      </c>
      <c r="N210" s="439"/>
      <c r="O210" s="753"/>
      <c r="P210" s="753"/>
      <c r="Q210" s="439"/>
      <c r="R210" s="439"/>
      <c r="S210" s="433" t="s">
        <v>47</v>
      </c>
      <c r="T210" s="433" t="s">
        <v>47</v>
      </c>
      <c r="U210" s="433" t="s">
        <v>47</v>
      </c>
      <c r="V210" s="433" t="s">
        <v>47</v>
      </c>
      <c r="W210" s="433" t="s">
        <v>47</v>
      </c>
      <c r="X210" s="433" t="s">
        <v>47</v>
      </c>
      <c r="Y210" s="433" t="s">
        <v>47</v>
      </c>
      <c r="Z210" s="433" t="s">
        <v>47</v>
      </c>
      <c r="AA210" s="433" t="s">
        <v>47</v>
      </c>
      <c r="AB210" s="432" t="s">
        <v>47</v>
      </c>
      <c r="AC210" s="432" t="s">
        <v>47</v>
      </c>
      <c r="AD210" s="431" t="s">
        <v>47</v>
      </c>
      <c r="AE210" s="319"/>
      <c r="AF210" s="320" t="str">
        <f t="shared" si="6"/>
        <v>PERI</v>
      </c>
      <c r="AG210" s="182">
        <v>45040</v>
      </c>
      <c r="AH210" s="320" t="s">
        <v>1208</v>
      </c>
      <c r="AI210" s="172" t="s">
        <v>1180</v>
      </c>
      <c r="AJ210" s="386"/>
      <c r="AK210" s="385"/>
      <c r="AL210" s="385"/>
      <c r="AM210" s="172" t="s">
        <v>1382</v>
      </c>
      <c r="AN210" s="319"/>
      <c r="AO210" s="309" t="e">
        <v>#N/A</v>
      </c>
    </row>
    <row r="211" spans="1:41" ht="26">
      <c r="A211" s="755"/>
      <c r="B211" s="340"/>
      <c r="C211" s="340"/>
      <c r="D211" s="340"/>
      <c r="E211" s="340"/>
      <c r="F211" s="366"/>
      <c r="G211" s="314"/>
      <c r="H211" s="377" t="s">
        <v>1233</v>
      </c>
      <c r="I211" s="365"/>
      <c r="J211" s="443" t="s">
        <v>327</v>
      </c>
      <c r="K211" s="174" t="s">
        <v>328</v>
      </c>
      <c r="L211" s="415" t="s">
        <v>1233</v>
      </c>
      <c r="M211" s="337" t="s">
        <v>45</v>
      </c>
      <c r="N211" s="340"/>
      <c r="O211" s="749"/>
      <c r="P211" s="749"/>
      <c r="Q211" s="340"/>
      <c r="R211" s="333"/>
      <c r="S211" s="424" t="s">
        <v>47</v>
      </c>
      <c r="T211" s="424" t="s">
        <v>47</v>
      </c>
      <c r="U211" s="424" t="s">
        <v>47</v>
      </c>
      <c r="V211" s="424" t="s">
        <v>47</v>
      </c>
      <c r="W211" s="424" t="s">
        <v>47</v>
      </c>
      <c r="X211" s="424" t="s">
        <v>47</v>
      </c>
      <c r="Y211" s="424" t="s">
        <v>47</v>
      </c>
      <c r="Z211" s="424" t="s">
        <v>47</v>
      </c>
      <c r="AA211" s="424" t="s">
        <v>47</v>
      </c>
      <c r="AB211" s="425" t="s">
        <v>47</v>
      </c>
      <c r="AC211" s="425" t="s">
        <v>47</v>
      </c>
      <c r="AD211" s="423" t="s">
        <v>47</v>
      </c>
      <c r="AE211" s="319"/>
      <c r="AF211" s="320" t="str">
        <f t="shared" si="6"/>
        <v>PERI</v>
      </c>
      <c r="AG211" s="182">
        <v>45041</v>
      </c>
      <c r="AH211" s="320" t="s">
        <v>1208</v>
      </c>
      <c r="AI211" s="192" t="s">
        <v>1180</v>
      </c>
      <c r="AJ211" s="386"/>
      <c r="AK211" s="385"/>
      <c r="AL211" s="385"/>
      <c r="AM211" s="191" t="s">
        <v>1235</v>
      </c>
      <c r="AN211" s="319"/>
      <c r="AO211" s="309" t="s">
        <v>327</v>
      </c>
    </row>
    <row r="212" spans="1:41" ht="16">
      <c r="A212" s="755"/>
      <c r="B212" s="340"/>
      <c r="C212" s="340"/>
      <c r="D212" s="340"/>
      <c r="E212" s="340"/>
      <c r="F212" s="366"/>
      <c r="G212" s="314"/>
      <c r="H212" s="377" t="s">
        <v>1233</v>
      </c>
      <c r="I212" s="365"/>
      <c r="J212" s="443" t="s">
        <v>331</v>
      </c>
      <c r="K212" s="174" t="s">
        <v>332</v>
      </c>
      <c r="L212" s="415" t="s">
        <v>1233</v>
      </c>
      <c r="M212" s="337" t="s">
        <v>45</v>
      </c>
      <c r="N212" s="340"/>
      <c r="O212" s="749"/>
      <c r="P212" s="749"/>
      <c r="Q212" s="340"/>
      <c r="R212" s="333"/>
      <c r="S212" s="424" t="s">
        <v>47</v>
      </c>
      <c r="T212" s="424" t="s">
        <v>47</v>
      </c>
      <c r="U212" s="424" t="s">
        <v>47</v>
      </c>
      <c r="V212" s="424" t="s">
        <v>47</v>
      </c>
      <c r="W212" s="424" t="s">
        <v>47</v>
      </c>
      <c r="X212" s="424" t="s">
        <v>47</v>
      </c>
      <c r="Y212" s="424" t="s">
        <v>47</v>
      </c>
      <c r="Z212" s="424" t="s">
        <v>47</v>
      </c>
      <c r="AA212" s="424" t="s">
        <v>47</v>
      </c>
      <c r="AB212" s="425" t="s">
        <v>47</v>
      </c>
      <c r="AC212" s="425" t="s">
        <v>47</v>
      </c>
      <c r="AD212" s="423" t="s">
        <v>47</v>
      </c>
      <c r="AE212" s="319"/>
      <c r="AF212" s="320" t="str">
        <f t="shared" si="6"/>
        <v>PERI</v>
      </c>
      <c r="AG212" s="182">
        <v>45041</v>
      </c>
      <c r="AH212" s="320" t="s">
        <v>1208</v>
      </c>
      <c r="AI212" s="192" t="s">
        <v>1180</v>
      </c>
      <c r="AJ212" s="386"/>
      <c r="AK212" s="385"/>
      <c r="AL212" s="385"/>
      <c r="AM212" s="172" t="s">
        <v>1211</v>
      </c>
      <c r="AN212" s="319"/>
      <c r="AO212" s="309" t="s">
        <v>331</v>
      </c>
    </row>
    <row r="213" spans="1:41" ht="16">
      <c r="A213" s="755"/>
      <c r="B213" s="340"/>
      <c r="C213" s="340"/>
      <c r="D213" s="340"/>
      <c r="E213" s="340"/>
      <c r="F213" s="366"/>
      <c r="G213" s="314"/>
      <c r="H213" s="377" t="s">
        <v>1233</v>
      </c>
      <c r="I213" s="365"/>
      <c r="J213" s="443" t="s">
        <v>336</v>
      </c>
      <c r="K213" s="174" t="s">
        <v>337</v>
      </c>
      <c r="L213" s="415" t="s">
        <v>1233</v>
      </c>
      <c r="M213" s="337" t="s">
        <v>45</v>
      </c>
      <c r="N213" s="340"/>
      <c r="O213" s="749"/>
      <c r="P213" s="749"/>
      <c r="Q213" s="340"/>
      <c r="R213" s="333"/>
      <c r="S213" s="424" t="s">
        <v>47</v>
      </c>
      <c r="T213" s="424" t="s">
        <v>47</v>
      </c>
      <c r="U213" s="424" t="s">
        <v>47</v>
      </c>
      <c r="V213" s="424" t="s">
        <v>47</v>
      </c>
      <c r="W213" s="424" t="s">
        <v>47</v>
      </c>
      <c r="X213" s="424" t="s">
        <v>47</v>
      </c>
      <c r="Y213" s="424" t="s">
        <v>47</v>
      </c>
      <c r="Z213" s="424" t="s">
        <v>47</v>
      </c>
      <c r="AA213" s="424" t="s">
        <v>47</v>
      </c>
      <c r="AB213" s="425" t="s">
        <v>47</v>
      </c>
      <c r="AC213" s="425" t="s">
        <v>47</v>
      </c>
      <c r="AD213" s="423" t="s">
        <v>47</v>
      </c>
      <c r="AE213" s="319"/>
      <c r="AF213" s="320" t="str">
        <f t="shared" si="6"/>
        <v>PERI</v>
      </c>
      <c r="AG213" s="182">
        <v>45041</v>
      </c>
      <c r="AH213" s="320" t="s">
        <v>1208</v>
      </c>
      <c r="AI213" s="192" t="s">
        <v>1180</v>
      </c>
      <c r="AJ213" s="386"/>
      <c r="AK213" s="385"/>
      <c r="AL213" s="385"/>
      <c r="AM213" s="172" t="s">
        <v>1211</v>
      </c>
      <c r="AN213" s="319"/>
      <c r="AO213" s="309" t="s">
        <v>336</v>
      </c>
    </row>
    <row r="214" spans="1:41" ht="16">
      <c r="A214" s="755"/>
      <c r="B214" s="340"/>
      <c r="C214" s="340"/>
      <c r="D214" s="340"/>
      <c r="E214" s="340"/>
      <c r="F214" s="366"/>
      <c r="G214" s="314"/>
      <c r="H214" s="377" t="s">
        <v>1233</v>
      </c>
      <c r="I214" s="365"/>
      <c r="J214" s="442" t="s">
        <v>1393</v>
      </c>
      <c r="K214" s="190" t="s">
        <v>1394</v>
      </c>
      <c r="L214" s="441" t="s">
        <v>1233</v>
      </c>
      <c r="M214" s="435" t="s">
        <v>45</v>
      </c>
      <c r="N214" s="439"/>
      <c r="O214" s="753"/>
      <c r="P214" s="753"/>
      <c r="Q214" s="439"/>
      <c r="R214" s="439"/>
      <c r="S214" s="433" t="s">
        <v>47</v>
      </c>
      <c r="T214" s="433" t="s">
        <v>47</v>
      </c>
      <c r="U214" s="433" t="s">
        <v>47</v>
      </c>
      <c r="V214" s="433" t="s">
        <v>47</v>
      </c>
      <c r="W214" s="433" t="s">
        <v>47</v>
      </c>
      <c r="X214" s="433" t="s">
        <v>47</v>
      </c>
      <c r="Y214" s="433" t="s">
        <v>47</v>
      </c>
      <c r="Z214" s="433" t="s">
        <v>47</v>
      </c>
      <c r="AA214" s="433" t="s">
        <v>47</v>
      </c>
      <c r="AB214" s="432" t="s">
        <v>47</v>
      </c>
      <c r="AC214" s="432" t="s">
        <v>47</v>
      </c>
      <c r="AD214" s="431" t="s">
        <v>47</v>
      </c>
      <c r="AE214" s="319"/>
      <c r="AF214" s="320" t="str">
        <f t="shared" si="6"/>
        <v>PERI</v>
      </c>
      <c r="AG214" s="182">
        <v>45040</v>
      </c>
      <c r="AH214" s="320" t="s">
        <v>1208</v>
      </c>
      <c r="AI214" s="172" t="s">
        <v>1180</v>
      </c>
      <c r="AJ214" s="386"/>
      <c r="AK214" s="385"/>
      <c r="AL214" s="385"/>
      <c r="AM214" s="172" t="s">
        <v>1382</v>
      </c>
      <c r="AN214" s="319"/>
      <c r="AO214" s="309" t="e">
        <v>#N/A</v>
      </c>
    </row>
    <row r="215" spans="1:41" ht="16">
      <c r="A215" s="755"/>
      <c r="B215" s="340"/>
      <c r="C215" s="340"/>
      <c r="D215" s="340"/>
      <c r="E215" s="340"/>
      <c r="F215" s="366"/>
      <c r="G215" s="314"/>
      <c r="H215" s="377" t="s">
        <v>1233</v>
      </c>
      <c r="I215" s="365"/>
      <c r="J215" s="442" t="s">
        <v>1395</v>
      </c>
      <c r="K215" s="190" t="s">
        <v>1396</v>
      </c>
      <c r="L215" s="441" t="s">
        <v>1233</v>
      </c>
      <c r="M215" s="435" t="s">
        <v>45</v>
      </c>
      <c r="N215" s="439"/>
      <c r="O215" s="753"/>
      <c r="P215" s="753"/>
      <c r="Q215" s="439"/>
      <c r="R215" s="439"/>
      <c r="S215" s="433" t="s">
        <v>47</v>
      </c>
      <c r="T215" s="433" t="s">
        <v>47</v>
      </c>
      <c r="U215" s="433" t="s">
        <v>47</v>
      </c>
      <c r="V215" s="433" t="s">
        <v>47</v>
      </c>
      <c r="W215" s="433" t="s">
        <v>47</v>
      </c>
      <c r="X215" s="433" t="s">
        <v>47</v>
      </c>
      <c r="Y215" s="433" t="s">
        <v>47</v>
      </c>
      <c r="Z215" s="433" t="s">
        <v>47</v>
      </c>
      <c r="AA215" s="433" t="s">
        <v>47</v>
      </c>
      <c r="AB215" s="432" t="s">
        <v>47</v>
      </c>
      <c r="AC215" s="432" t="s">
        <v>47</v>
      </c>
      <c r="AD215" s="431" t="s">
        <v>47</v>
      </c>
      <c r="AE215" s="319"/>
      <c r="AF215" s="320" t="str">
        <f t="shared" si="6"/>
        <v>PERI</v>
      </c>
      <c r="AG215" s="182">
        <v>45040</v>
      </c>
      <c r="AH215" s="320" t="s">
        <v>1208</v>
      </c>
      <c r="AI215" s="172" t="s">
        <v>1180</v>
      </c>
      <c r="AJ215" s="386"/>
      <c r="AK215" s="385"/>
      <c r="AL215" s="385"/>
      <c r="AM215" s="172" t="s">
        <v>1382</v>
      </c>
      <c r="AN215" s="319"/>
      <c r="AO215" s="309" t="e">
        <v>#N/A</v>
      </c>
    </row>
    <row r="216" spans="1:41" ht="16">
      <c r="A216" s="755"/>
      <c r="B216" s="340"/>
      <c r="C216" s="340"/>
      <c r="D216" s="340"/>
      <c r="E216" s="340"/>
      <c r="F216" s="366"/>
      <c r="G216" s="314"/>
      <c r="H216" s="377" t="s">
        <v>1233</v>
      </c>
      <c r="I216" s="365"/>
      <c r="J216" s="442" t="s">
        <v>1397</v>
      </c>
      <c r="K216" s="190" t="s">
        <v>1398</v>
      </c>
      <c r="L216" s="441" t="s">
        <v>1233</v>
      </c>
      <c r="M216" s="435" t="s">
        <v>45</v>
      </c>
      <c r="N216" s="439"/>
      <c r="O216" s="753"/>
      <c r="P216" s="753"/>
      <c r="Q216" s="439"/>
      <c r="R216" s="439"/>
      <c r="S216" s="433" t="s">
        <v>47</v>
      </c>
      <c r="T216" s="433" t="s">
        <v>47</v>
      </c>
      <c r="U216" s="433" t="s">
        <v>47</v>
      </c>
      <c r="V216" s="433" t="s">
        <v>47</v>
      </c>
      <c r="W216" s="433" t="s">
        <v>47</v>
      </c>
      <c r="X216" s="433" t="s">
        <v>47</v>
      </c>
      <c r="Y216" s="433" t="s">
        <v>47</v>
      </c>
      <c r="Z216" s="433" t="s">
        <v>47</v>
      </c>
      <c r="AA216" s="433" t="s">
        <v>47</v>
      </c>
      <c r="AB216" s="432" t="s">
        <v>47</v>
      </c>
      <c r="AC216" s="432" t="s">
        <v>47</v>
      </c>
      <c r="AD216" s="431" t="s">
        <v>47</v>
      </c>
      <c r="AE216" s="319"/>
      <c r="AF216" s="320" t="str">
        <f t="shared" si="6"/>
        <v>PERI</v>
      </c>
      <c r="AG216" s="182">
        <v>45040</v>
      </c>
      <c r="AH216" s="320" t="s">
        <v>1208</v>
      </c>
      <c r="AI216" s="172" t="s">
        <v>1180</v>
      </c>
      <c r="AJ216" s="386"/>
      <c r="AK216" s="385"/>
      <c r="AL216" s="385"/>
      <c r="AM216" s="172" t="s">
        <v>1382</v>
      </c>
      <c r="AN216" s="319"/>
      <c r="AO216" s="309" t="e">
        <v>#N/A</v>
      </c>
    </row>
    <row r="217" spans="1:41" ht="26">
      <c r="A217" s="755"/>
      <c r="B217" s="340"/>
      <c r="C217" s="340"/>
      <c r="D217" s="340"/>
      <c r="E217" s="340"/>
      <c r="F217" s="366"/>
      <c r="G217" s="314"/>
      <c r="H217" s="377" t="s">
        <v>1233</v>
      </c>
      <c r="I217" s="365"/>
      <c r="J217" s="443" t="s">
        <v>802</v>
      </c>
      <c r="K217" s="174" t="s">
        <v>803</v>
      </c>
      <c r="L217" s="415" t="s">
        <v>1233</v>
      </c>
      <c r="M217" s="337" t="s">
        <v>45</v>
      </c>
      <c r="N217" s="340"/>
      <c r="O217" s="749"/>
      <c r="P217" s="749"/>
      <c r="Q217" s="340"/>
      <c r="R217" s="333"/>
      <c r="S217" s="424" t="s">
        <v>47</v>
      </c>
      <c r="T217" s="424" t="s">
        <v>47</v>
      </c>
      <c r="U217" s="424" t="s">
        <v>47</v>
      </c>
      <c r="V217" s="424" t="s">
        <v>47</v>
      </c>
      <c r="W217" s="424" t="s">
        <v>47</v>
      </c>
      <c r="X217" s="424" t="s">
        <v>47</v>
      </c>
      <c r="Y217" s="424" t="s">
        <v>47</v>
      </c>
      <c r="Z217" s="438" t="s">
        <v>1167</v>
      </c>
      <c r="AA217" s="438" t="s">
        <v>1167</v>
      </c>
      <c r="AB217" s="425" t="s">
        <v>47</v>
      </c>
      <c r="AC217" s="437" t="s">
        <v>1167</v>
      </c>
      <c r="AD217" s="436" t="s">
        <v>1167</v>
      </c>
      <c r="AE217" s="319"/>
      <c r="AF217" s="320" t="str">
        <f t="shared" si="6"/>
        <v>PERI</v>
      </c>
      <c r="AG217" s="182">
        <v>45041</v>
      </c>
      <c r="AH217" s="320" t="s">
        <v>1208</v>
      </c>
      <c r="AI217" s="192" t="s">
        <v>1180</v>
      </c>
      <c r="AJ217" s="386"/>
      <c r="AK217" s="385"/>
      <c r="AL217" s="385"/>
      <c r="AM217" s="191" t="s">
        <v>1235</v>
      </c>
      <c r="AN217" s="319"/>
      <c r="AO217" s="309" t="s">
        <v>802</v>
      </c>
    </row>
    <row r="218" spans="1:41" ht="16">
      <c r="A218" s="755"/>
      <c r="B218" s="340"/>
      <c r="C218" s="340"/>
      <c r="D218" s="340"/>
      <c r="E218" s="340"/>
      <c r="F218" s="366"/>
      <c r="G218" s="314"/>
      <c r="H218" s="377" t="s">
        <v>1233</v>
      </c>
      <c r="I218" s="365"/>
      <c r="J218" s="443" t="s">
        <v>804</v>
      </c>
      <c r="K218" s="174" t="s">
        <v>805</v>
      </c>
      <c r="L218" s="415" t="s">
        <v>1233</v>
      </c>
      <c r="M218" s="337" t="s">
        <v>45</v>
      </c>
      <c r="N218" s="340"/>
      <c r="O218" s="749"/>
      <c r="P218" s="749"/>
      <c r="Q218" s="340"/>
      <c r="R218" s="333"/>
      <c r="S218" s="424" t="s">
        <v>47</v>
      </c>
      <c r="T218" s="424" t="s">
        <v>47</v>
      </c>
      <c r="U218" s="424" t="s">
        <v>47</v>
      </c>
      <c r="V218" s="424" t="s">
        <v>47</v>
      </c>
      <c r="W218" s="424" t="s">
        <v>47</v>
      </c>
      <c r="X218" s="424" t="s">
        <v>47</v>
      </c>
      <c r="Y218" s="424" t="s">
        <v>47</v>
      </c>
      <c r="Z218" s="438" t="s">
        <v>1167</v>
      </c>
      <c r="AA218" s="438" t="s">
        <v>1167</v>
      </c>
      <c r="AB218" s="425" t="s">
        <v>47</v>
      </c>
      <c r="AC218" s="437" t="s">
        <v>1167</v>
      </c>
      <c r="AD218" s="436" t="s">
        <v>1167</v>
      </c>
      <c r="AE218" s="319"/>
      <c r="AF218" s="320" t="str">
        <f t="shared" si="6"/>
        <v>PERI</v>
      </c>
      <c r="AG218" s="182">
        <v>45041</v>
      </c>
      <c r="AH218" s="320" t="s">
        <v>1208</v>
      </c>
      <c r="AI218" s="192" t="s">
        <v>1180</v>
      </c>
      <c r="AJ218" s="386"/>
      <c r="AK218" s="385"/>
      <c r="AL218" s="385"/>
      <c r="AM218" s="172" t="s">
        <v>1211</v>
      </c>
      <c r="AN218" s="319"/>
      <c r="AO218" s="309" t="s">
        <v>804</v>
      </c>
    </row>
    <row r="219" spans="1:41" ht="16">
      <c r="A219" s="755"/>
      <c r="B219" s="340"/>
      <c r="C219" s="340"/>
      <c r="D219" s="340"/>
      <c r="E219" s="340"/>
      <c r="F219" s="366"/>
      <c r="G219" s="314"/>
      <c r="H219" s="377" t="s">
        <v>1233</v>
      </c>
      <c r="I219" s="365"/>
      <c r="J219" s="443" t="s">
        <v>806</v>
      </c>
      <c r="K219" s="174" t="s">
        <v>807</v>
      </c>
      <c r="L219" s="415" t="s">
        <v>1233</v>
      </c>
      <c r="M219" s="337" t="s">
        <v>45</v>
      </c>
      <c r="N219" s="340"/>
      <c r="O219" s="749"/>
      <c r="P219" s="749"/>
      <c r="Q219" s="340"/>
      <c r="R219" s="333"/>
      <c r="S219" s="424" t="s">
        <v>47</v>
      </c>
      <c r="T219" s="424" t="s">
        <v>47</v>
      </c>
      <c r="U219" s="424" t="s">
        <v>47</v>
      </c>
      <c r="V219" s="424" t="s">
        <v>47</v>
      </c>
      <c r="W219" s="424" t="s">
        <v>47</v>
      </c>
      <c r="X219" s="424" t="s">
        <v>47</v>
      </c>
      <c r="Y219" s="424" t="s">
        <v>47</v>
      </c>
      <c r="Z219" s="438" t="s">
        <v>1167</v>
      </c>
      <c r="AA219" s="438" t="s">
        <v>1167</v>
      </c>
      <c r="AB219" s="425" t="s">
        <v>47</v>
      </c>
      <c r="AC219" s="437" t="s">
        <v>1167</v>
      </c>
      <c r="AD219" s="436" t="s">
        <v>1167</v>
      </c>
      <c r="AE219" s="319"/>
      <c r="AF219" s="320" t="str">
        <f t="shared" si="6"/>
        <v>PERI</v>
      </c>
      <c r="AG219" s="182">
        <v>45041</v>
      </c>
      <c r="AH219" s="320" t="s">
        <v>1208</v>
      </c>
      <c r="AI219" s="192" t="s">
        <v>1180</v>
      </c>
      <c r="AJ219" s="386"/>
      <c r="AK219" s="385"/>
      <c r="AL219" s="385"/>
      <c r="AM219" s="172" t="s">
        <v>1211</v>
      </c>
      <c r="AN219" s="319"/>
      <c r="AO219" s="309" t="s">
        <v>806</v>
      </c>
    </row>
    <row r="220" spans="1:41" ht="16">
      <c r="A220" s="755"/>
      <c r="B220" s="340"/>
      <c r="C220" s="340"/>
      <c r="D220" s="340"/>
      <c r="E220" s="340"/>
      <c r="F220" s="366"/>
      <c r="G220" s="314"/>
      <c r="H220" s="377" t="s">
        <v>1233</v>
      </c>
      <c r="I220" s="365"/>
      <c r="J220" s="442" t="s">
        <v>1399</v>
      </c>
      <c r="K220" s="190" t="s">
        <v>1400</v>
      </c>
      <c r="L220" s="441" t="s">
        <v>1233</v>
      </c>
      <c r="M220" s="435" t="s">
        <v>45</v>
      </c>
      <c r="N220" s="439"/>
      <c r="O220" s="753"/>
      <c r="P220" s="753"/>
      <c r="Q220" s="439"/>
      <c r="R220" s="439"/>
      <c r="S220" s="433" t="s">
        <v>47</v>
      </c>
      <c r="T220" s="433" t="s">
        <v>47</v>
      </c>
      <c r="U220" s="433" t="s">
        <v>47</v>
      </c>
      <c r="V220" s="433" t="s">
        <v>47</v>
      </c>
      <c r="W220" s="433" t="s">
        <v>47</v>
      </c>
      <c r="X220" s="433" t="s">
        <v>47</v>
      </c>
      <c r="Y220" s="433" t="s">
        <v>47</v>
      </c>
      <c r="Z220" s="433" t="s">
        <v>1167</v>
      </c>
      <c r="AA220" s="433" t="s">
        <v>1167</v>
      </c>
      <c r="AB220" s="432" t="s">
        <v>47</v>
      </c>
      <c r="AC220" s="432" t="s">
        <v>1167</v>
      </c>
      <c r="AD220" s="431" t="s">
        <v>1167</v>
      </c>
      <c r="AE220" s="319"/>
      <c r="AF220" s="320" t="str">
        <f t="shared" si="6"/>
        <v>PERI</v>
      </c>
      <c r="AG220" s="182">
        <v>45040</v>
      </c>
      <c r="AH220" s="320" t="s">
        <v>1208</v>
      </c>
      <c r="AI220" s="172" t="s">
        <v>1180</v>
      </c>
      <c r="AJ220" s="386"/>
      <c r="AK220" s="385"/>
      <c r="AL220" s="385"/>
      <c r="AM220" s="172" t="s">
        <v>1382</v>
      </c>
      <c r="AN220" s="319"/>
      <c r="AO220" s="309" t="e">
        <v>#N/A</v>
      </c>
    </row>
    <row r="221" spans="1:41" ht="16">
      <c r="A221" s="755"/>
      <c r="B221" s="340"/>
      <c r="C221" s="340"/>
      <c r="D221" s="340"/>
      <c r="E221" s="340"/>
      <c r="F221" s="366"/>
      <c r="G221" s="314"/>
      <c r="H221" s="377" t="s">
        <v>1233</v>
      </c>
      <c r="I221" s="365"/>
      <c r="J221" s="442" t="s">
        <v>1401</v>
      </c>
      <c r="K221" s="190" t="s">
        <v>1402</v>
      </c>
      <c r="L221" s="441" t="s">
        <v>1233</v>
      </c>
      <c r="M221" s="435" t="s">
        <v>45</v>
      </c>
      <c r="N221" s="439"/>
      <c r="O221" s="753"/>
      <c r="P221" s="753"/>
      <c r="Q221" s="439"/>
      <c r="R221" s="439"/>
      <c r="S221" s="433" t="s">
        <v>47</v>
      </c>
      <c r="T221" s="433" t="s">
        <v>47</v>
      </c>
      <c r="U221" s="433" t="s">
        <v>47</v>
      </c>
      <c r="V221" s="433" t="s">
        <v>47</v>
      </c>
      <c r="W221" s="433" t="s">
        <v>47</v>
      </c>
      <c r="X221" s="433" t="s">
        <v>47</v>
      </c>
      <c r="Y221" s="433" t="s">
        <v>47</v>
      </c>
      <c r="Z221" s="433" t="s">
        <v>1167</v>
      </c>
      <c r="AA221" s="433" t="s">
        <v>1167</v>
      </c>
      <c r="AB221" s="432" t="s">
        <v>47</v>
      </c>
      <c r="AC221" s="432" t="s">
        <v>1167</v>
      </c>
      <c r="AD221" s="431" t="s">
        <v>1167</v>
      </c>
      <c r="AE221" s="319"/>
      <c r="AF221" s="320" t="str">
        <f t="shared" si="6"/>
        <v>PERI</v>
      </c>
      <c r="AG221" s="182">
        <v>45040</v>
      </c>
      <c r="AH221" s="320" t="s">
        <v>1208</v>
      </c>
      <c r="AI221" s="172" t="s">
        <v>1180</v>
      </c>
      <c r="AJ221" s="386"/>
      <c r="AK221" s="385"/>
      <c r="AL221" s="385"/>
      <c r="AM221" s="172" t="s">
        <v>1382</v>
      </c>
      <c r="AN221" s="319"/>
      <c r="AO221" s="309" t="e">
        <v>#N/A</v>
      </c>
    </row>
    <row r="222" spans="1:41" ht="16">
      <c r="A222" s="755"/>
      <c r="B222" s="340"/>
      <c r="C222" s="340"/>
      <c r="D222" s="340"/>
      <c r="E222" s="340"/>
      <c r="F222" s="366"/>
      <c r="G222" s="314"/>
      <c r="H222" s="377" t="s">
        <v>1233</v>
      </c>
      <c r="I222" s="365"/>
      <c r="J222" s="442" t="s">
        <v>1403</v>
      </c>
      <c r="K222" s="190" t="s">
        <v>1404</v>
      </c>
      <c r="L222" s="441" t="s">
        <v>1233</v>
      </c>
      <c r="M222" s="435" t="s">
        <v>45</v>
      </c>
      <c r="N222" s="439"/>
      <c r="O222" s="753"/>
      <c r="P222" s="753"/>
      <c r="Q222" s="439"/>
      <c r="R222" s="439"/>
      <c r="S222" s="433" t="s">
        <v>47</v>
      </c>
      <c r="T222" s="433" t="s">
        <v>47</v>
      </c>
      <c r="U222" s="433" t="s">
        <v>47</v>
      </c>
      <c r="V222" s="433" t="s">
        <v>47</v>
      </c>
      <c r="W222" s="433" t="s">
        <v>47</v>
      </c>
      <c r="X222" s="433" t="s">
        <v>47</v>
      </c>
      <c r="Y222" s="433" t="s">
        <v>47</v>
      </c>
      <c r="Z222" s="433" t="s">
        <v>1167</v>
      </c>
      <c r="AA222" s="433" t="s">
        <v>1167</v>
      </c>
      <c r="AB222" s="432" t="s">
        <v>47</v>
      </c>
      <c r="AC222" s="432" t="s">
        <v>1167</v>
      </c>
      <c r="AD222" s="431" t="s">
        <v>1167</v>
      </c>
      <c r="AE222" s="319"/>
      <c r="AF222" s="320" t="str">
        <f t="shared" si="6"/>
        <v>PERI</v>
      </c>
      <c r="AG222" s="182">
        <v>45040</v>
      </c>
      <c r="AH222" s="320" t="s">
        <v>1208</v>
      </c>
      <c r="AI222" s="172" t="s">
        <v>1180</v>
      </c>
      <c r="AJ222" s="386"/>
      <c r="AK222" s="385"/>
      <c r="AL222" s="385"/>
      <c r="AM222" s="172" t="s">
        <v>1382</v>
      </c>
      <c r="AN222" s="319"/>
      <c r="AO222" s="309" t="e">
        <v>#N/A</v>
      </c>
    </row>
    <row r="223" spans="1:41" ht="16">
      <c r="A223" s="755"/>
      <c r="B223" s="340"/>
      <c r="C223" s="340"/>
      <c r="D223" s="340"/>
      <c r="E223" s="340"/>
      <c r="F223" s="366"/>
      <c r="G223" s="314"/>
      <c r="H223" s="377" t="s">
        <v>1233</v>
      </c>
      <c r="I223" s="365"/>
      <c r="J223" s="389" t="s">
        <v>940</v>
      </c>
      <c r="K223" s="440" t="s">
        <v>941</v>
      </c>
      <c r="L223" s="389" t="s">
        <v>1233</v>
      </c>
      <c r="M223" s="389" t="s">
        <v>45</v>
      </c>
      <c r="N223" s="340"/>
      <c r="O223" s="749"/>
      <c r="P223" s="749"/>
      <c r="Q223" s="340"/>
      <c r="R223" s="333"/>
      <c r="S223" s="438" t="s">
        <v>47</v>
      </c>
      <c r="T223" s="438" t="s">
        <v>47</v>
      </c>
      <c r="U223" s="438" t="s">
        <v>47</v>
      </c>
      <c r="V223" s="438" t="s">
        <v>1167</v>
      </c>
      <c r="W223" s="438" t="s">
        <v>47</v>
      </c>
      <c r="X223" s="438" t="s">
        <v>47</v>
      </c>
      <c r="Y223" s="438" t="s">
        <v>1167</v>
      </c>
      <c r="Z223" s="438" t="s">
        <v>1167</v>
      </c>
      <c r="AA223" s="438" t="s">
        <v>1167</v>
      </c>
      <c r="AB223" s="437" t="s">
        <v>1167</v>
      </c>
      <c r="AC223" s="437" t="s">
        <v>1167</v>
      </c>
      <c r="AD223" s="436" t="s">
        <v>1167</v>
      </c>
      <c r="AE223" s="319"/>
      <c r="AF223" s="320" t="str">
        <f t="shared" si="6"/>
        <v>PERI</v>
      </c>
      <c r="AG223" s="182">
        <v>45000</v>
      </c>
      <c r="AH223" s="356" t="s">
        <v>1237</v>
      </c>
      <c r="AI223" s="356" t="s">
        <v>1102</v>
      </c>
      <c r="AJ223" s="386"/>
      <c r="AK223" s="385"/>
      <c r="AL223" s="385"/>
      <c r="AM223" s="320"/>
      <c r="AN223" s="319"/>
      <c r="AO223" s="309" t="s">
        <v>940</v>
      </c>
    </row>
    <row r="224" spans="1:41" ht="16">
      <c r="A224" s="755"/>
      <c r="B224" s="340"/>
      <c r="C224" s="340"/>
      <c r="D224" s="340"/>
      <c r="E224" s="340"/>
      <c r="F224" s="366"/>
      <c r="G224" s="314"/>
      <c r="H224" s="377" t="s">
        <v>1233</v>
      </c>
      <c r="I224" s="365"/>
      <c r="J224" s="389" t="s">
        <v>942</v>
      </c>
      <c r="K224" s="389" t="s">
        <v>943</v>
      </c>
      <c r="L224" s="389" t="s">
        <v>1233</v>
      </c>
      <c r="M224" s="389" t="s">
        <v>45</v>
      </c>
      <c r="N224" s="340"/>
      <c r="O224" s="749"/>
      <c r="P224" s="749"/>
      <c r="Q224" s="340"/>
      <c r="R224" s="333"/>
      <c r="S224" s="438" t="s">
        <v>47</v>
      </c>
      <c r="T224" s="438" t="s">
        <v>47</v>
      </c>
      <c r="U224" s="438" t="s">
        <v>47</v>
      </c>
      <c r="V224" s="438" t="s">
        <v>1167</v>
      </c>
      <c r="W224" s="438" t="s">
        <v>47</v>
      </c>
      <c r="X224" s="438" t="s">
        <v>47</v>
      </c>
      <c r="Y224" s="438" t="s">
        <v>1167</v>
      </c>
      <c r="Z224" s="438" t="s">
        <v>1167</v>
      </c>
      <c r="AA224" s="438" t="s">
        <v>1167</v>
      </c>
      <c r="AB224" s="437" t="s">
        <v>1167</v>
      </c>
      <c r="AC224" s="437" t="s">
        <v>1167</v>
      </c>
      <c r="AD224" s="436" t="s">
        <v>1167</v>
      </c>
      <c r="AE224" s="319"/>
      <c r="AF224" s="320" t="str">
        <f t="shared" si="6"/>
        <v>PERI</v>
      </c>
      <c r="AG224" s="182">
        <v>45000</v>
      </c>
      <c r="AH224" s="356" t="s">
        <v>1237</v>
      </c>
      <c r="AI224" s="356" t="s">
        <v>1102</v>
      </c>
      <c r="AJ224" s="386"/>
      <c r="AK224" s="385"/>
      <c r="AL224" s="385"/>
      <c r="AM224" s="320"/>
      <c r="AN224" s="319"/>
      <c r="AO224" s="309" t="s">
        <v>942</v>
      </c>
    </row>
    <row r="225" spans="1:41" ht="16">
      <c r="A225" s="755"/>
      <c r="B225" s="340"/>
      <c r="C225" s="340"/>
      <c r="D225" s="340"/>
      <c r="E225" s="340"/>
      <c r="F225" s="366"/>
      <c r="G225" s="314"/>
      <c r="H225" s="377" t="s">
        <v>1233</v>
      </c>
      <c r="I225" s="365"/>
      <c r="J225" s="389" t="s">
        <v>944</v>
      </c>
      <c r="K225" s="389" t="s">
        <v>945</v>
      </c>
      <c r="L225" s="389" t="s">
        <v>1233</v>
      </c>
      <c r="M225" s="389" t="s">
        <v>45</v>
      </c>
      <c r="N225" s="340"/>
      <c r="O225" s="749"/>
      <c r="P225" s="749"/>
      <c r="Q225" s="340"/>
      <c r="R225" s="333"/>
      <c r="S225" s="438" t="s">
        <v>47</v>
      </c>
      <c r="T225" s="438" t="s">
        <v>47</v>
      </c>
      <c r="U225" s="438" t="s">
        <v>47</v>
      </c>
      <c r="V225" s="438" t="s">
        <v>1167</v>
      </c>
      <c r="W225" s="438" t="s">
        <v>47</v>
      </c>
      <c r="X225" s="438" t="s">
        <v>47</v>
      </c>
      <c r="Y225" s="438" t="s">
        <v>1167</v>
      </c>
      <c r="Z225" s="438" t="s">
        <v>1167</v>
      </c>
      <c r="AA225" s="438" t="s">
        <v>1167</v>
      </c>
      <c r="AB225" s="437" t="s">
        <v>1167</v>
      </c>
      <c r="AC225" s="437" t="s">
        <v>1167</v>
      </c>
      <c r="AD225" s="436" t="s">
        <v>1167</v>
      </c>
      <c r="AE225" s="319"/>
      <c r="AF225" s="320" t="str">
        <f t="shared" si="6"/>
        <v>PERI</v>
      </c>
      <c r="AG225" s="182">
        <v>45000</v>
      </c>
      <c r="AH225" s="356" t="s">
        <v>1237</v>
      </c>
      <c r="AI225" s="356" t="s">
        <v>1102</v>
      </c>
      <c r="AJ225" s="386"/>
      <c r="AK225" s="385"/>
      <c r="AL225" s="385"/>
      <c r="AM225" s="320"/>
      <c r="AN225" s="319"/>
      <c r="AO225" s="309" t="s">
        <v>944</v>
      </c>
    </row>
    <row r="226" spans="1:41" ht="16">
      <c r="A226" s="755"/>
      <c r="B226" s="340"/>
      <c r="C226" s="340"/>
      <c r="D226" s="340"/>
      <c r="E226" s="340"/>
      <c r="F226" s="366"/>
      <c r="G226" s="314"/>
      <c r="H226" s="377" t="s">
        <v>1233</v>
      </c>
      <c r="I226" s="365"/>
      <c r="J226" s="435" t="s">
        <v>1405</v>
      </c>
      <c r="K226" s="435" t="s">
        <v>1406</v>
      </c>
      <c r="L226" s="435" t="s">
        <v>1233</v>
      </c>
      <c r="M226" s="435" t="s">
        <v>45</v>
      </c>
      <c r="N226" s="439"/>
      <c r="O226" s="753"/>
      <c r="P226" s="753"/>
      <c r="Q226" s="439"/>
      <c r="R226" s="439"/>
      <c r="S226" s="433" t="s">
        <v>47</v>
      </c>
      <c r="T226" s="433" t="s">
        <v>47</v>
      </c>
      <c r="U226" s="433" t="s">
        <v>47</v>
      </c>
      <c r="V226" s="433" t="s">
        <v>1167</v>
      </c>
      <c r="W226" s="433" t="s">
        <v>47</v>
      </c>
      <c r="X226" s="433" t="s">
        <v>47</v>
      </c>
      <c r="Y226" s="433" t="s">
        <v>1167</v>
      </c>
      <c r="Z226" s="433" t="s">
        <v>1167</v>
      </c>
      <c r="AA226" s="433" t="s">
        <v>1167</v>
      </c>
      <c r="AB226" s="432" t="s">
        <v>1167</v>
      </c>
      <c r="AC226" s="432" t="s">
        <v>1167</v>
      </c>
      <c r="AD226" s="431" t="s">
        <v>1167</v>
      </c>
      <c r="AE226" s="319"/>
      <c r="AF226" s="320" t="str">
        <f t="shared" si="6"/>
        <v>PERI</v>
      </c>
      <c r="AG226" s="182">
        <v>45040</v>
      </c>
      <c r="AH226" s="320" t="s">
        <v>1208</v>
      </c>
      <c r="AI226" s="172" t="s">
        <v>1180</v>
      </c>
      <c r="AJ226" s="386"/>
      <c r="AK226" s="385"/>
      <c r="AL226" s="385"/>
      <c r="AM226" s="172" t="s">
        <v>1382</v>
      </c>
      <c r="AN226" s="319"/>
      <c r="AO226" s="309" t="e">
        <v>#N/A</v>
      </c>
    </row>
    <row r="227" spans="1:41" ht="16">
      <c r="A227" s="755"/>
      <c r="B227" s="340"/>
      <c r="C227" s="340"/>
      <c r="D227" s="340"/>
      <c r="E227" s="340"/>
      <c r="F227" s="366"/>
      <c r="G227" s="314"/>
      <c r="H227" s="377" t="s">
        <v>1233</v>
      </c>
      <c r="I227" s="365"/>
      <c r="J227" s="435" t="s">
        <v>1407</v>
      </c>
      <c r="K227" s="435" t="s">
        <v>1408</v>
      </c>
      <c r="L227" s="435" t="s">
        <v>1233</v>
      </c>
      <c r="M227" s="435" t="s">
        <v>45</v>
      </c>
      <c r="N227" s="439"/>
      <c r="O227" s="753"/>
      <c r="P227" s="753"/>
      <c r="Q227" s="439"/>
      <c r="R227" s="439"/>
      <c r="S227" s="433" t="s">
        <v>47</v>
      </c>
      <c r="T227" s="433" t="s">
        <v>47</v>
      </c>
      <c r="U227" s="433" t="s">
        <v>47</v>
      </c>
      <c r="V227" s="433" t="s">
        <v>1167</v>
      </c>
      <c r="W227" s="433" t="s">
        <v>47</v>
      </c>
      <c r="X227" s="433" t="s">
        <v>47</v>
      </c>
      <c r="Y227" s="433" t="s">
        <v>1167</v>
      </c>
      <c r="Z227" s="433" t="s">
        <v>1167</v>
      </c>
      <c r="AA227" s="433" t="s">
        <v>1167</v>
      </c>
      <c r="AB227" s="432" t="s">
        <v>1167</v>
      </c>
      <c r="AC227" s="432" t="s">
        <v>1167</v>
      </c>
      <c r="AD227" s="431" t="s">
        <v>1167</v>
      </c>
      <c r="AE227" s="319"/>
      <c r="AF227" s="320" t="str">
        <f t="shared" si="6"/>
        <v>PERI</v>
      </c>
      <c r="AG227" s="182">
        <v>45040</v>
      </c>
      <c r="AH227" s="320" t="s">
        <v>1208</v>
      </c>
      <c r="AI227" s="172" t="s">
        <v>1180</v>
      </c>
      <c r="AJ227" s="386"/>
      <c r="AK227" s="385"/>
      <c r="AL227" s="385"/>
      <c r="AM227" s="172" t="s">
        <v>1382</v>
      </c>
      <c r="AN227" s="319"/>
      <c r="AO227" s="309" t="e">
        <v>#N/A</v>
      </c>
    </row>
    <row r="228" spans="1:41" ht="16">
      <c r="A228" s="755"/>
      <c r="B228" s="340"/>
      <c r="C228" s="340"/>
      <c r="D228" s="340"/>
      <c r="E228" s="340"/>
      <c r="F228" s="366"/>
      <c r="G228" s="314"/>
      <c r="H228" s="377" t="s">
        <v>1233</v>
      </c>
      <c r="I228" s="365"/>
      <c r="J228" s="435" t="s">
        <v>1409</v>
      </c>
      <c r="K228" s="435" t="s">
        <v>1410</v>
      </c>
      <c r="L228" s="435" t="s">
        <v>1233</v>
      </c>
      <c r="M228" s="435" t="s">
        <v>45</v>
      </c>
      <c r="N228" s="439"/>
      <c r="O228" s="753"/>
      <c r="P228" s="753"/>
      <c r="Q228" s="439"/>
      <c r="R228" s="439"/>
      <c r="S228" s="433" t="s">
        <v>47</v>
      </c>
      <c r="T228" s="433" t="s">
        <v>47</v>
      </c>
      <c r="U228" s="433" t="s">
        <v>47</v>
      </c>
      <c r="V228" s="433" t="s">
        <v>1167</v>
      </c>
      <c r="W228" s="433" t="s">
        <v>47</v>
      </c>
      <c r="X228" s="433" t="s">
        <v>47</v>
      </c>
      <c r="Y228" s="433" t="s">
        <v>1167</v>
      </c>
      <c r="Z228" s="433" t="s">
        <v>1167</v>
      </c>
      <c r="AA228" s="433" t="s">
        <v>1167</v>
      </c>
      <c r="AB228" s="432" t="s">
        <v>1167</v>
      </c>
      <c r="AC228" s="432" t="s">
        <v>1167</v>
      </c>
      <c r="AD228" s="431" t="s">
        <v>1167</v>
      </c>
      <c r="AE228" s="319"/>
      <c r="AF228" s="320" t="str">
        <f t="shared" si="6"/>
        <v>PERI</v>
      </c>
      <c r="AG228" s="182">
        <v>45040</v>
      </c>
      <c r="AH228" s="320" t="s">
        <v>1208</v>
      </c>
      <c r="AI228" s="172" t="s">
        <v>1180</v>
      </c>
      <c r="AJ228" s="386"/>
      <c r="AK228" s="385"/>
      <c r="AL228" s="385"/>
      <c r="AM228" s="172" t="s">
        <v>1382</v>
      </c>
      <c r="AN228" s="319"/>
      <c r="AO228" s="309" t="e">
        <v>#N/A</v>
      </c>
    </row>
    <row r="229" spans="1:41" ht="16">
      <c r="A229" s="755"/>
      <c r="B229" s="340"/>
      <c r="C229" s="340"/>
      <c r="D229" s="340"/>
      <c r="E229" s="340"/>
      <c r="F229" s="366"/>
      <c r="G229" s="314"/>
      <c r="H229" s="377" t="s">
        <v>1233</v>
      </c>
      <c r="I229" s="365"/>
      <c r="J229" s="389" t="s">
        <v>946</v>
      </c>
      <c r="K229" s="389" t="s">
        <v>947</v>
      </c>
      <c r="L229" s="389" t="s">
        <v>1233</v>
      </c>
      <c r="M229" s="389" t="s">
        <v>45</v>
      </c>
      <c r="N229" s="340"/>
      <c r="O229" s="749"/>
      <c r="P229" s="749"/>
      <c r="Q229" s="340"/>
      <c r="R229" s="333"/>
      <c r="S229" s="438" t="s">
        <v>47</v>
      </c>
      <c r="T229" s="438" t="s">
        <v>47</v>
      </c>
      <c r="U229" s="438" t="s">
        <v>47</v>
      </c>
      <c r="V229" s="438" t="s">
        <v>1167</v>
      </c>
      <c r="W229" s="438" t="s">
        <v>47</v>
      </c>
      <c r="X229" s="438" t="s">
        <v>47</v>
      </c>
      <c r="Y229" s="438" t="s">
        <v>1167</v>
      </c>
      <c r="Z229" s="438" t="s">
        <v>1167</v>
      </c>
      <c r="AA229" s="438" t="s">
        <v>1167</v>
      </c>
      <c r="AB229" s="437" t="s">
        <v>1167</v>
      </c>
      <c r="AC229" s="437" t="s">
        <v>1167</v>
      </c>
      <c r="AD229" s="436" t="s">
        <v>1167</v>
      </c>
      <c r="AE229" s="319"/>
      <c r="AF229" s="320" t="str">
        <f t="shared" si="6"/>
        <v>PERI</v>
      </c>
      <c r="AG229" s="182">
        <v>45000</v>
      </c>
      <c r="AH229" s="356" t="s">
        <v>1237</v>
      </c>
      <c r="AI229" s="356" t="s">
        <v>1102</v>
      </c>
      <c r="AJ229" s="386"/>
      <c r="AK229" s="385"/>
      <c r="AL229" s="385"/>
      <c r="AM229" s="320"/>
      <c r="AN229" s="319"/>
      <c r="AO229" s="309" t="s">
        <v>946</v>
      </c>
    </row>
    <row r="230" spans="1:41" ht="16">
      <c r="A230" s="755"/>
      <c r="B230" s="340"/>
      <c r="C230" s="340"/>
      <c r="D230" s="340"/>
      <c r="E230" s="340"/>
      <c r="F230" s="366"/>
      <c r="G230" s="314"/>
      <c r="H230" s="377" t="s">
        <v>1233</v>
      </c>
      <c r="I230" s="365"/>
      <c r="J230" s="389" t="s">
        <v>948</v>
      </c>
      <c r="K230" s="389" t="s">
        <v>949</v>
      </c>
      <c r="L230" s="389" t="s">
        <v>1233</v>
      </c>
      <c r="M230" s="389" t="s">
        <v>45</v>
      </c>
      <c r="N230" s="340"/>
      <c r="O230" s="749"/>
      <c r="P230" s="749"/>
      <c r="Q230" s="340"/>
      <c r="R230" s="333"/>
      <c r="S230" s="438" t="s">
        <v>47</v>
      </c>
      <c r="T230" s="438" t="s">
        <v>47</v>
      </c>
      <c r="U230" s="438" t="s">
        <v>47</v>
      </c>
      <c r="V230" s="438" t="s">
        <v>1167</v>
      </c>
      <c r="W230" s="438" t="s">
        <v>47</v>
      </c>
      <c r="X230" s="438" t="s">
        <v>47</v>
      </c>
      <c r="Y230" s="438" t="s">
        <v>1167</v>
      </c>
      <c r="Z230" s="438" t="s">
        <v>1167</v>
      </c>
      <c r="AA230" s="438" t="s">
        <v>1167</v>
      </c>
      <c r="AB230" s="437" t="s">
        <v>1167</v>
      </c>
      <c r="AC230" s="437" t="s">
        <v>1167</v>
      </c>
      <c r="AD230" s="436" t="s">
        <v>1167</v>
      </c>
      <c r="AE230" s="319"/>
      <c r="AF230" s="320" t="str">
        <f t="shared" si="6"/>
        <v>PERI</v>
      </c>
      <c r="AG230" s="182">
        <v>45000</v>
      </c>
      <c r="AH230" s="356" t="s">
        <v>1237</v>
      </c>
      <c r="AI230" s="356" t="s">
        <v>1102</v>
      </c>
      <c r="AJ230" s="386"/>
      <c r="AK230" s="385"/>
      <c r="AL230" s="385"/>
      <c r="AM230" s="320"/>
      <c r="AN230" s="319"/>
      <c r="AO230" s="309" t="s">
        <v>948</v>
      </c>
    </row>
    <row r="231" spans="1:41" ht="16">
      <c r="A231" s="755"/>
      <c r="B231" s="340"/>
      <c r="C231" s="340"/>
      <c r="D231" s="340"/>
      <c r="E231" s="340"/>
      <c r="F231" s="366"/>
      <c r="G231" s="314"/>
      <c r="H231" s="377" t="s">
        <v>1233</v>
      </c>
      <c r="I231" s="365"/>
      <c r="J231" s="389" t="s">
        <v>950</v>
      </c>
      <c r="K231" s="389" t="s">
        <v>951</v>
      </c>
      <c r="L231" s="389" t="s">
        <v>1233</v>
      </c>
      <c r="M231" s="389" t="s">
        <v>45</v>
      </c>
      <c r="N231" s="340"/>
      <c r="O231" s="749"/>
      <c r="P231" s="749"/>
      <c r="Q231" s="340"/>
      <c r="R231" s="333"/>
      <c r="S231" s="438" t="s">
        <v>47</v>
      </c>
      <c r="T231" s="438" t="s">
        <v>47</v>
      </c>
      <c r="U231" s="438" t="s">
        <v>47</v>
      </c>
      <c r="V231" s="438" t="s">
        <v>1167</v>
      </c>
      <c r="W231" s="438" t="s">
        <v>47</v>
      </c>
      <c r="X231" s="438" t="s">
        <v>47</v>
      </c>
      <c r="Y231" s="438" t="s">
        <v>1167</v>
      </c>
      <c r="Z231" s="438" t="s">
        <v>1167</v>
      </c>
      <c r="AA231" s="438" t="s">
        <v>1167</v>
      </c>
      <c r="AB231" s="437" t="s">
        <v>1167</v>
      </c>
      <c r="AC231" s="437" t="s">
        <v>1167</v>
      </c>
      <c r="AD231" s="436" t="s">
        <v>1167</v>
      </c>
      <c r="AE231" s="319"/>
      <c r="AF231" s="320" t="str">
        <f t="shared" si="6"/>
        <v>PERI</v>
      </c>
      <c r="AG231" s="182">
        <v>45000</v>
      </c>
      <c r="AH231" s="356" t="s">
        <v>1237</v>
      </c>
      <c r="AI231" s="356" t="s">
        <v>1102</v>
      </c>
      <c r="AJ231" s="386"/>
      <c r="AK231" s="385"/>
      <c r="AL231" s="385"/>
      <c r="AM231" s="320"/>
      <c r="AN231" s="319"/>
      <c r="AO231" s="309" t="s">
        <v>950</v>
      </c>
    </row>
    <row r="232" spans="1:41" ht="16">
      <c r="A232" s="755"/>
      <c r="B232" s="340"/>
      <c r="C232" s="340"/>
      <c r="D232" s="340"/>
      <c r="E232" s="340"/>
      <c r="F232" s="366"/>
      <c r="G232" s="314"/>
      <c r="H232" s="377" t="s">
        <v>1233</v>
      </c>
      <c r="I232" s="365"/>
      <c r="J232" s="435" t="s">
        <v>1411</v>
      </c>
      <c r="K232" s="435" t="s">
        <v>1412</v>
      </c>
      <c r="L232" s="435" t="s">
        <v>1233</v>
      </c>
      <c r="M232" s="435" t="s">
        <v>45</v>
      </c>
      <c r="N232" s="434"/>
      <c r="O232" s="754"/>
      <c r="P232" s="754"/>
      <c r="Q232" s="434"/>
      <c r="R232" s="434"/>
      <c r="S232" s="433" t="s">
        <v>47</v>
      </c>
      <c r="T232" s="433" t="s">
        <v>47</v>
      </c>
      <c r="U232" s="433" t="s">
        <v>47</v>
      </c>
      <c r="V232" s="433" t="s">
        <v>1167</v>
      </c>
      <c r="W232" s="433" t="s">
        <v>47</v>
      </c>
      <c r="X232" s="433" t="s">
        <v>47</v>
      </c>
      <c r="Y232" s="433" t="s">
        <v>1167</v>
      </c>
      <c r="Z232" s="433" t="s">
        <v>1167</v>
      </c>
      <c r="AA232" s="433" t="s">
        <v>1167</v>
      </c>
      <c r="AB232" s="432" t="s">
        <v>1167</v>
      </c>
      <c r="AC232" s="432" t="s">
        <v>1167</v>
      </c>
      <c r="AD232" s="431" t="s">
        <v>1167</v>
      </c>
      <c r="AE232" s="319"/>
      <c r="AF232" s="320" t="str">
        <f t="shared" si="6"/>
        <v>PERI</v>
      </c>
      <c r="AG232" s="182">
        <v>45040</v>
      </c>
      <c r="AH232" s="320" t="s">
        <v>1208</v>
      </c>
      <c r="AI232" s="172" t="s">
        <v>1180</v>
      </c>
      <c r="AJ232" s="386"/>
      <c r="AK232" s="385"/>
      <c r="AL232" s="385"/>
      <c r="AM232" s="172" t="s">
        <v>1382</v>
      </c>
      <c r="AN232" s="319"/>
      <c r="AO232" s="309" t="e">
        <v>#N/A</v>
      </c>
    </row>
    <row r="233" spans="1:41" ht="16">
      <c r="A233" s="755"/>
      <c r="B233" s="340"/>
      <c r="C233" s="340"/>
      <c r="D233" s="340"/>
      <c r="E233" s="340"/>
      <c r="F233" s="366"/>
      <c r="G233" s="314"/>
      <c r="H233" s="377" t="s">
        <v>1233</v>
      </c>
      <c r="I233" s="365"/>
      <c r="J233" s="435" t="s">
        <v>1413</v>
      </c>
      <c r="K233" s="435" t="s">
        <v>1414</v>
      </c>
      <c r="L233" s="435" t="s">
        <v>1233</v>
      </c>
      <c r="M233" s="435" t="s">
        <v>45</v>
      </c>
      <c r="N233" s="434"/>
      <c r="O233" s="754"/>
      <c r="P233" s="754"/>
      <c r="Q233" s="434"/>
      <c r="R233" s="434"/>
      <c r="S233" s="433" t="s">
        <v>47</v>
      </c>
      <c r="T233" s="433" t="s">
        <v>47</v>
      </c>
      <c r="U233" s="433" t="s">
        <v>47</v>
      </c>
      <c r="V233" s="433" t="s">
        <v>1167</v>
      </c>
      <c r="W233" s="433" t="s">
        <v>47</v>
      </c>
      <c r="X233" s="433" t="s">
        <v>47</v>
      </c>
      <c r="Y233" s="433" t="s">
        <v>1167</v>
      </c>
      <c r="Z233" s="433" t="s">
        <v>1167</v>
      </c>
      <c r="AA233" s="433" t="s">
        <v>1167</v>
      </c>
      <c r="AB233" s="432" t="s">
        <v>1167</v>
      </c>
      <c r="AC233" s="432" t="s">
        <v>1167</v>
      </c>
      <c r="AD233" s="431" t="s">
        <v>1167</v>
      </c>
      <c r="AE233" s="319"/>
      <c r="AF233" s="320" t="str">
        <f t="shared" si="6"/>
        <v>PERI</v>
      </c>
      <c r="AG233" s="182">
        <v>45040</v>
      </c>
      <c r="AH233" s="320" t="s">
        <v>1208</v>
      </c>
      <c r="AI233" s="172" t="s">
        <v>1180</v>
      </c>
      <c r="AJ233" s="386"/>
      <c r="AK233" s="385"/>
      <c r="AL233" s="385"/>
      <c r="AM233" s="172" t="s">
        <v>1382</v>
      </c>
      <c r="AN233" s="319"/>
      <c r="AO233" s="309" t="e">
        <v>#N/A</v>
      </c>
    </row>
    <row r="234" spans="1:41" ht="16">
      <c r="A234" s="755"/>
      <c r="B234" s="340"/>
      <c r="C234" s="340"/>
      <c r="D234" s="340"/>
      <c r="E234" s="340"/>
      <c r="F234" s="366"/>
      <c r="G234" s="314"/>
      <c r="H234" s="377" t="s">
        <v>1233</v>
      </c>
      <c r="I234" s="365"/>
      <c r="J234" s="435" t="s">
        <v>1415</v>
      </c>
      <c r="K234" s="435" t="s">
        <v>1416</v>
      </c>
      <c r="L234" s="435" t="s">
        <v>1233</v>
      </c>
      <c r="M234" s="435" t="s">
        <v>45</v>
      </c>
      <c r="N234" s="434"/>
      <c r="O234" s="754"/>
      <c r="P234" s="754"/>
      <c r="Q234" s="434"/>
      <c r="R234" s="434"/>
      <c r="S234" s="433" t="s">
        <v>47</v>
      </c>
      <c r="T234" s="433" t="s">
        <v>47</v>
      </c>
      <c r="U234" s="433" t="s">
        <v>47</v>
      </c>
      <c r="V234" s="433" t="s">
        <v>1167</v>
      </c>
      <c r="W234" s="433" t="s">
        <v>47</v>
      </c>
      <c r="X234" s="433" t="s">
        <v>47</v>
      </c>
      <c r="Y234" s="433" t="s">
        <v>1167</v>
      </c>
      <c r="Z234" s="433" t="s">
        <v>1167</v>
      </c>
      <c r="AA234" s="433" t="s">
        <v>1167</v>
      </c>
      <c r="AB234" s="432" t="s">
        <v>1167</v>
      </c>
      <c r="AC234" s="432" t="s">
        <v>1167</v>
      </c>
      <c r="AD234" s="431" t="s">
        <v>1167</v>
      </c>
      <c r="AE234" s="319"/>
      <c r="AF234" s="320" t="str">
        <f t="shared" si="6"/>
        <v>PERI</v>
      </c>
      <c r="AG234" s="182">
        <v>45040</v>
      </c>
      <c r="AH234" s="320" t="s">
        <v>1208</v>
      </c>
      <c r="AI234" s="172" t="s">
        <v>1180</v>
      </c>
      <c r="AJ234" s="386"/>
      <c r="AK234" s="385"/>
      <c r="AL234" s="385"/>
      <c r="AM234" s="172" t="s">
        <v>1382</v>
      </c>
      <c r="AN234" s="319"/>
      <c r="AO234" s="309" t="e">
        <v>#N/A</v>
      </c>
    </row>
    <row r="235" spans="1:41" ht="16">
      <c r="A235" s="755"/>
      <c r="B235" s="340"/>
      <c r="C235" s="340"/>
      <c r="D235" s="340"/>
      <c r="E235" s="340"/>
      <c r="F235" s="366"/>
      <c r="G235" s="314"/>
      <c r="H235" s="377" t="s">
        <v>1233</v>
      </c>
      <c r="I235" s="365"/>
      <c r="J235" s="435" t="s">
        <v>1417</v>
      </c>
      <c r="K235" s="435" t="s">
        <v>1418</v>
      </c>
      <c r="L235" s="435" t="s">
        <v>1233</v>
      </c>
      <c r="M235" s="435" t="s">
        <v>45</v>
      </c>
      <c r="N235" s="434"/>
      <c r="O235" s="754"/>
      <c r="P235" s="754"/>
      <c r="Q235" s="434"/>
      <c r="R235" s="434"/>
      <c r="S235" s="433" t="s">
        <v>47</v>
      </c>
      <c r="T235" s="433" t="s">
        <v>47</v>
      </c>
      <c r="U235" s="433" t="s">
        <v>1167</v>
      </c>
      <c r="V235" s="433" t="s">
        <v>1167</v>
      </c>
      <c r="W235" s="433" t="s">
        <v>47</v>
      </c>
      <c r="X235" s="433" t="s">
        <v>1167</v>
      </c>
      <c r="Y235" s="433" t="s">
        <v>1167</v>
      </c>
      <c r="Z235" s="433" t="s">
        <v>1167</v>
      </c>
      <c r="AA235" s="433" t="s">
        <v>1167</v>
      </c>
      <c r="AB235" s="432" t="s">
        <v>1167</v>
      </c>
      <c r="AC235" s="432" t="s">
        <v>1167</v>
      </c>
      <c r="AD235" s="431" t="s">
        <v>1167</v>
      </c>
      <c r="AE235" s="319"/>
      <c r="AF235" s="320" t="str">
        <f t="shared" si="6"/>
        <v>PERI</v>
      </c>
      <c r="AG235" s="182">
        <v>45040</v>
      </c>
      <c r="AH235" s="356" t="s">
        <v>1237</v>
      </c>
      <c r="AI235" s="356" t="s">
        <v>1102</v>
      </c>
      <c r="AJ235" s="386"/>
      <c r="AK235" s="385"/>
      <c r="AL235" s="385"/>
      <c r="AM235" s="172" t="s">
        <v>1419</v>
      </c>
      <c r="AN235" s="319"/>
      <c r="AO235" s="309" t="e">
        <v>#N/A</v>
      </c>
    </row>
    <row r="236" spans="1:41" ht="16">
      <c r="A236" s="755"/>
      <c r="B236" s="340"/>
      <c r="C236" s="340"/>
      <c r="D236" s="340"/>
      <c r="E236" s="340"/>
      <c r="F236" s="366"/>
      <c r="G236" s="314"/>
      <c r="H236" s="377" t="s">
        <v>1233</v>
      </c>
      <c r="I236" s="365"/>
      <c r="J236" s="435" t="s">
        <v>1420</v>
      </c>
      <c r="K236" s="435" t="s">
        <v>1421</v>
      </c>
      <c r="L236" s="435" t="s">
        <v>1233</v>
      </c>
      <c r="M236" s="435" t="s">
        <v>45</v>
      </c>
      <c r="N236" s="434"/>
      <c r="O236" s="754"/>
      <c r="P236" s="754"/>
      <c r="Q236" s="434"/>
      <c r="R236" s="434"/>
      <c r="S236" s="433" t="s">
        <v>47</v>
      </c>
      <c r="T236" s="433" t="s">
        <v>47</v>
      </c>
      <c r="U236" s="433" t="s">
        <v>1167</v>
      </c>
      <c r="V236" s="433" t="s">
        <v>1167</v>
      </c>
      <c r="W236" s="433" t="s">
        <v>47</v>
      </c>
      <c r="X236" s="433" t="s">
        <v>1167</v>
      </c>
      <c r="Y236" s="433" t="s">
        <v>1167</v>
      </c>
      <c r="Z236" s="433" t="s">
        <v>1167</v>
      </c>
      <c r="AA236" s="433" t="s">
        <v>1167</v>
      </c>
      <c r="AB236" s="432" t="s">
        <v>1167</v>
      </c>
      <c r="AC236" s="432" t="s">
        <v>1167</v>
      </c>
      <c r="AD236" s="431" t="s">
        <v>1167</v>
      </c>
      <c r="AE236" s="319"/>
      <c r="AF236" s="320" t="str">
        <f t="shared" si="6"/>
        <v>PERI</v>
      </c>
      <c r="AG236" s="182">
        <v>45040</v>
      </c>
      <c r="AH236" s="356" t="s">
        <v>1237</v>
      </c>
      <c r="AI236" s="356" t="s">
        <v>1102</v>
      </c>
      <c r="AJ236" s="386"/>
      <c r="AK236" s="385"/>
      <c r="AL236" s="385"/>
      <c r="AM236" s="172" t="s">
        <v>1419</v>
      </c>
      <c r="AN236" s="319"/>
      <c r="AO236" s="309" t="e">
        <v>#N/A</v>
      </c>
    </row>
    <row r="237" spans="1:41" ht="16">
      <c r="A237" s="755"/>
      <c r="B237" s="340"/>
      <c r="C237" s="340"/>
      <c r="D237" s="340"/>
      <c r="E237" s="340"/>
      <c r="F237" s="366"/>
      <c r="G237" s="314"/>
      <c r="H237" s="377" t="s">
        <v>1233</v>
      </c>
      <c r="I237" s="365"/>
      <c r="J237" s="435" t="s">
        <v>1422</v>
      </c>
      <c r="K237" s="435" t="s">
        <v>1423</v>
      </c>
      <c r="L237" s="435" t="s">
        <v>1233</v>
      </c>
      <c r="M237" s="435" t="s">
        <v>45</v>
      </c>
      <c r="N237" s="434"/>
      <c r="O237" s="754"/>
      <c r="P237" s="754"/>
      <c r="Q237" s="434"/>
      <c r="R237" s="434"/>
      <c r="S237" s="433" t="s">
        <v>47</v>
      </c>
      <c r="T237" s="433" t="s">
        <v>47</v>
      </c>
      <c r="U237" s="433" t="s">
        <v>1167</v>
      </c>
      <c r="V237" s="433" t="s">
        <v>1167</v>
      </c>
      <c r="W237" s="433" t="s">
        <v>47</v>
      </c>
      <c r="X237" s="433" t="s">
        <v>1167</v>
      </c>
      <c r="Y237" s="433" t="s">
        <v>1167</v>
      </c>
      <c r="Z237" s="433" t="s">
        <v>1167</v>
      </c>
      <c r="AA237" s="433" t="s">
        <v>1167</v>
      </c>
      <c r="AB237" s="432" t="s">
        <v>1167</v>
      </c>
      <c r="AC237" s="432" t="s">
        <v>1167</v>
      </c>
      <c r="AD237" s="431" t="s">
        <v>1167</v>
      </c>
      <c r="AE237" s="319"/>
      <c r="AF237" s="320" t="str">
        <f t="shared" si="6"/>
        <v>PERI</v>
      </c>
      <c r="AG237" s="182">
        <v>45040</v>
      </c>
      <c r="AH237" s="356" t="s">
        <v>1237</v>
      </c>
      <c r="AI237" s="356" t="s">
        <v>1102</v>
      </c>
      <c r="AJ237" s="386"/>
      <c r="AK237" s="385"/>
      <c r="AL237" s="385"/>
      <c r="AM237" s="172" t="s">
        <v>1419</v>
      </c>
      <c r="AN237" s="319"/>
      <c r="AO237" s="309" t="e">
        <v>#N/A</v>
      </c>
    </row>
    <row r="238" spans="1:41" ht="16">
      <c r="A238" s="755"/>
      <c r="B238" s="340"/>
      <c r="C238" s="340"/>
      <c r="D238" s="340"/>
      <c r="E238" s="340"/>
      <c r="F238" s="366"/>
      <c r="G238" s="314"/>
      <c r="H238" s="377" t="s">
        <v>1233</v>
      </c>
      <c r="I238" s="365"/>
      <c r="J238" s="435" t="s">
        <v>1424</v>
      </c>
      <c r="K238" s="435" t="s">
        <v>1425</v>
      </c>
      <c r="L238" s="435" t="s">
        <v>1233</v>
      </c>
      <c r="M238" s="435" t="s">
        <v>45</v>
      </c>
      <c r="N238" s="434"/>
      <c r="O238" s="754"/>
      <c r="P238" s="754"/>
      <c r="Q238" s="434"/>
      <c r="R238" s="434"/>
      <c r="S238" s="433" t="s">
        <v>47</v>
      </c>
      <c r="T238" s="433" t="s">
        <v>47</v>
      </c>
      <c r="U238" s="433" t="s">
        <v>1167</v>
      </c>
      <c r="V238" s="433" t="s">
        <v>1167</v>
      </c>
      <c r="W238" s="433" t="s">
        <v>47</v>
      </c>
      <c r="X238" s="433" t="s">
        <v>1167</v>
      </c>
      <c r="Y238" s="433" t="s">
        <v>1167</v>
      </c>
      <c r="Z238" s="433" t="s">
        <v>1167</v>
      </c>
      <c r="AA238" s="433" t="s">
        <v>1167</v>
      </c>
      <c r="AB238" s="432" t="s">
        <v>1167</v>
      </c>
      <c r="AC238" s="432" t="s">
        <v>1167</v>
      </c>
      <c r="AD238" s="431" t="s">
        <v>1167</v>
      </c>
      <c r="AE238" s="319"/>
      <c r="AF238" s="320" t="str">
        <f t="shared" si="6"/>
        <v>PERI</v>
      </c>
      <c r="AG238" s="182">
        <v>45040</v>
      </c>
      <c r="AH238" s="356" t="s">
        <v>1237</v>
      </c>
      <c r="AI238" s="356" t="s">
        <v>1102</v>
      </c>
      <c r="AJ238" s="386"/>
      <c r="AK238" s="385"/>
      <c r="AL238" s="385"/>
      <c r="AM238" s="172" t="s">
        <v>1419</v>
      </c>
      <c r="AN238" s="319"/>
      <c r="AO238" s="309" t="e">
        <v>#N/A</v>
      </c>
    </row>
    <row r="239" spans="1:41" ht="16">
      <c r="A239" s="755"/>
      <c r="B239" s="340"/>
      <c r="C239" s="340"/>
      <c r="D239" s="340"/>
      <c r="E239" s="340"/>
      <c r="F239" s="366"/>
      <c r="G239" s="314"/>
      <c r="H239" s="377" t="s">
        <v>1233</v>
      </c>
      <c r="I239" s="365"/>
      <c r="J239" s="435" t="s">
        <v>1426</v>
      </c>
      <c r="K239" s="435" t="s">
        <v>1427</v>
      </c>
      <c r="L239" s="435" t="s">
        <v>1233</v>
      </c>
      <c r="M239" s="435" t="s">
        <v>45</v>
      </c>
      <c r="N239" s="434"/>
      <c r="O239" s="754"/>
      <c r="P239" s="754"/>
      <c r="Q239" s="434"/>
      <c r="R239" s="434"/>
      <c r="S239" s="433" t="s">
        <v>47</v>
      </c>
      <c r="T239" s="433" t="s">
        <v>47</v>
      </c>
      <c r="U239" s="433" t="s">
        <v>1167</v>
      </c>
      <c r="V239" s="433" t="s">
        <v>1167</v>
      </c>
      <c r="W239" s="433" t="s">
        <v>47</v>
      </c>
      <c r="X239" s="433" t="s">
        <v>1167</v>
      </c>
      <c r="Y239" s="433" t="s">
        <v>1167</v>
      </c>
      <c r="Z239" s="433" t="s">
        <v>1167</v>
      </c>
      <c r="AA239" s="433" t="s">
        <v>1167</v>
      </c>
      <c r="AB239" s="432" t="s">
        <v>1167</v>
      </c>
      <c r="AC239" s="432" t="s">
        <v>1167</v>
      </c>
      <c r="AD239" s="431" t="s">
        <v>1167</v>
      </c>
      <c r="AE239" s="319"/>
      <c r="AF239" s="320" t="str">
        <f t="shared" si="6"/>
        <v>PERI</v>
      </c>
      <c r="AG239" s="182">
        <v>45040</v>
      </c>
      <c r="AH239" s="356" t="s">
        <v>1237</v>
      </c>
      <c r="AI239" s="356" t="s">
        <v>1102</v>
      </c>
      <c r="AJ239" s="386"/>
      <c r="AK239" s="385"/>
      <c r="AL239" s="385"/>
      <c r="AM239" s="172" t="s">
        <v>1419</v>
      </c>
      <c r="AN239" s="319"/>
      <c r="AO239" s="309" t="e">
        <v>#N/A</v>
      </c>
    </row>
    <row r="240" spans="1:41" ht="16">
      <c r="A240" s="755"/>
      <c r="B240" s="340"/>
      <c r="C240" s="340"/>
      <c r="D240" s="340"/>
      <c r="E240" s="340"/>
      <c r="F240" s="366"/>
      <c r="G240" s="314"/>
      <c r="H240" s="377" t="s">
        <v>1233</v>
      </c>
      <c r="I240" s="365"/>
      <c r="J240" s="435" t="s">
        <v>1428</v>
      </c>
      <c r="K240" s="435" t="s">
        <v>1429</v>
      </c>
      <c r="L240" s="435" t="s">
        <v>1233</v>
      </c>
      <c r="M240" s="435" t="s">
        <v>45</v>
      </c>
      <c r="N240" s="434"/>
      <c r="O240" s="754"/>
      <c r="P240" s="754"/>
      <c r="Q240" s="434"/>
      <c r="R240" s="434"/>
      <c r="S240" s="433" t="s">
        <v>47</v>
      </c>
      <c r="T240" s="433" t="s">
        <v>47</v>
      </c>
      <c r="U240" s="433" t="s">
        <v>1167</v>
      </c>
      <c r="V240" s="433" t="s">
        <v>1167</v>
      </c>
      <c r="W240" s="433" t="s">
        <v>47</v>
      </c>
      <c r="X240" s="433" t="s">
        <v>1167</v>
      </c>
      <c r="Y240" s="433" t="s">
        <v>1167</v>
      </c>
      <c r="Z240" s="433" t="s">
        <v>1167</v>
      </c>
      <c r="AA240" s="433" t="s">
        <v>1167</v>
      </c>
      <c r="AB240" s="432" t="s">
        <v>1167</v>
      </c>
      <c r="AC240" s="432" t="s">
        <v>1167</v>
      </c>
      <c r="AD240" s="431" t="s">
        <v>1167</v>
      </c>
      <c r="AE240" s="319"/>
      <c r="AF240" s="320" t="str">
        <f t="shared" si="6"/>
        <v>PERI</v>
      </c>
      <c r="AG240" s="182">
        <v>45040</v>
      </c>
      <c r="AH240" s="356" t="s">
        <v>1237</v>
      </c>
      <c r="AI240" s="356" t="s">
        <v>1102</v>
      </c>
      <c r="AJ240" s="386"/>
      <c r="AK240" s="385"/>
      <c r="AL240" s="385"/>
      <c r="AM240" s="172" t="s">
        <v>1419</v>
      </c>
      <c r="AN240" s="319"/>
      <c r="AO240" s="309" t="e">
        <v>#N/A</v>
      </c>
    </row>
    <row r="241" spans="1:41" s="370" customFormat="1" ht="16">
      <c r="A241" s="755"/>
      <c r="B241" s="375"/>
      <c r="C241" s="375"/>
      <c r="D241" s="375"/>
      <c r="E241" s="375"/>
      <c r="F241" s="378"/>
      <c r="G241" s="312"/>
      <c r="H241" s="369" t="s">
        <v>1238</v>
      </c>
      <c r="I241" s="351" t="s">
        <v>1175</v>
      </c>
      <c r="J241" s="350"/>
      <c r="K241" s="350"/>
      <c r="L241" s="350"/>
      <c r="M241" s="350"/>
      <c r="N241" s="375"/>
      <c r="O241" s="749"/>
      <c r="P241" s="749"/>
      <c r="Q241" s="375"/>
      <c r="R241" s="381"/>
      <c r="S241" s="347"/>
      <c r="T241" s="347" t="s">
        <v>47</v>
      </c>
      <c r="U241" s="347"/>
      <c r="V241" s="347"/>
      <c r="W241" s="347"/>
      <c r="X241" s="347"/>
      <c r="Y241" s="347"/>
      <c r="Z241" s="347"/>
      <c r="AA241" s="347"/>
      <c r="AB241" s="347"/>
      <c r="AC241" s="347"/>
      <c r="AD241" s="346"/>
      <c r="AE241" s="380"/>
      <c r="AF241" s="344" t="s">
        <v>1176</v>
      </c>
      <c r="AG241" s="379"/>
      <c r="AH241" s="379"/>
      <c r="AI241" s="379"/>
      <c r="AJ241" s="379"/>
      <c r="AK241" s="379"/>
      <c r="AL241" s="379"/>
      <c r="AM241" s="379"/>
      <c r="AN241" s="371"/>
      <c r="AO241" s="309" t="e">
        <v>#N/A</v>
      </c>
    </row>
    <row r="242" spans="1:41" s="370" customFormat="1" ht="16">
      <c r="A242" s="755"/>
      <c r="B242" s="375"/>
      <c r="C242" s="375"/>
      <c r="D242" s="375"/>
      <c r="E242" s="375"/>
      <c r="F242" s="378"/>
      <c r="G242" s="312"/>
      <c r="H242" s="377" t="s">
        <v>1238</v>
      </c>
      <c r="I242" s="365"/>
      <c r="J242" s="337" t="s">
        <v>1239</v>
      </c>
      <c r="K242" s="337" t="s">
        <v>1240</v>
      </c>
      <c r="L242" s="337" t="s">
        <v>1241</v>
      </c>
      <c r="M242" s="337" t="s">
        <v>45</v>
      </c>
      <c r="N242" s="375"/>
      <c r="O242" s="749"/>
      <c r="P242" s="749"/>
      <c r="Q242" s="375"/>
      <c r="R242" s="374"/>
      <c r="S242" s="332" t="s">
        <v>47</v>
      </c>
      <c r="T242" s="332" t="s">
        <v>47</v>
      </c>
      <c r="U242" s="332" t="s">
        <v>47</v>
      </c>
      <c r="V242" s="332" t="s">
        <v>47</v>
      </c>
      <c r="W242" s="332" t="s">
        <v>47</v>
      </c>
      <c r="X242" s="332" t="s">
        <v>47</v>
      </c>
      <c r="Y242" s="332" t="s">
        <v>47</v>
      </c>
      <c r="Z242" s="332" t="s">
        <v>47</v>
      </c>
      <c r="AA242" s="332" t="s">
        <v>47</v>
      </c>
      <c r="AB242" s="398" t="s">
        <v>47</v>
      </c>
      <c r="AC242" s="398" t="s">
        <v>47</v>
      </c>
      <c r="AD242" s="331" t="s">
        <v>47</v>
      </c>
      <c r="AE242" s="371"/>
      <c r="AF242" s="320" t="str">
        <f t="shared" ref="AF242:AF247" si="7">AF241</f>
        <v>PERI</v>
      </c>
      <c r="AG242" s="321">
        <v>44994</v>
      </c>
      <c r="AH242" s="320" t="s">
        <v>1208</v>
      </c>
      <c r="AI242" s="320" t="s">
        <v>1180</v>
      </c>
      <c r="AJ242" s="321"/>
      <c r="AK242" s="320"/>
      <c r="AL242" s="320"/>
      <c r="AM242" s="401"/>
      <c r="AN242" s="371"/>
      <c r="AO242" s="309" t="s">
        <v>340</v>
      </c>
    </row>
    <row r="243" spans="1:41" s="370" customFormat="1" ht="16">
      <c r="A243" s="755"/>
      <c r="B243" s="375"/>
      <c r="C243" s="375"/>
      <c r="D243" s="375"/>
      <c r="E243" s="375"/>
      <c r="F243" s="378"/>
      <c r="G243" s="309"/>
      <c r="H243" s="377" t="s">
        <v>1238</v>
      </c>
      <c r="I243" s="365"/>
      <c r="J243" s="337" t="s">
        <v>1242</v>
      </c>
      <c r="K243" s="337" t="s">
        <v>1243</v>
      </c>
      <c r="L243" s="337" t="s">
        <v>1241</v>
      </c>
      <c r="M243" s="337" t="s">
        <v>45</v>
      </c>
      <c r="N243" s="375"/>
      <c r="O243" s="749"/>
      <c r="P243" s="749"/>
      <c r="Q243" s="375"/>
      <c r="R243" s="374"/>
      <c r="S243" s="332" t="s">
        <v>47</v>
      </c>
      <c r="T243" s="332" t="s">
        <v>47</v>
      </c>
      <c r="U243" s="332" t="s">
        <v>47</v>
      </c>
      <c r="V243" s="332" t="s">
        <v>47</v>
      </c>
      <c r="W243" s="332" t="s">
        <v>47</v>
      </c>
      <c r="X243" s="332" t="s">
        <v>47</v>
      </c>
      <c r="Y243" s="332" t="s">
        <v>47</v>
      </c>
      <c r="Z243" s="332" t="s">
        <v>47</v>
      </c>
      <c r="AA243" s="332" t="s">
        <v>47</v>
      </c>
      <c r="AB243" s="398" t="s">
        <v>47</v>
      </c>
      <c r="AC243" s="398" t="s">
        <v>47</v>
      </c>
      <c r="AD243" s="331" t="s">
        <v>47</v>
      </c>
      <c r="AE243" s="371"/>
      <c r="AF243" s="320" t="str">
        <f t="shared" si="7"/>
        <v>PERI</v>
      </c>
      <c r="AG243" s="321">
        <v>44994</v>
      </c>
      <c r="AH243" s="320" t="s">
        <v>1208</v>
      </c>
      <c r="AI243" s="320" t="s">
        <v>1180</v>
      </c>
      <c r="AJ243" s="321"/>
      <c r="AK243" s="320"/>
      <c r="AL243" s="320"/>
      <c r="AM243" s="401"/>
      <c r="AN243" s="371"/>
      <c r="AO243" s="309" t="s">
        <v>345</v>
      </c>
    </row>
    <row r="244" spans="1:41" s="370" customFormat="1" ht="16">
      <c r="A244" s="755"/>
      <c r="B244" s="375"/>
      <c r="C244" s="375"/>
      <c r="D244" s="375"/>
      <c r="E244" s="375"/>
      <c r="F244" s="378"/>
      <c r="G244" s="309"/>
      <c r="H244" s="377" t="s">
        <v>1238</v>
      </c>
      <c r="I244" s="365"/>
      <c r="J244" s="337" t="s">
        <v>1244</v>
      </c>
      <c r="K244" s="337" t="s">
        <v>1245</v>
      </c>
      <c r="L244" s="337" t="s">
        <v>1241</v>
      </c>
      <c r="M244" s="337" t="s">
        <v>45</v>
      </c>
      <c r="N244" s="375"/>
      <c r="O244" s="749"/>
      <c r="P244" s="749"/>
      <c r="Q244" s="375"/>
      <c r="R244" s="374"/>
      <c r="S244" s="332" t="s">
        <v>47</v>
      </c>
      <c r="T244" s="332" t="s">
        <v>47</v>
      </c>
      <c r="U244" s="332" t="s">
        <v>47</v>
      </c>
      <c r="V244" s="332" t="s">
        <v>47</v>
      </c>
      <c r="W244" s="332" t="s">
        <v>47</v>
      </c>
      <c r="X244" s="332" t="s">
        <v>47</v>
      </c>
      <c r="Y244" s="332" t="s">
        <v>47</v>
      </c>
      <c r="Z244" s="332" t="s">
        <v>47</v>
      </c>
      <c r="AA244" s="332" t="s">
        <v>47</v>
      </c>
      <c r="AB244" s="398" t="s">
        <v>47</v>
      </c>
      <c r="AC244" s="398" t="s">
        <v>47</v>
      </c>
      <c r="AD244" s="331" t="s">
        <v>47</v>
      </c>
      <c r="AE244" s="371"/>
      <c r="AF244" s="320" t="str">
        <f t="shared" si="7"/>
        <v>PERI</v>
      </c>
      <c r="AG244" s="321">
        <v>44994</v>
      </c>
      <c r="AH244" s="320" t="s">
        <v>1208</v>
      </c>
      <c r="AI244" s="320" t="s">
        <v>1180</v>
      </c>
      <c r="AJ244" s="321"/>
      <c r="AK244" s="320"/>
      <c r="AL244" s="320"/>
      <c r="AM244" s="401"/>
      <c r="AN244" s="371"/>
      <c r="AO244" s="309" t="s">
        <v>349</v>
      </c>
    </row>
    <row r="245" spans="1:41" s="370" customFormat="1" ht="16">
      <c r="A245" s="755"/>
      <c r="B245" s="375"/>
      <c r="C245" s="375"/>
      <c r="D245" s="375"/>
      <c r="E245" s="375"/>
      <c r="F245" s="378"/>
      <c r="G245" s="309"/>
      <c r="H245" s="377" t="s">
        <v>1238</v>
      </c>
      <c r="I245" s="365"/>
      <c r="J245" s="337" t="s">
        <v>1246</v>
      </c>
      <c r="K245" s="337" t="s">
        <v>1247</v>
      </c>
      <c r="L245" s="337" t="s">
        <v>1248</v>
      </c>
      <c r="M245" s="337" t="s">
        <v>45</v>
      </c>
      <c r="N245" s="375"/>
      <c r="O245" s="749"/>
      <c r="P245" s="749"/>
      <c r="Q245" s="375"/>
      <c r="R245" s="374"/>
      <c r="S245" s="332" t="s">
        <v>47</v>
      </c>
      <c r="T245" s="332" t="s">
        <v>47</v>
      </c>
      <c r="U245" s="332" t="s">
        <v>47</v>
      </c>
      <c r="V245" s="332" t="s">
        <v>47</v>
      </c>
      <c r="W245" s="332" t="s">
        <v>1167</v>
      </c>
      <c r="X245" s="332" t="s">
        <v>1167</v>
      </c>
      <c r="Y245" s="332" t="s">
        <v>1167</v>
      </c>
      <c r="Z245" s="332" t="s">
        <v>1167</v>
      </c>
      <c r="AA245" s="332" t="s">
        <v>1167</v>
      </c>
      <c r="AB245" s="398" t="s">
        <v>1167</v>
      </c>
      <c r="AC245" s="398" t="s">
        <v>1167</v>
      </c>
      <c r="AD245" s="331" t="s">
        <v>1167</v>
      </c>
      <c r="AE245" s="371"/>
      <c r="AF245" s="320" t="str">
        <f t="shared" si="7"/>
        <v>PERI</v>
      </c>
      <c r="AG245" s="169">
        <v>45000</v>
      </c>
      <c r="AH245" s="175" t="s">
        <v>1208</v>
      </c>
      <c r="AI245" s="176" t="s">
        <v>1180</v>
      </c>
      <c r="AJ245" s="321"/>
      <c r="AK245" s="320"/>
      <c r="AL245" s="320"/>
      <c r="AM245" s="401"/>
      <c r="AN245" s="371"/>
      <c r="AO245" s="309" t="s">
        <v>998</v>
      </c>
    </row>
    <row r="246" spans="1:41" s="370" customFormat="1" ht="16">
      <c r="A246" s="755"/>
      <c r="B246" s="375"/>
      <c r="C246" s="375"/>
      <c r="D246" s="375"/>
      <c r="E246" s="375"/>
      <c r="F246" s="378"/>
      <c r="G246" s="309"/>
      <c r="H246" s="377" t="s">
        <v>1238</v>
      </c>
      <c r="I246" s="365"/>
      <c r="J246" s="337" t="s">
        <v>1249</v>
      </c>
      <c r="K246" s="337" t="s">
        <v>1250</v>
      </c>
      <c r="L246" s="337" t="s">
        <v>1248</v>
      </c>
      <c r="M246" s="337" t="s">
        <v>45</v>
      </c>
      <c r="N246" s="375"/>
      <c r="O246" s="749"/>
      <c r="P246" s="749"/>
      <c r="Q246" s="375"/>
      <c r="R246" s="374"/>
      <c r="S246" s="332" t="s">
        <v>47</v>
      </c>
      <c r="T246" s="332" t="s">
        <v>47</v>
      </c>
      <c r="U246" s="332" t="s">
        <v>47</v>
      </c>
      <c r="V246" s="332" t="s">
        <v>47</v>
      </c>
      <c r="W246" s="332" t="s">
        <v>1167</v>
      </c>
      <c r="X246" s="332" t="s">
        <v>1167</v>
      </c>
      <c r="Y246" s="332" t="s">
        <v>1167</v>
      </c>
      <c r="Z246" s="332" t="s">
        <v>1167</v>
      </c>
      <c r="AA246" s="332" t="s">
        <v>1167</v>
      </c>
      <c r="AB246" s="398" t="s">
        <v>1167</v>
      </c>
      <c r="AC246" s="398" t="s">
        <v>1167</v>
      </c>
      <c r="AD246" s="331" t="s">
        <v>1167</v>
      </c>
      <c r="AE246" s="371"/>
      <c r="AF246" s="320" t="str">
        <f t="shared" si="7"/>
        <v>PERI</v>
      </c>
      <c r="AG246" s="170">
        <v>45000</v>
      </c>
      <c r="AH246" s="177" t="s">
        <v>1208</v>
      </c>
      <c r="AI246" s="178" t="s">
        <v>1180</v>
      </c>
      <c r="AJ246" s="321"/>
      <c r="AK246" s="320"/>
      <c r="AL246" s="320"/>
      <c r="AM246" s="401"/>
      <c r="AN246" s="371"/>
      <c r="AO246" s="309" t="s">
        <v>1000</v>
      </c>
    </row>
    <row r="247" spans="1:41" s="370" customFormat="1" ht="16">
      <c r="A247" s="755"/>
      <c r="B247" s="375"/>
      <c r="C247" s="375"/>
      <c r="D247" s="375"/>
      <c r="E247" s="375"/>
      <c r="F247" s="378"/>
      <c r="G247" s="309"/>
      <c r="H247" s="377" t="s">
        <v>1238</v>
      </c>
      <c r="I247" s="365"/>
      <c r="J247" s="337" t="s">
        <v>1251</v>
      </c>
      <c r="K247" s="337" t="s">
        <v>1252</v>
      </c>
      <c r="L247" s="337" t="s">
        <v>1248</v>
      </c>
      <c r="M247" s="337" t="s">
        <v>45</v>
      </c>
      <c r="N247" s="375"/>
      <c r="O247" s="749"/>
      <c r="P247" s="749"/>
      <c r="Q247" s="375"/>
      <c r="R247" s="374"/>
      <c r="S247" s="332" t="s">
        <v>47</v>
      </c>
      <c r="T247" s="332" t="s">
        <v>47</v>
      </c>
      <c r="U247" s="332" t="s">
        <v>47</v>
      </c>
      <c r="V247" s="332" t="s">
        <v>47</v>
      </c>
      <c r="W247" s="332" t="s">
        <v>1167</v>
      </c>
      <c r="X247" s="332" t="s">
        <v>1167</v>
      </c>
      <c r="Y247" s="332" t="s">
        <v>1167</v>
      </c>
      <c r="Z247" s="332" t="s">
        <v>1167</v>
      </c>
      <c r="AA247" s="332" t="s">
        <v>1167</v>
      </c>
      <c r="AB247" s="398" t="s">
        <v>1167</v>
      </c>
      <c r="AC247" s="398" t="s">
        <v>1167</v>
      </c>
      <c r="AD247" s="331" t="s">
        <v>1167</v>
      </c>
      <c r="AE247" s="371"/>
      <c r="AF247" s="320" t="str">
        <f t="shared" si="7"/>
        <v>PERI</v>
      </c>
      <c r="AG247" s="170">
        <v>45000</v>
      </c>
      <c r="AH247" s="177" t="s">
        <v>1208</v>
      </c>
      <c r="AI247" s="178" t="s">
        <v>1180</v>
      </c>
      <c r="AJ247" s="321"/>
      <c r="AK247" s="320"/>
      <c r="AL247" s="320"/>
      <c r="AM247" s="401"/>
      <c r="AN247" s="371"/>
      <c r="AO247" s="309" t="s">
        <v>1002</v>
      </c>
    </row>
    <row r="248" spans="1:41" s="383" customFormat="1" ht="16">
      <c r="A248" s="755"/>
      <c r="B248" s="391"/>
      <c r="C248" s="391"/>
      <c r="D248" s="340"/>
      <c r="E248" s="388"/>
      <c r="F248" s="390"/>
      <c r="G248" s="309"/>
      <c r="H248" s="369" t="s">
        <v>1253</v>
      </c>
      <c r="I248" s="351" t="s">
        <v>1175</v>
      </c>
      <c r="J248" s="430"/>
      <c r="K248" s="430"/>
      <c r="L248" s="430"/>
      <c r="M248" s="430"/>
      <c r="N248" s="388"/>
      <c r="O248" s="749"/>
      <c r="P248" s="749"/>
      <c r="Q248" s="388"/>
      <c r="R248" s="397"/>
      <c r="S248" s="347"/>
      <c r="T248" s="347"/>
      <c r="U248" s="347"/>
      <c r="V248" s="347"/>
      <c r="W248" s="347"/>
      <c r="X248" s="347"/>
      <c r="Y248" s="347"/>
      <c r="Z248" s="347"/>
      <c r="AA248" s="347"/>
      <c r="AB248" s="347"/>
      <c r="AC248" s="347"/>
      <c r="AD248" s="346"/>
      <c r="AE248" s="396"/>
      <c r="AF248" s="344" t="s">
        <v>1176</v>
      </c>
      <c r="AG248" s="395"/>
      <c r="AH248" s="395"/>
      <c r="AI248" s="395"/>
      <c r="AJ248" s="395"/>
      <c r="AK248" s="395"/>
      <c r="AL248" s="395"/>
      <c r="AM248" s="395"/>
      <c r="AN248" s="384"/>
      <c r="AO248" s="309" t="e">
        <v>#N/A</v>
      </c>
    </row>
    <row r="249" spans="1:41" s="383" customFormat="1" ht="16">
      <c r="A249" s="756"/>
      <c r="B249" s="391"/>
      <c r="C249" s="391"/>
      <c r="D249" s="340"/>
      <c r="E249" s="388"/>
      <c r="F249" s="390"/>
      <c r="G249" s="426"/>
      <c r="H249" s="377" t="s">
        <v>1253</v>
      </c>
      <c r="I249" s="365"/>
      <c r="J249" s="337" t="s">
        <v>478</v>
      </c>
      <c r="K249" s="337" t="s">
        <v>479</v>
      </c>
      <c r="L249" s="337" t="s">
        <v>1254</v>
      </c>
      <c r="M249" s="337" t="s">
        <v>755</v>
      </c>
      <c r="N249" s="388"/>
      <c r="O249" s="751"/>
      <c r="P249" s="751"/>
      <c r="Q249" s="388"/>
      <c r="R249" s="387"/>
      <c r="S249" s="332" t="s">
        <v>47</v>
      </c>
      <c r="T249" s="332" t="s">
        <v>47</v>
      </c>
      <c r="U249" s="332" t="s">
        <v>47</v>
      </c>
      <c r="V249" s="332" t="s">
        <v>47</v>
      </c>
      <c r="W249" s="332" t="s">
        <v>47</v>
      </c>
      <c r="X249" s="332" t="s">
        <v>47</v>
      </c>
      <c r="Y249" s="332" t="s">
        <v>47</v>
      </c>
      <c r="Z249" s="332" t="s">
        <v>47</v>
      </c>
      <c r="AA249" s="332" t="s">
        <v>47</v>
      </c>
      <c r="AB249" s="332" t="s">
        <v>47</v>
      </c>
      <c r="AC249" s="332" t="s">
        <v>47</v>
      </c>
      <c r="AD249" s="331" t="s">
        <v>47</v>
      </c>
      <c r="AE249" s="384"/>
      <c r="AF249" s="320" t="str">
        <f t="shared" ref="AF249:AF280" si="8">AF248</f>
        <v>PERI</v>
      </c>
      <c r="AG249" s="321">
        <v>44995</v>
      </c>
      <c r="AH249" s="320" t="s">
        <v>1216</v>
      </c>
      <c r="AI249" s="320" t="s">
        <v>1180</v>
      </c>
      <c r="AJ249" s="13"/>
      <c r="AK249" s="14"/>
      <c r="AL249" s="15"/>
      <c r="AM249" s="354"/>
      <c r="AN249" s="384"/>
      <c r="AO249" s="309" t="s">
        <v>478</v>
      </c>
    </row>
    <row r="250" spans="1:41" s="383" customFormat="1" ht="16">
      <c r="A250" s="756"/>
      <c r="B250" s="391"/>
      <c r="C250" s="391"/>
      <c r="D250" s="340"/>
      <c r="E250" s="388"/>
      <c r="F250" s="390"/>
      <c r="G250" s="426"/>
      <c r="H250" s="377" t="s">
        <v>1253</v>
      </c>
      <c r="I250" s="365"/>
      <c r="J250" s="337" t="s">
        <v>481</v>
      </c>
      <c r="K250" s="337" t="s">
        <v>482</v>
      </c>
      <c r="L250" s="337" t="s">
        <v>1254</v>
      </c>
      <c r="M250" s="337" t="s">
        <v>755</v>
      </c>
      <c r="N250" s="388"/>
      <c r="O250" s="751"/>
      <c r="P250" s="751"/>
      <c r="Q250" s="388"/>
      <c r="R250" s="387"/>
      <c r="S250" s="332" t="s">
        <v>47</v>
      </c>
      <c r="T250" s="332" t="s">
        <v>47</v>
      </c>
      <c r="U250" s="332" t="s">
        <v>47</v>
      </c>
      <c r="V250" s="332" t="s">
        <v>47</v>
      </c>
      <c r="W250" s="332" t="s">
        <v>47</v>
      </c>
      <c r="X250" s="332" t="s">
        <v>47</v>
      </c>
      <c r="Y250" s="332" t="s">
        <v>47</v>
      </c>
      <c r="Z250" s="332" t="s">
        <v>47</v>
      </c>
      <c r="AA250" s="332" t="s">
        <v>47</v>
      </c>
      <c r="AB250" s="332" t="s">
        <v>47</v>
      </c>
      <c r="AC250" s="332" t="s">
        <v>47</v>
      </c>
      <c r="AD250" s="331" t="s">
        <v>47</v>
      </c>
      <c r="AE250" s="384"/>
      <c r="AF250" s="320" t="str">
        <f t="shared" si="8"/>
        <v>PERI</v>
      </c>
      <c r="AG250" s="321">
        <v>44995</v>
      </c>
      <c r="AH250" s="320" t="s">
        <v>1216</v>
      </c>
      <c r="AI250" s="320" t="s">
        <v>1180</v>
      </c>
      <c r="AJ250" s="13"/>
      <c r="AK250" s="14"/>
      <c r="AL250" s="15"/>
      <c r="AM250" s="354"/>
      <c r="AN250" s="384"/>
      <c r="AO250" s="309" t="s">
        <v>481</v>
      </c>
    </row>
    <row r="251" spans="1:41" s="383" customFormat="1" ht="16">
      <c r="A251" s="756"/>
      <c r="B251" s="391"/>
      <c r="C251" s="391"/>
      <c r="D251" s="340"/>
      <c r="E251" s="388"/>
      <c r="F251" s="390"/>
      <c r="G251" s="426"/>
      <c r="H251" s="377" t="s">
        <v>1253</v>
      </c>
      <c r="I251" s="365"/>
      <c r="J251" s="337" t="s">
        <v>484</v>
      </c>
      <c r="K251" s="337" t="s">
        <v>485</v>
      </c>
      <c r="L251" s="337" t="s">
        <v>1254</v>
      </c>
      <c r="M251" s="337" t="s">
        <v>755</v>
      </c>
      <c r="N251" s="388"/>
      <c r="O251" s="751"/>
      <c r="P251" s="751"/>
      <c r="Q251" s="388"/>
      <c r="R251" s="387"/>
      <c r="S251" s="332" t="s">
        <v>47</v>
      </c>
      <c r="T251" s="332" t="s">
        <v>47</v>
      </c>
      <c r="U251" s="332" t="s">
        <v>47</v>
      </c>
      <c r="V251" s="332" t="s">
        <v>47</v>
      </c>
      <c r="W251" s="332" t="s">
        <v>47</v>
      </c>
      <c r="X251" s="332" t="s">
        <v>47</v>
      </c>
      <c r="Y251" s="332" t="s">
        <v>47</v>
      </c>
      <c r="Z251" s="332" t="s">
        <v>47</v>
      </c>
      <c r="AA251" s="332" t="s">
        <v>47</v>
      </c>
      <c r="AB251" s="332" t="s">
        <v>47</v>
      </c>
      <c r="AC251" s="332" t="s">
        <v>47</v>
      </c>
      <c r="AD251" s="331" t="s">
        <v>47</v>
      </c>
      <c r="AE251" s="384"/>
      <c r="AF251" s="320" t="str">
        <f t="shared" si="8"/>
        <v>PERI</v>
      </c>
      <c r="AG251" s="321">
        <v>44995</v>
      </c>
      <c r="AH251" s="320" t="s">
        <v>1216</v>
      </c>
      <c r="AI251" s="320" t="s">
        <v>1180</v>
      </c>
      <c r="AJ251" s="13"/>
      <c r="AK251" s="14"/>
      <c r="AL251" s="15"/>
      <c r="AM251" s="354"/>
      <c r="AN251" s="384"/>
      <c r="AO251" s="309" t="s">
        <v>484</v>
      </c>
    </row>
    <row r="252" spans="1:41" s="383" customFormat="1" ht="16">
      <c r="A252" s="756"/>
      <c r="B252" s="391"/>
      <c r="C252" s="391"/>
      <c r="D252" s="340"/>
      <c r="E252" s="388"/>
      <c r="F252" s="390"/>
      <c r="G252" s="426"/>
      <c r="H252" s="377" t="s">
        <v>1253</v>
      </c>
      <c r="I252" s="365"/>
      <c r="J252" s="337" t="s">
        <v>487</v>
      </c>
      <c r="K252" s="337" t="s">
        <v>488</v>
      </c>
      <c r="L252" s="337" t="s">
        <v>1254</v>
      </c>
      <c r="M252" s="337" t="s">
        <v>755</v>
      </c>
      <c r="N252" s="388"/>
      <c r="O252" s="751"/>
      <c r="P252" s="751"/>
      <c r="Q252" s="388"/>
      <c r="R252" s="387"/>
      <c r="S252" s="332" t="s">
        <v>47</v>
      </c>
      <c r="T252" s="332" t="s">
        <v>47</v>
      </c>
      <c r="U252" s="332" t="s">
        <v>47</v>
      </c>
      <c r="V252" s="332" t="s">
        <v>47</v>
      </c>
      <c r="W252" s="332" t="s">
        <v>47</v>
      </c>
      <c r="X252" s="332" t="s">
        <v>47</v>
      </c>
      <c r="Y252" s="332" t="s">
        <v>47</v>
      </c>
      <c r="Z252" s="332" t="s">
        <v>47</v>
      </c>
      <c r="AA252" s="332" t="s">
        <v>47</v>
      </c>
      <c r="AB252" s="332" t="s">
        <v>47</v>
      </c>
      <c r="AC252" s="332" t="s">
        <v>47</v>
      </c>
      <c r="AD252" s="331" t="s">
        <v>47</v>
      </c>
      <c r="AE252" s="384"/>
      <c r="AF252" s="320" t="str">
        <f t="shared" si="8"/>
        <v>PERI</v>
      </c>
      <c r="AG252" s="321">
        <v>44995</v>
      </c>
      <c r="AH252" s="320" t="s">
        <v>1216</v>
      </c>
      <c r="AI252" s="320" t="s">
        <v>1180</v>
      </c>
      <c r="AJ252" s="13"/>
      <c r="AK252" s="14"/>
      <c r="AL252" s="15"/>
      <c r="AM252" s="354"/>
      <c r="AN252" s="384"/>
      <c r="AO252" s="309" t="s">
        <v>487</v>
      </c>
    </row>
    <row r="253" spans="1:41" s="383" customFormat="1" ht="16">
      <c r="A253" s="756"/>
      <c r="B253" s="391"/>
      <c r="C253" s="391"/>
      <c r="D253" s="340"/>
      <c r="E253" s="388"/>
      <c r="F253" s="390"/>
      <c r="G253" s="429"/>
      <c r="H253" s="377" t="s">
        <v>1253</v>
      </c>
      <c r="I253" s="365"/>
      <c r="J253" s="364" t="s">
        <v>1430</v>
      </c>
      <c r="K253" s="364" t="s">
        <v>1431</v>
      </c>
      <c r="L253" s="364" t="s">
        <v>1254</v>
      </c>
      <c r="M253" s="364" t="s">
        <v>755</v>
      </c>
      <c r="N253" s="388"/>
      <c r="O253" s="751"/>
      <c r="P253" s="751"/>
      <c r="Q253" s="388"/>
      <c r="R253" s="387"/>
      <c r="S253" s="373" t="s">
        <v>47</v>
      </c>
      <c r="T253" s="373" t="s">
        <v>47</v>
      </c>
      <c r="U253" s="373" t="s">
        <v>47</v>
      </c>
      <c r="V253" s="373" t="s">
        <v>47</v>
      </c>
      <c r="W253" s="373" t="s">
        <v>47</v>
      </c>
      <c r="X253" s="373"/>
      <c r="Y253" s="373"/>
      <c r="Z253" s="373"/>
      <c r="AA253" s="373"/>
      <c r="AB253" s="373" t="s">
        <v>47</v>
      </c>
      <c r="AC253" s="373"/>
      <c r="AD253" s="372"/>
      <c r="AE253" s="384"/>
      <c r="AF253" s="320" t="str">
        <f t="shared" si="8"/>
        <v>PERI</v>
      </c>
      <c r="AG253" s="169">
        <v>45000</v>
      </c>
      <c r="AH253" s="356" t="s">
        <v>1216</v>
      </c>
      <c r="AI253" s="356" t="s">
        <v>1102</v>
      </c>
      <c r="AJ253" s="13"/>
      <c r="AK253" s="14"/>
      <c r="AL253" s="15"/>
      <c r="AM253" s="354"/>
      <c r="AN253" s="384"/>
      <c r="AO253" s="309" t="e">
        <v>#N/A</v>
      </c>
    </row>
    <row r="254" spans="1:41" s="383" customFormat="1" ht="16">
      <c r="A254" s="756"/>
      <c r="B254" s="391"/>
      <c r="C254" s="391"/>
      <c r="D254" s="340"/>
      <c r="E254" s="388"/>
      <c r="F254" s="390"/>
      <c r="G254" s="426"/>
      <c r="H254" s="377" t="s">
        <v>1253</v>
      </c>
      <c r="I254" s="365"/>
      <c r="J254" s="337" t="s">
        <v>490</v>
      </c>
      <c r="K254" s="337" t="s">
        <v>491</v>
      </c>
      <c r="L254" s="337" t="s">
        <v>1253</v>
      </c>
      <c r="M254" s="337" t="s">
        <v>755</v>
      </c>
      <c r="N254" s="388"/>
      <c r="O254" s="751"/>
      <c r="P254" s="751"/>
      <c r="Q254" s="388"/>
      <c r="R254" s="387"/>
      <c r="S254" s="332" t="s">
        <v>47</v>
      </c>
      <c r="T254" s="332" t="s">
        <v>47</v>
      </c>
      <c r="U254" s="332" t="s">
        <v>47</v>
      </c>
      <c r="V254" s="332" t="s">
        <v>47</v>
      </c>
      <c r="W254" s="332" t="s">
        <v>47</v>
      </c>
      <c r="X254" s="332" t="s">
        <v>47</v>
      </c>
      <c r="Y254" s="332" t="s">
        <v>47</v>
      </c>
      <c r="Z254" s="332" t="s">
        <v>47</v>
      </c>
      <c r="AA254" s="332" t="s">
        <v>47</v>
      </c>
      <c r="AB254" s="332" t="s">
        <v>47</v>
      </c>
      <c r="AC254" s="332" t="s">
        <v>47</v>
      </c>
      <c r="AD254" s="331" t="s">
        <v>47</v>
      </c>
      <c r="AE254" s="384"/>
      <c r="AF254" s="320" t="str">
        <f t="shared" si="8"/>
        <v>PERI</v>
      </c>
      <c r="AG254" s="321">
        <v>44995</v>
      </c>
      <c r="AH254" s="320" t="s">
        <v>1216</v>
      </c>
      <c r="AI254" s="320" t="s">
        <v>1180</v>
      </c>
      <c r="AJ254" s="13"/>
      <c r="AK254" s="14"/>
      <c r="AL254" s="15"/>
      <c r="AM254" s="354"/>
      <c r="AN254" s="384"/>
      <c r="AO254" s="309" t="s">
        <v>490</v>
      </c>
    </row>
    <row r="255" spans="1:41" s="383" customFormat="1" ht="16">
      <c r="A255" s="756"/>
      <c r="B255" s="391"/>
      <c r="C255" s="391"/>
      <c r="D255" s="340"/>
      <c r="E255" s="388"/>
      <c r="F255" s="390"/>
      <c r="G255" s="426"/>
      <c r="H255" s="377" t="s">
        <v>1253</v>
      </c>
      <c r="I255" s="365"/>
      <c r="J255" s="337" t="s">
        <v>493</v>
      </c>
      <c r="K255" s="337" t="s">
        <v>494</v>
      </c>
      <c r="L255" s="337" t="s">
        <v>1253</v>
      </c>
      <c r="M255" s="337" t="s">
        <v>755</v>
      </c>
      <c r="N255" s="388"/>
      <c r="O255" s="751"/>
      <c r="P255" s="751"/>
      <c r="Q255" s="388"/>
      <c r="R255" s="387"/>
      <c r="S255" s="332" t="s">
        <v>47</v>
      </c>
      <c r="T255" s="332" t="s">
        <v>47</v>
      </c>
      <c r="U255" s="332" t="s">
        <v>47</v>
      </c>
      <c r="V255" s="332" t="s">
        <v>47</v>
      </c>
      <c r="W255" s="332" t="s">
        <v>47</v>
      </c>
      <c r="X255" s="332" t="s">
        <v>47</v>
      </c>
      <c r="Y255" s="332" t="s">
        <v>47</v>
      </c>
      <c r="Z255" s="332" t="s">
        <v>47</v>
      </c>
      <c r="AA255" s="332" t="s">
        <v>47</v>
      </c>
      <c r="AB255" s="332" t="s">
        <v>47</v>
      </c>
      <c r="AC255" s="332" t="s">
        <v>47</v>
      </c>
      <c r="AD255" s="331" t="s">
        <v>47</v>
      </c>
      <c r="AE255" s="384"/>
      <c r="AF255" s="320" t="str">
        <f t="shared" si="8"/>
        <v>PERI</v>
      </c>
      <c r="AG255" s="321">
        <v>44995</v>
      </c>
      <c r="AH255" s="320" t="s">
        <v>1216</v>
      </c>
      <c r="AI255" s="320" t="s">
        <v>1180</v>
      </c>
      <c r="AJ255" s="13"/>
      <c r="AK255" s="14"/>
      <c r="AL255" s="15"/>
      <c r="AM255" s="354"/>
      <c r="AN255" s="384"/>
      <c r="AO255" s="309" t="s">
        <v>493</v>
      </c>
    </row>
    <row r="256" spans="1:41" s="383" customFormat="1" ht="16">
      <c r="A256" s="756"/>
      <c r="B256" s="391"/>
      <c r="C256" s="391"/>
      <c r="D256" s="340"/>
      <c r="E256" s="388"/>
      <c r="F256" s="390"/>
      <c r="G256" s="426"/>
      <c r="H256" s="377" t="s">
        <v>1253</v>
      </c>
      <c r="I256" s="365"/>
      <c r="J256" s="337" t="s">
        <v>496</v>
      </c>
      <c r="K256" s="337" t="s">
        <v>497</v>
      </c>
      <c r="L256" s="337" t="s">
        <v>1253</v>
      </c>
      <c r="M256" s="337" t="s">
        <v>755</v>
      </c>
      <c r="N256" s="388"/>
      <c r="O256" s="751"/>
      <c r="P256" s="751"/>
      <c r="Q256" s="388"/>
      <c r="R256" s="387"/>
      <c r="S256" s="332" t="s">
        <v>47</v>
      </c>
      <c r="T256" s="332" t="s">
        <v>47</v>
      </c>
      <c r="U256" s="332" t="s">
        <v>47</v>
      </c>
      <c r="V256" s="332" t="s">
        <v>47</v>
      </c>
      <c r="W256" s="332" t="s">
        <v>47</v>
      </c>
      <c r="X256" s="332" t="s">
        <v>47</v>
      </c>
      <c r="Y256" s="332" t="s">
        <v>47</v>
      </c>
      <c r="Z256" s="332" t="s">
        <v>47</v>
      </c>
      <c r="AA256" s="332" t="s">
        <v>47</v>
      </c>
      <c r="AB256" s="332" t="s">
        <v>47</v>
      </c>
      <c r="AC256" s="332" t="s">
        <v>47</v>
      </c>
      <c r="AD256" s="331" t="s">
        <v>47</v>
      </c>
      <c r="AE256" s="384"/>
      <c r="AF256" s="320" t="str">
        <f t="shared" si="8"/>
        <v>PERI</v>
      </c>
      <c r="AG256" s="321">
        <v>44995</v>
      </c>
      <c r="AH256" s="320" t="s">
        <v>1216</v>
      </c>
      <c r="AI256" s="320" t="s">
        <v>1180</v>
      </c>
      <c r="AJ256" s="13"/>
      <c r="AK256" s="14"/>
      <c r="AL256" s="15"/>
      <c r="AM256" s="354"/>
      <c r="AN256" s="384"/>
      <c r="AO256" s="309" t="s">
        <v>496</v>
      </c>
    </row>
    <row r="257" spans="1:41" s="383" customFormat="1" ht="16">
      <c r="A257" s="756"/>
      <c r="B257" s="391"/>
      <c r="C257" s="391"/>
      <c r="D257" s="340"/>
      <c r="E257" s="388"/>
      <c r="F257" s="390"/>
      <c r="G257" s="426"/>
      <c r="H257" s="377" t="s">
        <v>1253</v>
      </c>
      <c r="I257" s="365"/>
      <c r="J257" s="337" t="s">
        <v>499</v>
      </c>
      <c r="K257" s="337" t="s">
        <v>500</v>
      </c>
      <c r="L257" s="337" t="s">
        <v>1253</v>
      </c>
      <c r="M257" s="337" t="s">
        <v>755</v>
      </c>
      <c r="N257" s="388"/>
      <c r="O257" s="751"/>
      <c r="P257" s="751"/>
      <c r="Q257" s="388"/>
      <c r="R257" s="387"/>
      <c r="S257" s="332" t="s">
        <v>47</v>
      </c>
      <c r="T257" s="332" t="s">
        <v>47</v>
      </c>
      <c r="U257" s="332" t="s">
        <v>47</v>
      </c>
      <c r="V257" s="332" t="s">
        <v>47</v>
      </c>
      <c r="W257" s="332" t="s">
        <v>47</v>
      </c>
      <c r="X257" s="332" t="s">
        <v>47</v>
      </c>
      <c r="Y257" s="332" t="s">
        <v>47</v>
      </c>
      <c r="Z257" s="332" t="s">
        <v>47</v>
      </c>
      <c r="AA257" s="332" t="s">
        <v>47</v>
      </c>
      <c r="AB257" s="332" t="s">
        <v>47</v>
      </c>
      <c r="AC257" s="332" t="s">
        <v>47</v>
      </c>
      <c r="AD257" s="331" t="s">
        <v>47</v>
      </c>
      <c r="AE257" s="384"/>
      <c r="AF257" s="320" t="str">
        <f t="shared" si="8"/>
        <v>PERI</v>
      </c>
      <c r="AG257" s="321">
        <v>44995</v>
      </c>
      <c r="AH257" s="320" t="s">
        <v>1216</v>
      </c>
      <c r="AI257" s="320" t="s">
        <v>1180</v>
      </c>
      <c r="AJ257" s="13"/>
      <c r="AK257" s="14"/>
      <c r="AL257" s="15"/>
      <c r="AM257" s="354"/>
      <c r="AN257" s="384"/>
      <c r="AO257" s="309" t="s">
        <v>499</v>
      </c>
    </row>
    <row r="258" spans="1:41" s="383" customFormat="1" ht="16">
      <c r="A258" s="756"/>
      <c r="B258" s="391"/>
      <c r="C258" s="391"/>
      <c r="D258" s="340"/>
      <c r="E258" s="388"/>
      <c r="F258" s="390"/>
      <c r="G258" s="429"/>
      <c r="H258" s="377" t="s">
        <v>1253</v>
      </c>
      <c r="I258" s="365"/>
      <c r="J258" s="364" t="s">
        <v>1432</v>
      </c>
      <c r="K258" s="364" t="s">
        <v>1433</v>
      </c>
      <c r="L258" s="364" t="s">
        <v>1253</v>
      </c>
      <c r="M258" s="364" t="s">
        <v>755</v>
      </c>
      <c r="N258" s="388"/>
      <c r="O258" s="751"/>
      <c r="P258" s="751"/>
      <c r="Q258" s="388"/>
      <c r="R258" s="387"/>
      <c r="S258" s="373" t="s">
        <v>47</v>
      </c>
      <c r="T258" s="373" t="s">
        <v>47</v>
      </c>
      <c r="U258" s="373" t="s">
        <v>47</v>
      </c>
      <c r="V258" s="373" t="s">
        <v>47</v>
      </c>
      <c r="W258" s="373" t="s">
        <v>47</v>
      </c>
      <c r="X258" s="373"/>
      <c r="Y258" s="373"/>
      <c r="Z258" s="373"/>
      <c r="AA258" s="373"/>
      <c r="AB258" s="373" t="s">
        <v>47</v>
      </c>
      <c r="AC258" s="373"/>
      <c r="AD258" s="372"/>
      <c r="AE258" s="384"/>
      <c r="AF258" s="320" t="str">
        <f t="shared" si="8"/>
        <v>PERI</v>
      </c>
      <c r="AG258" s="169">
        <v>45000</v>
      </c>
      <c r="AH258" s="356" t="s">
        <v>1216</v>
      </c>
      <c r="AI258" s="356" t="s">
        <v>1102</v>
      </c>
      <c r="AJ258" s="13"/>
      <c r="AK258" s="14"/>
      <c r="AL258" s="15"/>
      <c r="AM258" s="354"/>
      <c r="AN258" s="384"/>
      <c r="AO258" s="309" t="e">
        <v>#N/A</v>
      </c>
    </row>
    <row r="259" spans="1:41" s="383" customFormat="1" ht="16">
      <c r="A259" s="756"/>
      <c r="B259" s="391"/>
      <c r="C259" s="391"/>
      <c r="D259" s="340"/>
      <c r="E259" s="388"/>
      <c r="F259" s="390"/>
      <c r="G259" s="426"/>
      <c r="H259" s="377" t="s">
        <v>1253</v>
      </c>
      <c r="I259" s="365"/>
      <c r="J259" s="337" t="s">
        <v>501</v>
      </c>
      <c r="K259" s="337" t="s">
        <v>502</v>
      </c>
      <c r="L259" s="337" t="s">
        <v>1253</v>
      </c>
      <c r="M259" s="337" t="s">
        <v>755</v>
      </c>
      <c r="N259" s="388"/>
      <c r="O259" s="751"/>
      <c r="P259" s="751"/>
      <c r="Q259" s="388"/>
      <c r="R259" s="387"/>
      <c r="S259" s="332" t="s">
        <v>47</v>
      </c>
      <c r="T259" s="332" t="s">
        <v>47</v>
      </c>
      <c r="U259" s="332" t="s">
        <v>47</v>
      </c>
      <c r="V259" s="332" t="s">
        <v>47</v>
      </c>
      <c r="W259" s="332" t="s">
        <v>47</v>
      </c>
      <c r="X259" s="332" t="s">
        <v>47</v>
      </c>
      <c r="Y259" s="332" t="s">
        <v>47</v>
      </c>
      <c r="Z259" s="332" t="s">
        <v>47</v>
      </c>
      <c r="AA259" s="332" t="s">
        <v>47</v>
      </c>
      <c r="AB259" s="332" t="s">
        <v>47</v>
      </c>
      <c r="AC259" s="332" t="s">
        <v>47</v>
      </c>
      <c r="AD259" s="331" t="s">
        <v>47</v>
      </c>
      <c r="AE259" s="384"/>
      <c r="AF259" s="320" t="str">
        <f t="shared" si="8"/>
        <v>PERI</v>
      </c>
      <c r="AG259" s="321">
        <v>44995</v>
      </c>
      <c r="AH259" s="320" t="s">
        <v>1216</v>
      </c>
      <c r="AI259" s="320" t="s">
        <v>1180</v>
      </c>
      <c r="AJ259" s="13"/>
      <c r="AK259" s="14"/>
      <c r="AL259" s="15"/>
      <c r="AM259" s="354"/>
      <c r="AN259" s="384"/>
      <c r="AO259" s="309" t="s">
        <v>501</v>
      </c>
    </row>
    <row r="260" spans="1:41" s="383" customFormat="1" ht="16">
      <c r="A260" s="756"/>
      <c r="B260" s="391"/>
      <c r="C260" s="391"/>
      <c r="D260" s="340"/>
      <c r="E260" s="388"/>
      <c r="F260" s="390"/>
      <c r="G260" s="426"/>
      <c r="H260" s="377" t="s">
        <v>1253</v>
      </c>
      <c r="I260" s="365"/>
      <c r="J260" s="337" t="s">
        <v>503</v>
      </c>
      <c r="K260" s="337" t="s">
        <v>504</v>
      </c>
      <c r="L260" s="337" t="s">
        <v>1253</v>
      </c>
      <c r="M260" s="337" t="s">
        <v>755</v>
      </c>
      <c r="N260" s="388"/>
      <c r="O260" s="751"/>
      <c r="P260" s="751"/>
      <c r="Q260" s="388"/>
      <c r="R260" s="387"/>
      <c r="S260" s="332" t="s">
        <v>47</v>
      </c>
      <c r="T260" s="332" t="s">
        <v>47</v>
      </c>
      <c r="U260" s="332" t="s">
        <v>47</v>
      </c>
      <c r="V260" s="332" t="s">
        <v>47</v>
      </c>
      <c r="W260" s="332" t="s">
        <v>47</v>
      </c>
      <c r="X260" s="332" t="s">
        <v>47</v>
      </c>
      <c r="Y260" s="332" t="s">
        <v>47</v>
      </c>
      <c r="Z260" s="332" t="s">
        <v>47</v>
      </c>
      <c r="AA260" s="332" t="s">
        <v>47</v>
      </c>
      <c r="AB260" s="332" t="s">
        <v>47</v>
      </c>
      <c r="AC260" s="332" t="s">
        <v>47</v>
      </c>
      <c r="AD260" s="331" t="s">
        <v>47</v>
      </c>
      <c r="AE260" s="384"/>
      <c r="AF260" s="320" t="str">
        <f t="shared" si="8"/>
        <v>PERI</v>
      </c>
      <c r="AG260" s="321">
        <v>44995</v>
      </c>
      <c r="AH260" s="320" t="s">
        <v>1216</v>
      </c>
      <c r="AI260" s="320" t="s">
        <v>1180</v>
      </c>
      <c r="AJ260" s="13"/>
      <c r="AK260" s="14"/>
      <c r="AL260" s="15"/>
      <c r="AM260" s="354"/>
      <c r="AN260" s="384"/>
      <c r="AO260" s="309" t="s">
        <v>503</v>
      </c>
    </row>
    <row r="261" spans="1:41" s="383" customFormat="1" ht="16">
      <c r="A261" s="756"/>
      <c r="B261" s="391"/>
      <c r="C261" s="391"/>
      <c r="D261" s="340"/>
      <c r="E261" s="388"/>
      <c r="F261" s="390"/>
      <c r="G261" s="426"/>
      <c r="H261" s="377" t="s">
        <v>1253</v>
      </c>
      <c r="I261" s="365"/>
      <c r="J261" s="337" t="s">
        <v>506</v>
      </c>
      <c r="K261" s="337" t="s">
        <v>507</v>
      </c>
      <c r="L261" s="337" t="s">
        <v>1253</v>
      </c>
      <c r="M261" s="337" t="s">
        <v>755</v>
      </c>
      <c r="N261" s="388"/>
      <c r="O261" s="751"/>
      <c r="P261" s="751"/>
      <c r="Q261" s="388"/>
      <c r="R261" s="387"/>
      <c r="S261" s="332" t="s">
        <v>47</v>
      </c>
      <c r="T261" s="332" t="s">
        <v>47</v>
      </c>
      <c r="U261" s="332" t="s">
        <v>47</v>
      </c>
      <c r="V261" s="332" t="s">
        <v>47</v>
      </c>
      <c r="W261" s="332" t="s">
        <v>47</v>
      </c>
      <c r="X261" s="332" t="s">
        <v>47</v>
      </c>
      <c r="Y261" s="332" t="s">
        <v>47</v>
      </c>
      <c r="Z261" s="332" t="s">
        <v>47</v>
      </c>
      <c r="AA261" s="332" t="s">
        <v>47</v>
      </c>
      <c r="AB261" s="332" t="s">
        <v>47</v>
      </c>
      <c r="AC261" s="332" t="s">
        <v>47</v>
      </c>
      <c r="AD261" s="331" t="s">
        <v>47</v>
      </c>
      <c r="AE261" s="384"/>
      <c r="AF261" s="320" t="str">
        <f t="shared" si="8"/>
        <v>PERI</v>
      </c>
      <c r="AG261" s="321">
        <v>44995</v>
      </c>
      <c r="AH261" s="320" t="s">
        <v>1216</v>
      </c>
      <c r="AI261" s="320" t="s">
        <v>1180</v>
      </c>
      <c r="AJ261" s="13"/>
      <c r="AK261" s="14"/>
      <c r="AL261" s="15"/>
      <c r="AM261" s="354"/>
      <c r="AN261" s="384"/>
      <c r="AO261" s="309" t="s">
        <v>506</v>
      </c>
    </row>
    <row r="262" spans="1:41" s="383" customFormat="1" ht="16">
      <c r="A262" s="756"/>
      <c r="B262" s="391"/>
      <c r="C262" s="391"/>
      <c r="D262" s="340"/>
      <c r="E262" s="388"/>
      <c r="F262" s="390"/>
      <c r="G262" s="426"/>
      <c r="H262" s="377" t="s">
        <v>1253</v>
      </c>
      <c r="I262" s="365"/>
      <c r="J262" s="337" t="s">
        <v>509</v>
      </c>
      <c r="K262" s="337" t="s">
        <v>510</v>
      </c>
      <c r="L262" s="337" t="s">
        <v>1253</v>
      </c>
      <c r="M262" s="337" t="s">
        <v>755</v>
      </c>
      <c r="N262" s="388"/>
      <c r="O262" s="751"/>
      <c r="P262" s="751"/>
      <c r="Q262" s="388"/>
      <c r="R262" s="387"/>
      <c r="S262" s="332" t="s">
        <v>47</v>
      </c>
      <c r="T262" s="332" t="s">
        <v>47</v>
      </c>
      <c r="U262" s="332" t="s">
        <v>47</v>
      </c>
      <c r="V262" s="332" t="s">
        <v>47</v>
      </c>
      <c r="W262" s="332" t="s">
        <v>47</v>
      </c>
      <c r="X262" s="332" t="s">
        <v>47</v>
      </c>
      <c r="Y262" s="332" t="s">
        <v>47</v>
      </c>
      <c r="Z262" s="332" t="s">
        <v>47</v>
      </c>
      <c r="AA262" s="332" t="s">
        <v>47</v>
      </c>
      <c r="AB262" s="332" t="s">
        <v>47</v>
      </c>
      <c r="AC262" s="332" t="s">
        <v>47</v>
      </c>
      <c r="AD262" s="331" t="s">
        <v>47</v>
      </c>
      <c r="AE262" s="384"/>
      <c r="AF262" s="320" t="str">
        <f t="shared" si="8"/>
        <v>PERI</v>
      </c>
      <c r="AG262" s="321">
        <v>44995</v>
      </c>
      <c r="AH262" s="320" t="s">
        <v>1216</v>
      </c>
      <c r="AI262" s="320" t="s">
        <v>1180</v>
      </c>
      <c r="AJ262" s="13"/>
      <c r="AK262" s="14"/>
      <c r="AL262" s="15"/>
      <c r="AM262" s="354"/>
      <c r="AN262" s="384"/>
      <c r="AO262" s="309" t="s">
        <v>509</v>
      </c>
    </row>
    <row r="263" spans="1:41" s="383" customFormat="1" ht="16">
      <c r="A263" s="756"/>
      <c r="B263" s="391"/>
      <c r="C263" s="391"/>
      <c r="D263" s="340"/>
      <c r="E263" s="388"/>
      <c r="F263" s="390"/>
      <c r="G263" s="429"/>
      <c r="H263" s="377" t="s">
        <v>1253</v>
      </c>
      <c r="I263" s="365"/>
      <c r="J263" s="364" t="s">
        <v>1434</v>
      </c>
      <c r="K263" s="364" t="s">
        <v>1435</v>
      </c>
      <c r="L263" s="364" t="s">
        <v>1253</v>
      </c>
      <c r="M263" s="364" t="s">
        <v>755</v>
      </c>
      <c r="N263" s="388"/>
      <c r="O263" s="751"/>
      <c r="P263" s="751"/>
      <c r="Q263" s="388"/>
      <c r="R263" s="387"/>
      <c r="S263" s="373" t="s">
        <v>47</v>
      </c>
      <c r="T263" s="373" t="s">
        <v>47</v>
      </c>
      <c r="U263" s="373" t="s">
        <v>47</v>
      </c>
      <c r="V263" s="373" t="s">
        <v>47</v>
      </c>
      <c r="W263" s="373" t="s">
        <v>47</v>
      </c>
      <c r="X263" s="373"/>
      <c r="Y263" s="373"/>
      <c r="Z263" s="373"/>
      <c r="AA263" s="373"/>
      <c r="AB263" s="373" t="s">
        <v>47</v>
      </c>
      <c r="AC263" s="373"/>
      <c r="AD263" s="372"/>
      <c r="AE263" s="384"/>
      <c r="AF263" s="320" t="str">
        <f t="shared" si="8"/>
        <v>PERI</v>
      </c>
      <c r="AG263" s="169">
        <v>45000</v>
      </c>
      <c r="AH263" s="356" t="s">
        <v>1216</v>
      </c>
      <c r="AI263" s="356" t="s">
        <v>1102</v>
      </c>
      <c r="AJ263" s="13"/>
      <c r="AK263" s="14"/>
      <c r="AL263" s="15"/>
      <c r="AM263" s="354"/>
      <c r="AN263" s="384"/>
      <c r="AO263" s="309" t="e">
        <v>#N/A</v>
      </c>
    </row>
    <row r="264" spans="1:41" s="383" customFormat="1" ht="16">
      <c r="A264" s="756"/>
      <c r="B264" s="391"/>
      <c r="C264" s="391"/>
      <c r="D264" s="340"/>
      <c r="E264" s="388"/>
      <c r="F264" s="390"/>
      <c r="G264" s="426"/>
      <c r="H264" s="377" t="s">
        <v>1253</v>
      </c>
      <c r="I264" s="365"/>
      <c r="J264" s="337" t="s">
        <v>512</v>
      </c>
      <c r="K264" s="337" t="s">
        <v>513</v>
      </c>
      <c r="L264" s="337" t="s">
        <v>1253</v>
      </c>
      <c r="M264" s="337" t="s">
        <v>755</v>
      </c>
      <c r="N264" s="388"/>
      <c r="O264" s="751"/>
      <c r="P264" s="751"/>
      <c r="Q264" s="388"/>
      <c r="R264" s="387"/>
      <c r="S264" s="332" t="s">
        <v>47</v>
      </c>
      <c r="T264" s="332" t="s">
        <v>47</v>
      </c>
      <c r="U264" s="332" t="s">
        <v>47</v>
      </c>
      <c r="V264" s="332" t="s">
        <v>47</v>
      </c>
      <c r="W264" s="332" t="s">
        <v>47</v>
      </c>
      <c r="X264" s="332" t="s">
        <v>47</v>
      </c>
      <c r="Y264" s="332" t="s">
        <v>47</v>
      </c>
      <c r="Z264" s="332" t="s">
        <v>47</v>
      </c>
      <c r="AA264" s="332" t="s">
        <v>47</v>
      </c>
      <c r="AB264" s="332" t="s">
        <v>47</v>
      </c>
      <c r="AC264" s="332" t="s">
        <v>47</v>
      </c>
      <c r="AD264" s="331" t="s">
        <v>47</v>
      </c>
      <c r="AE264" s="384"/>
      <c r="AF264" s="320" t="str">
        <f t="shared" si="8"/>
        <v>PERI</v>
      </c>
      <c r="AG264" s="321">
        <v>44995</v>
      </c>
      <c r="AH264" s="320" t="s">
        <v>1216</v>
      </c>
      <c r="AI264" s="320" t="s">
        <v>1180</v>
      </c>
      <c r="AJ264" s="13"/>
      <c r="AK264" s="14"/>
      <c r="AL264" s="15"/>
      <c r="AM264" s="354"/>
      <c r="AN264" s="384"/>
      <c r="AO264" s="309" t="s">
        <v>512</v>
      </c>
    </row>
    <row r="265" spans="1:41" s="383" customFormat="1" ht="16">
      <c r="A265" s="756"/>
      <c r="B265" s="391"/>
      <c r="C265" s="391"/>
      <c r="D265" s="340"/>
      <c r="E265" s="388"/>
      <c r="F265" s="390"/>
      <c r="G265" s="426"/>
      <c r="H265" s="377" t="s">
        <v>1253</v>
      </c>
      <c r="I265" s="365"/>
      <c r="J265" s="337" t="s">
        <v>514</v>
      </c>
      <c r="K265" s="337" t="s">
        <v>515</v>
      </c>
      <c r="L265" s="337" t="s">
        <v>1253</v>
      </c>
      <c r="M265" s="337" t="s">
        <v>755</v>
      </c>
      <c r="N265" s="388"/>
      <c r="O265" s="751"/>
      <c r="P265" s="751"/>
      <c r="Q265" s="388"/>
      <c r="R265" s="387"/>
      <c r="S265" s="332" t="s">
        <v>47</v>
      </c>
      <c r="T265" s="332" t="s">
        <v>47</v>
      </c>
      <c r="U265" s="332" t="s">
        <v>47</v>
      </c>
      <c r="V265" s="332" t="s">
        <v>47</v>
      </c>
      <c r="W265" s="332" t="s">
        <v>47</v>
      </c>
      <c r="X265" s="332" t="s">
        <v>47</v>
      </c>
      <c r="Y265" s="332" t="s">
        <v>47</v>
      </c>
      <c r="Z265" s="332" t="s">
        <v>47</v>
      </c>
      <c r="AA265" s="332" t="s">
        <v>47</v>
      </c>
      <c r="AB265" s="332" t="s">
        <v>47</v>
      </c>
      <c r="AC265" s="332" t="s">
        <v>47</v>
      </c>
      <c r="AD265" s="331" t="s">
        <v>47</v>
      </c>
      <c r="AE265" s="384"/>
      <c r="AF265" s="320" t="str">
        <f t="shared" si="8"/>
        <v>PERI</v>
      </c>
      <c r="AG265" s="321">
        <v>44995</v>
      </c>
      <c r="AH265" s="320" t="s">
        <v>1216</v>
      </c>
      <c r="AI265" s="320" t="s">
        <v>1180</v>
      </c>
      <c r="AJ265" s="13"/>
      <c r="AK265" s="14"/>
      <c r="AL265" s="15"/>
      <c r="AM265" s="354"/>
      <c r="AN265" s="384"/>
      <c r="AO265" s="309" t="s">
        <v>514</v>
      </c>
    </row>
    <row r="266" spans="1:41" s="383" customFormat="1" ht="16">
      <c r="A266" s="756"/>
      <c r="B266" s="391"/>
      <c r="C266" s="391"/>
      <c r="D266" s="340"/>
      <c r="E266" s="388"/>
      <c r="F266" s="390"/>
      <c r="G266" s="426"/>
      <c r="H266" s="377" t="s">
        <v>1253</v>
      </c>
      <c r="I266" s="365"/>
      <c r="J266" s="337" t="s">
        <v>516</v>
      </c>
      <c r="K266" s="337" t="s">
        <v>517</v>
      </c>
      <c r="L266" s="337" t="s">
        <v>1253</v>
      </c>
      <c r="M266" s="337" t="s">
        <v>755</v>
      </c>
      <c r="N266" s="388"/>
      <c r="O266" s="751"/>
      <c r="P266" s="751"/>
      <c r="Q266" s="388"/>
      <c r="R266" s="387"/>
      <c r="S266" s="332" t="s">
        <v>47</v>
      </c>
      <c r="T266" s="332" t="s">
        <v>47</v>
      </c>
      <c r="U266" s="332" t="s">
        <v>47</v>
      </c>
      <c r="V266" s="332" t="s">
        <v>47</v>
      </c>
      <c r="W266" s="332" t="s">
        <v>47</v>
      </c>
      <c r="X266" s="332" t="s">
        <v>47</v>
      </c>
      <c r="Y266" s="332" t="s">
        <v>47</v>
      </c>
      <c r="Z266" s="332" t="s">
        <v>47</v>
      </c>
      <c r="AA266" s="332" t="s">
        <v>47</v>
      </c>
      <c r="AB266" s="332" t="s">
        <v>47</v>
      </c>
      <c r="AC266" s="332" t="s">
        <v>47</v>
      </c>
      <c r="AD266" s="331" t="s">
        <v>47</v>
      </c>
      <c r="AE266" s="384"/>
      <c r="AF266" s="320" t="str">
        <f t="shared" si="8"/>
        <v>PERI</v>
      </c>
      <c r="AG266" s="321">
        <v>44995</v>
      </c>
      <c r="AH266" s="320" t="s">
        <v>1216</v>
      </c>
      <c r="AI266" s="320" t="s">
        <v>1180</v>
      </c>
      <c r="AJ266" s="13"/>
      <c r="AK266" s="14"/>
      <c r="AL266" s="15"/>
      <c r="AM266" s="354"/>
      <c r="AN266" s="384"/>
      <c r="AO266" s="309" t="s">
        <v>516</v>
      </c>
    </row>
    <row r="267" spans="1:41" s="383" customFormat="1" ht="16">
      <c r="A267" s="756"/>
      <c r="B267" s="391"/>
      <c r="C267" s="391"/>
      <c r="D267" s="340"/>
      <c r="E267" s="388"/>
      <c r="F267" s="390"/>
      <c r="G267" s="426"/>
      <c r="H267" s="377" t="s">
        <v>1253</v>
      </c>
      <c r="I267" s="365"/>
      <c r="J267" s="337" t="s">
        <v>518</v>
      </c>
      <c r="K267" s="337" t="s">
        <v>519</v>
      </c>
      <c r="L267" s="337" t="s">
        <v>1253</v>
      </c>
      <c r="M267" s="337" t="s">
        <v>755</v>
      </c>
      <c r="N267" s="388"/>
      <c r="O267" s="751"/>
      <c r="P267" s="751"/>
      <c r="Q267" s="388"/>
      <c r="R267" s="387"/>
      <c r="S267" s="332" t="s">
        <v>47</v>
      </c>
      <c r="T267" s="332" t="s">
        <v>47</v>
      </c>
      <c r="U267" s="332" t="s">
        <v>47</v>
      </c>
      <c r="V267" s="332" t="s">
        <v>47</v>
      </c>
      <c r="W267" s="332" t="s">
        <v>47</v>
      </c>
      <c r="X267" s="332" t="s">
        <v>47</v>
      </c>
      <c r="Y267" s="332" t="s">
        <v>47</v>
      </c>
      <c r="Z267" s="332" t="s">
        <v>47</v>
      </c>
      <c r="AA267" s="332" t="s">
        <v>47</v>
      </c>
      <c r="AB267" s="332" t="s">
        <v>47</v>
      </c>
      <c r="AC267" s="332" t="s">
        <v>47</v>
      </c>
      <c r="AD267" s="331" t="s">
        <v>47</v>
      </c>
      <c r="AE267" s="384"/>
      <c r="AF267" s="320" t="str">
        <f t="shared" si="8"/>
        <v>PERI</v>
      </c>
      <c r="AG267" s="321">
        <v>44995</v>
      </c>
      <c r="AH267" s="320" t="s">
        <v>1216</v>
      </c>
      <c r="AI267" s="320" t="s">
        <v>1180</v>
      </c>
      <c r="AJ267" s="13"/>
      <c r="AK267" s="14"/>
      <c r="AL267" s="15"/>
      <c r="AM267" s="354"/>
      <c r="AN267" s="384"/>
      <c r="AO267" s="309" t="s">
        <v>518</v>
      </c>
    </row>
    <row r="268" spans="1:41" s="383" customFormat="1" ht="16">
      <c r="A268" s="756"/>
      <c r="B268" s="391"/>
      <c r="C268" s="391"/>
      <c r="D268" s="340"/>
      <c r="E268" s="388"/>
      <c r="F268" s="390"/>
      <c r="G268" s="429"/>
      <c r="H268" s="377" t="s">
        <v>1253</v>
      </c>
      <c r="I268" s="365"/>
      <c r="J268" s="364" t="s">
        <v>1436</v>
      </c>
      <c r="K268" s="364" t="s">
        <v>1437</v>
      </c>
      <c r="L268" s="364" t="s">
        <v>1253</v>
      </c>
      <c r="M268" s="364" t="s">
        <v>755</v>
      </c>
      <c r="N268" s="388"/>
      <c r="O268" s="751"/>
      <c r="P268" s="751"/>
      <c r="Q268" s="388"/>
      <c r="R268" s="387"/>
      <c r="S268" s="373" t="s">
        <v>47</v>
      </c>
      <c r="T268" s="373" t="s">
        <v>47</v>
      </c>
      <c r="U268" s="373" t="s">
        <v>47</v>
      </c>
      <c r="V268" s="373" t="s">
        <v>47</v>
      </c>
      <c r="W268" s="373" t="s">
        <v>47</v>
      </c>
      <c r="X268" s="373"/>
      <c r="Y268" s="373"/>
      <c r="Z268" s="373"/>
      <c r="AA268" s="373"/>
      <c r="AB268" s="373" t="s">
        <v>47</v>
      </c>
      <c r="AC268" s="373"/>
      <c r="AD268" s="372"/>
      <c r="AE268" s="384"/>
      <c r="AF268" s="320" t="str">
        <f t="shared" si="8"/>
        <v>PERI</v>
      </c>
      <c r="AG268" s="169">
        <v>45000</v>
      </c>
      <c r="AH268" s="356" t="s">
        <v>1216</v>
      </c>
      <c r="AI268" s="356" t="s">
        <v>1102</v>
      </c>
      <c r="AJ268" s="13"/>
      <c r="AK268" s="14"/>
      <c r="AL268" s="15"/>
      <c r="AM268" s="354"/>
      <c r="AN268" s="384"/>
      <c r="AO268" s="309" t="e">
        <v>#N/A</v>
      </c>
    </row>
    <row r="269" spans="1:41" s="383" customFormat="1" ht="16">
      <c r="A269" s="756"/>
      <c r="B269" s="391"/>
      <c r="C269" s="391"/>
      <c r="D269" s="340"/>
      <c r="E269" s="388"/>
      <c r="F269" s="390"/>
      <c r="G269" s="426"/>
      <c r="H269" s="377" t="s">
        <v>1253</v>
      </c>
      <c r="I269" s="365"/>
      <c r="J269" s="337" t="s">
        <v>521</v>
      </c>
      <c r="K269" s="337" t="s">
        <v>522</v>
      </c>
      <c r="L269" s="337" t="s">
        <v>1253</v>
      </c>
      <c r="M269" s="337" t="s">
        <v>755</v>
      </c>
      <c r="N269" s="388"/>
      <c r="O269" s="751"/>
      <c r="P269" s="751"/>
      <c r="Q269" s="388"/>
      <c r="R269" s="387"/>
      <c r="S269" s="332" t="s">
        <v>47</v>
      </c>
      <c r="T269" s="332" t="s">
        <v>47</v>
      </c>
      <c r="U269" s="332" t="s">
        <v>47</v>
      </c>
      <c r="V269" s="332" t="s">
        <v>47</v>
      </c>
      <c r="W269" s="332" t="s">
        <v>47</v>
      </c>
      <c r="X269" s="332" t="s">
        <v>47</v>
      </c>
      <c r="Y269" s="332" t="s">
        <v>47</v>
      </c>
      <c r="Z269" s="332" t="s">
        <v>47</v>
      </c>
      <c r="AA269" s="332" t="s">
        <v>47</v>
      </c>
      <c r="AB269" s="332" t="s">
        <v>47</v>
      </c>
      <c r="AC269" s="332" t="s">
        <v>47</v>
      </c>
      <c r="AD269" s="331" t="s">
        <v>1167</v>
      </c>
      <c r="AE269" s="384"/>
      <c r="AF269" s="320" t="str">
        <f t="shared" si="8"/>
        <v>PERI</v>
      </c>
      <c r="AG269" s="321">
        <v>44995</v>
      </c>
      <c r="AH269" s="320" t="s">
        <v>1216</v>
      </c>
      <c r="AI269" s="320" t="s">
        <v>1180</v>
      </c>
      <c r="AJ269" s="13"/>
      <c r="AK269" s="14"/>
      <c r="AL269" s="15"/>
      <c r="AM269" s="354"/>
      <c r="AN269" s="384"/>
      <c r="AO269" s="309" t="s">
        <v>521</v>
      </c>
    </row>
    <row r="270" spans="1:41" s="383" customFormat="1" ht="16">
      <c r="A270" s="756"/>
      <c r="B270" s="391"/>
      <c r="C270" s="391"/>
      <c r="D270" s="340"/>
      <c r="E270" s="388"/>
      <c r="F270" s="390"/>
      <c r="G270" s="426"/>
      <c r="H270" s="377" t="s">
        <v>1253</v>
      </c>
      <c r="I270" s="365"/>
      <c r="J270" s="337" t="s">
        <v>524</v>
      </c>
      <c r="K270" s="337" t="s">
        <v>525</v>
      </c>
      <c r="L270" s="337" t="s">
        <v>1253</v>
      </c>
      <c r="M270" s="337" t="s">
        <v>755</v>
      </c>
      <c r="N270" s="388"/>
      <c r="O270" s="751"/>
      <c r="P270" s="751"/>
      <c r="Q270" s="388"/>
      <c r="R270" s="387"/>
      <c r="S270" s="332" t="s">
        <v>47</v>
      </c>
      <c r="T270" s="332" t="s">
        <v>47</v>
      </c>
      <c r="U270" s="332" t="s">
        <v>47</v>
      </c>
      <c r="V270" s="332" t="s">
        <v>47</v>
      </c>
      <c r="W270" s="332" t="s">
        <v>47</v>
      </c>
      <c r="X270" s="332" t="s">
        <v>47</v>
      </c>
      <c r="Y270" s="332" t="s">
        <v>47</v>
      </c>
      <c r="Z270" s="332" t="s">
        <v>47</v>
      </c>
      <c r="AA270" s="332" t="s">
        <v>47</v>
      </c>
      <c r="AB270" s="332" t="s">
        <v>47</v>
      </c>
      <c r="AC270" s="332" t="s">
        <v>47</v>
      </c>
      <c r="AD270" s="331" t="s">
        <v>1167</v>
      </c>
      <c r="AE270" s="384"/>
      <c r="AF270" s="320" t="str">
        <f t="shared" si="8"/>
        <v>PERI</v>
      </c>
      <c r="AG270" s="321">
        <v>44995</v>
      </c>
      <c r="AH270" s="320" t="s">
        <v>1216</v>
      </c>
      <c r="AI270" s="320" t="s">
        <v>1180</v>
      </c>
      <c r="AJ270" s="13"/>
      <c r="AK270" s="14"/>
      <c r="AL270" s="15"/>
      <c r="AM270" s="354"/>
      <c r="AN270" s="384"/>
      <c r="AO270" s="309" t="s">
        <v>524</v>
      </c>
    </row>
    <row r="271" spans="1:41" s="383" customFormat="1" ht="16">
      <c r="A271" s="756"/>
      <c r="B271" s="391"/>
      <c r="C271" s="391"/>
      <c r="D271" s="340"/>
      <c r="E271" s="388"/>
      <c r="F271" s="390"/>
      <c r="G271" s="426"/>
      <c r="H271" s="377" t="s">
        <v>1253</v>
      </c>
      <c r="I271" s="365"/>
      <c r="J271" s="337" t="s">
        <v>527</v>
      </c>
      <c r="K271" s="337" t="s">
        <v>528</v>
      </c>
      <c r="L271" s="337" t="s">
        <v>1253</v>
      </c>
      <c r="M271" s="337" t="s">
        <v>755</v>
      </c>
      <c r="N271" s="388"/>
      <c r="O271" s="751"/>
      <c r="P271" s="751"/>
      <c r="Q271" s="388"/>
      <c r="R271" s="387"/>
      <c r="S271" s="332" t="s">
        <v>47</v>
      </c>
      <c r="T271" s="332" t="s">
        <v>47</v>
      </c>
      <c r="U271" s="332" t="s">
        <v>47</v>
      </c>
      <c r="V271" s="332" t="s">
        <v>47</v>
      </c>
      <c r="W271" s="332" t="s">
        <v>47</v>
      </c>
      <c r="X271" s="332" t="s">
        <v>47</v>
      </c>
      <c r="Y271" s="332" t="s">
        <v>47</v>
      </c>
      <c r="Z271" s="332" t="s">
        <v>47</v>
      </c>
      <c r="AA271" s="332" t="s">
        <v>47</v>
      </c>
      <c r="AB271" s="332" t="s">
        <v>47</v>
      </c>
      <c r="AC271" s="332" t="s">
        <v>47</v>
      </c>
      <c r="AD271" s="331" t="s">
        <v>1167</v>
      </c>
      <c r="AE271" s="384"/>
      <c r="AF271" s="320" t="str">
        <f t="shared" si="8"/>
        <v>PERI</v>
      </c>
      <c r="AG271" s="321">
        <v>44995</v>
      </c>
      <c r="AH271" s="320" t="s">
        <v>1216</v>
      </c>
      <c r="AI271" s="320" t="s">
        <v>1180</v>
      </c>
      <c r="AJ271" s="13"/>
      <c r="AK271" s="14"/>
      <c r="AL271" s="15"/>
      <c r="AM271" s="354"/>
      <c r="AN271" s="384"/>
      <c r="AO271" s="309" t="s">
        <v>527</v>
      </c>
    </row>
    <row r="272" spans="1:41" s="383" customFormat="1" ht="16">
      <c r="A272" s="756"/>
      <c r="B272" s="391"/>
      <c r="C272" s="391"/>
      <c r="D272" s="340"/>
      <c r="E272" s="388"/>
      <c r="F272" s="390"/>
      <c r="G272" s="426"/>
      <c r="H272" s="377" t="s">
        <v>1253</v>
      </c>
      <c r="I272" s="365"/>
      <c r="J272" s="337" t="s">
        <v>530</v>
      </c>
      <c r="K272" s="337" t="s">
        <v>531</v>
      </c>
      <c r="L272" s="337" t="s">
        <v>1253</v>
      </c>
      <c r="M272" s="337" t="s">
        <v>755</v>
      </c>
      <c r="N272" s="388"/>
      <c r="O272" s="751"/>
      <c r="P272" s="751"/>
      <c r="Q272" s="388"/>
      <c r="R272" s="387"/>
      <c r="S272" s="332" t="s">
        <v>47</v>
      </c>
      <c r="T272" s="332" t="s">
        <v>47</v>
      </c>
      <c r="U272" s="332" t="s">
        <v>47</v>
      </c>
      <c r="V272" s="332" t="s">
        <v>47</v>
      </c>
      <c r="W272" s="332" t="s">
        <v>47</v>
      </c>
      <c r="X272" s="332" t="s">
        <v>47</v>
      </c>
      <c r="Y272" s="332" t="s">
        <v>47</v>
      </c>
      <c r="Z272" s="332" t="s">
        <v>47</v>
      </c>
      <c r="AA272" s="332" t="s">
        <v>47</v>
      </c>
      <c r="AB272" s="332" t="s">
        <v>47</v>
      </c>
      <c r="AC272" s="332" t="s">
        <v>47</v>
      </c>
      <c r="AD272" s="331" t="s">
        <v>1167</v>
      </c>
      <c r="AE272" s="384"/>
      <c r="AF272" s="320" t="str">
        <f t="shared" si="8"/>
        <v>PERI</v>
      </c>
      <c r="AG272" s="321">
        <v>44995</v>
      </c>
      <c r="AH272" s="320" t="s">
        <v>1216</v>
      </c>
      <c r="AI272" s="320" t="s">
        <v>1180</v>
      </c>
      <c r="AJ272" s="13"/>
      <c r="AK272" s="14"/>
      <c r="AL272" s="15"/>
      <c r="AM272" s="354"/>
      <c r="AN272" s="384"/>
      <c r="AO272" s="309" t="s">
        <v>530</v>
      </c>
    </row>
    <row r="273" spans="1:41" s="383" customFormat="1" ht="16">
      <c r="A273" s="756"/>
      <c r="B273" s="391"/>
      <c r="C273" s="391"/>
      <c r="D273" s="340"/>
      <c r="E273" s="388"/>
      <c r="F273" s="390"/>
      <c r="G273" s="426"/>
      <c r="H273" s="377" t="s">
        <v>1253</v>
      </c>
      <c r="I273" s="365"/>
      <c r="J273" s="337" t="s">
        <v>533</v>
      </c>
      <c r="K273" s="337" t="s">
        <v>534</v>
      </c>
      <c r="L273" s="337" t="s">
        <v>1253</v>
      </c>
      <c r="M273" s="337" t="s">
        <v>755</v>
      </c>
      <c r="N273" s="388"/>
      <c r="O273" s="751"/>
      <c r="P273" s="751"/>
      <c r="Q273" s="388"/>
      <c r="R273" s="387"/>
      <c r="S273" s="332" t="s">
        <v>47</v>
      </c>
      <c r="T273" s="332" t="s">
        <v>47</v>
      </c>
      <c r="U273" s="332" t="s">
        <v>47</v>
      </c>
      <c r="V273" s="332" t="s">
        <v>47</v>
      </c>
      <c r="W273" s="332" t="s">
        <v>47</v>
      </c>
      <c r="X273" s="332" t="s">
        <v>47</v>
      </c>
      <c r="Y273" s="332" t="s">
        <v>47</v>
      </c>
      <c r="Z273" s="332" t="s">
        <v>47</v>
      </c>
      <c r="AA273" s="332" t="s">
        <v>47</v>
      </c>
      <c r="AB273" s="332" t="s">
        <v>47</v>
      </c>
      <c r="AC273" s="332" t="s">
        <v>47</v>
      </c>
      <c r="AD273" s="331" t="s">
        <v>1167</v>
      </c>
      <c r="AE273" s="384"/>
      <c r="AF273" s="320" t="str">
        <f t="shared" si="8"/>
        <v>PERI</v>
      </c>
      <c r="AG273" s="321">
        <v>44995</v>
      </c>
      <c r="AH273" s="320" t="s">
        <v>1216</v>
      </c>
      <c r="AI273" s="320" t="s">
        <v>1180</v>
      </c>
      <c r="AJ273" s="13"/>
      <c r="AK273" s="14"/>
      <c r="AL273" s="15"/>
      <c r="AM273" s="354"/>
      <c r="AN273" s="384"/>
      <c r="AO273" s="309" t="s">
        <v>533</v>
      </c>
    </row>
    <row r="274" spans="1:41" s="383" customFormat="1" ht="16">
      <c r="A274" s="756"/>
      <c r="B274" s="391"/>
      <c r="C274" s="391"/>
      <c r="D274" s="340"/>
      <c r="E274" s="388"/>
      <c r="F274" s="390"/>
      <c r="G274" s="426"/>
      <c r="H274" s="377" t="s">
        <v>1253</v>
      </c>
      <c r="I274" s="365"/>
      <c r="J274" s="337" t="s">
        <v>536</v>
      </c>
      <c r="K274" s="337" t="s">
        <v>537</v>
      </c>
      <c r="L274" s="337" t="s">
        <v>1253</v>
      </c>
      <c r="M274" s="337" t="s">
        <v>755</v>
      </c>
      <c r="N274" s="388"/>
      <c r="O274" s="751"/>
      <c r="P274" s="751"/>
      <c r="Q274" s="388"/>
      <c r="R274" s="387"/>
      <c r="S274" s="332" t="s">
        <v>47</v>
      </c>
      <c r="T274" s="332" t="s">
        <v>47</v>
      </c>
      <c r="U274" s="332" t="s">
        <v>47</v>
      </c>
      <c r="V274" s="332" t="s">
        <v>47</v>
      </c>
      <c r="W274" s="332" t="s">
        <v>47</v>
      </c>
      <c r="X274" s="332" t="s">
        <v>47</v>
      </c>
      <c r="Y274" s="332" t="s">
        <v>47</v>
      </c>
      <c r="Z274" s="332" t="s">
        <v>47</v>
      </c>
      <c r="AA274" s="332" t="s">
        <v>47</v>
      </c>
      <c r="AB274" s="332" t="s">
        <v>47</v>
      </c>
      <c r="AC274" s="332" t="s">
        <v>47</v>
      </c>
      <c r="AD274" s="331" t="s">
        <v>1167</v>
      </c>
      <c r="AE274" s="384"/>
      <c r="AF274" s="320" t="str">
        <f t="shared" si="8"/>
        <v>PERI</v>
      </c>
      <c r="AG274" s="321">
        <v>44995</v>
      </c>
      <c r="AH274" s="320" t="s">
        <v>1216</v>
      </c>
      <c r="AI274" s="320" t="s">
        <v>1180</v>
      </c>
      <c r="AJ274" s="13"/>
      <c r="AK274" s="14"/>
      <c r="AL274" s="15"/>
      <c r="AM274" s="354"/>
      <c r="AN274" s="384"/>
      <c r="AO274" s="309" t="s">
        <v>536</v>
      </c>
    </row>
    <row r="275" spans="1:41" s="383" customFormat="1" ht="16">
      <c r="A275" s="756"/>
      <c r="B275" s="391"/>
      <c r="C275" s="391"/>
      <c r="D275" s="340"/>
      <c r="E275" s="388"/>
      <c r="F275" s="390"/>
      <c r="G275" s="426"/>
      <c r="H275" s="377" t="s">
        <v>1253</v>
      </c>
      <c r="I275" s="365"/>
      <c r="J275" s="337" t="s">
        <v>539</v>
      </c>
      <c r="K275" s="337" t="s">
        <v>540</v>
      </c>
      <c r="L275" s="337" t="s">
        <v>1253</v>
      </c>
      <c r="M275" s="337" t="s">
        <v>755</v>
      </c>
      <c r="N275" s="388"/>
      <c r="O275" s="751"/>
      <c r="P275" s="751"/>
      <c r="Q275" s="388"/>
      <c r="R275" s="387"/>
      <c r="S275" s="332" t="s">
        <v>47</v>
      </c>
      <c r="T275" s="332" t="s">
        <v>47</v>
      </c>
      <c r="U275" s="332" t="s">
        <v>47</v>
      </c>
      <c r="V275" s="332" t="s">
        <v>47</v>
      </c>
      <c r="W275" s="332" t="s">
        <v>47</v>
      </c>
      <c r="X275" s="332" t="s">
        <v>47</v>
      </c>
      <c r="Y275" s="332" t="s">
        <v>47</v>
      </c>
      <c r="Z275" s="332" t="s">
        <v>47</v>
      </c>
      <c r="AA275" s="332" t="s">
        <v>47</v>
      </c>
      <c r="AB275" s="332" t="s">
        <v>47</v>
      </c>
      <c r="AC275" s="332" t="s">
        <v>47</v>
      </c>
      <c r="AD275" s="331" t="s">
        <v>1167</v>
      </c>
      <c r="AE275" s="384"/>
      <c r="AF275" s="320" t="str">
        <f t="shared" si="8"/>
        <v>PERI</v>
      </c>
      <c r="AG275" s="321">
        <v>44995</v>
      </c>
      <c r="AH275" s="320" t="s">
        <v>1216</v>
      </c>
      <c r="AI275" s="320" t="s">
        <v>1180</v>
      </c>
      <c r="AJ275" s="13"/>
      <c r="AK275" s="14"/>
      <c r="AL275" s="15"/>
      <c r="AM275" s="354"/>
      <c r="AN275" s="384"/>
      <c r="AO275" s="309" t="s">
        <v>539</v>
      </c>
    </row>
    <row r="276" spans="1:41" s="383" customFormat="1" ht="16">
      <c r="A276" s="756"/>
      <c r="B276" s="391"/>
      <c r="C276" s="391"/>
      <c r="D276" s="340"/>
      <c r="E276" s="388"/>
      <c r="F276" s="390"/>
      <c r="G276" s="426"/>
      <c r="H276" s="377" t="s">
        <v>1253</v>
      </c>
      <c r="I276" s="365"/>
      <c r="J276" s="399" t="s">
        <v>542</v>
      </c>
      <c r="K276" s="399" t="s">
        <v>543</v>
      </c>
      <c r="L276" s="399" t="s">
        <v>1253</v>
      </c>
      <c r="M276" s="399" t="s">
        <v>755</v>
      </c>
      <c r="N276" s="388"/>
      <c r="O276" s="751"/>
      <c r="P276" s="751"/>
      <c r="Q276" s="388"/>
      <c r="R276" s="387"/>
      <c r="S276" s="332" t="s">
        <v>47</v>
      </c>
      <c r="T276" s="332" t="s">
        <v>47</v>
      </c>
      <c r="U276" s="332" t="s">
        <v>47</v>
      </c>
      <c r="V276" s="332" t="s">
        <v>47</v>
      </c>
      <c r="W276" s="332" t="s">
        <v>47</v>
      </c>
      <c r="X276" s="332" t="s">
        <v>47</v>
      </c>
      <c r="Y276" s="332" t="s">
        <v>47</v>
      </c>
      <c r="Z276" s="332" t="s">
        <v>47</v>
      </c>
      <c r="AA276" s="332" t="s">
        <v>47</v>
      </c>
      <c r="AB276" s="332" t="s">
        <v>47</v>
      </c>
      <c r="AC276" s="332" t="s">
        <v>47</v>
      </c>
      <c r="AD276" s="331" t="s">
        <v>1167</v>
      </c>
      <c r="AE276" s="384"/>
      <c r="AF276" s="320" t="str">
        <f t="shared" si="8"/>
        <v>PERI</v>
      </c>
      <c r="AG276" s="321">
        <v>44995</v>
      </c>
      <c r="AH276" s="320" t="s">
        <v>1216</v>
      </c>
      <c r="AI276" s="320" t="s">
        <v>1180</v>
      </c>
      <c r="AJ276" s="13"/>
      <c r="AK276" s="14"/>
      <c r="AL276" s="15"/>
      <c r="AM276" s="354"/>
      <c r="AN276" s="384"/>
      <c r="AO276" s="309" t="s">
        <v>542</v>
      </c>
    </row>
    <row r="277" spans="1:41" s="383" customFormat="1" ht="16">
      <c r="A277" s="756"/>
      <c r="B277" s="391"/>
      <c r="C277" s="391"/>
      <c r="D277" s="340"/>
      <c r="E277" s="388"/>
      <c r="F277" s="390"/>
      <c r="G277" s="426"/>
      <c r="H277" s="377" t="s">
        <v>1253</v>
      </c>
      <c r="I277" s="365"/>
      <c r="J277" s="364" t="s">
        <v>1438</v>
      </c>
      <c r="K277" s="364" t="s">
        <v>1439</v>
      </c>
      <c r="L277" s="364" t="s">
        <v>1253</v>
      </c>
      <c r="M277" s="364" t="s">
        <v>755</v>
      </c>
      <c r="N277" s="388"/>
      <c r="O277" s="751"/>
      <c r="P277" s="751"/>
      <c r="Q277" s="388"/>
      <c r="R277" s="387"/>
      <c r="S277" s="373" t="s">
        <v>47</v>
      </c>
      <c r="T277" s="373" t="s">
        <v>47</v>
      </c>
      <c r="U277" s="373" t="s">
        <v>47</v>
      </c>
      <c r="V277" s="373" t="s">
        <v>47</v>
      </c>
      <c r="W277" s="373" t="s">
        <v>47</v>
      </c>
      <c r="X277" s="373"/>
      <c r="Y277" s="373"/>
      <c r="Z277" s="373"/>
      <c r="AA277" s="373"/>
      <c r="AB277" s="373" t="s">
        <v>47</v>
      </c>
      <c r="AC277" s="373"/>
      <c r="AD277" s="372"/>
      <c r="AE277" s="384"/>
      <c r="AF277" s="320" t="str">
        <f t="shared" si="8"/>
        <v>PERI</v>
      </c>
      <c r="AG277" s="169">
        <v>45000</v>
      </c>
      <c r="AH277" s="356" t="s">
        <v>1216</v>
      </c>
      <c r="AI277" s="356" t="s">
        <v>1102</v>
      </c>
      <c r="AJ277" s="13"/>
      <c r="AK277" s="14"/>
      <c r="AL277" s="15"/>
      <c r="AM277" s="354"/>
      <c r="AN277" s="384"/>
      <c r="AO277" s="309" t="e">
        <v>#N/A</v>
      </c>
    </row>
    <row r="278" spans="1:41" s="383" customFormat="1" ht="16">
      <c r="A278" s="756"/>
      <c r="B278" s="391"/>
      <c r="C278" s="391"/>
      <c r="D278" s="340"/>
      <c r="E278" s="388"/>
      <c r="F278" s="390"/>
      <c r="G278" s="426"/>
      <c r="H278" s="377" t="s">
        <v>1253</v>
      </c>
      <c r="I278" s="365"/>
      <c r="J278" s="364" t="s">
        <v>1440</v>
      </c>
      <c r="K278" s="364" t="s">
        <v>1441</v>
      </c>
      <c r="L278" s="364" t="s">
        <v>1253</v>
      </c>
      <c r="M278" s="364" t="s">
        <v>755</v>
      </c>
      <c r="N278" s="388"/>
      <c r="O278" s="751"/>
      <c r="P278" s="751"/>
      <c r="Q278" s="388"/>
      <c r="R278" s="387"/>
      <c r="S278" s="373" t="s">
        <v>47</v>
      </c>
      <c r="T278" s="373" t="s">
        <v>47</v>
      </c>
      <c r="U278" s="373" t="s">
        <v>47</v>
      </c>
      <c r="V278" s="373" t="s">
        <v>47</v>
      </c>
      <c r="W278" s="373" t="s">
        <v>47</v>
      </c>
      <c r="X278" s="373"/>
      <c r="Y278" s="373"/>
      <c r="Z278" s="373"/>
      <c r="AA278" s="373"/>
      <c r="AB278" s="373" t="s">
        <v>47</v>
      </c>
      <c r="AC278" s="373"/>
      <c r="AD278" s="372"/>
      <c r="AE278" s="384"/>
      <c r="AF278" s="320" t="str">
        <f t="shared" si="8"/>
        <v>PERI</v>
      </c>
      <c r="AG278" s="169">
        <v>45000</v>
      </c>
      <c r="AH278" s="356" t="s">
        <v>1216</v>
      </c>
      <c r="AI278" s="356" t="s">
        <v>1102</v>
      </c>
      <c r="AJ278" s="13"/>
      <c r="AK278" s="14"/>
      <c r="AL278" s="15"/>
      <c r="AM278" s="354"/>
      <c r="AN278" s="384"/>
      <c r="AO278" s="309" t="e">
        <v>#N/A</v>
      </c>
    </row>
    <row r="279" spans="1:41" s="383" customFormat="1" ht="16">
      <c r="A279" s="756"/>
      <c r="B279" s="391"/>
      <c r="C279" s="391"/>
      <c r="D279" s="340"/>
      <c r="E279" s="388"/>
      <c r="F279" s="390"/>
      <c r="G279" s="426"/>
      <c r="H279" s="377" t="s">
        <v>1253</v>
      </c>
      <c r="I279" s="365"/>
      <c r="J279" s="364" t="s">
        <v>1442</v>
      </c>
      <c r="K279" s="364" t="s">
        <v>1443</v>
      </c>
      <c r="L279" s="364" t="s">
        <v>1253</v>
      </c>
      <c r="M279" s="364" t="s">
        <v>755</v>
      </c>
      <c r="N279" s="388"/>
      <c r="O279" s="751"/>
      <c r="P279" s="751"/>
      <c r="Q279" s="388"/>
      <c r="R279" s="387"/>
      <c r="S279" s="373" t="s">
        <v>47</v>
      </c>
      <c r="T279" s="373" t="s">
        <v>47</v>
      </c>
      <c r="U279" s="373" t="s">
        <v>47</v>
      </c>
      <c r="V279" s="373" t="s">
        <v>47</v>
      </c>
      <c r="W279" s="373" t="s">
        <v>47</v>
      </c>
      <c r="X279" s="373"/>
      <c r="Y279" s="373"/>
      <c r="Z279" s="373"/>
      <c r="AA279" s="373"/>
      <c r="AB279" s="373" t="s">
        <v>47</v>
      </c>
      <c r="AC279" s="373"/>
      <c r="AD279" s="372"/>
      <c r="AE279" s="384"/>
      <c r="AF279" s="320" t="str">
        <f t="shared" si="8"/>
        <v>PERI</v>
      </c>
      <c r="AG279" s="169">
        <v>45000</v>
      </c>
      <c r="AH279" s="356" t="s">
        <v>1216</v>
      </c>
      <c r="AI279" s="356" t="s">
        <v>1102</v>
      </c>
      <c r="AJ279" s="13"/>
      <c r="AK279" s="14"/>
      <c r="AL279" s="15"/>
      <c r="AM279" s="354"/>
      <c r="AN279" s="384"/>
      <c r="AO279" s="309" t="e">
        <v>#N/A</v>
      </c>
    </row>
    <row r="280" spans="1:41" s="383" customFormat="1" ht="16">
      <c r="A280" s="756"/>
      <c r="B280" s="391"/>
      <c r="C280" s="391"/>
      <c r="D280" s="340"/>
      <c r="E280" s="388"/>
      <c r="F280" s="390"/>
      <c r="G280" s="426"/>
      <c r="H280" s="377" t="s">
        <v>1253</v>
      </c>
      <c r="I280" s="365"/>
      <c r="J280" s="364" t="s">
        <v>1444</v>
      </c>
      <c r="K280" s="364" t="s">
        <v>1445</v>
      </c>
      <c r="L280" s="364" t="s">
        <v>1253</v>
      </c>
      <c r="M280" s="364" t="s">
        <v>755</v>
      </c>
      <c r="N280" s="388"/>
      <c r="O280" s="751"/>
      <c r="P280" s="751"/>
      <c r="Q280" s="388"/>
      <c r="R280" s="387"/>
      <c r="S280" s="373" t="s">
        <v>47</v>
      </c>
      <c r="T280" s="373" t="s">
        <v>47</v>
      </c>
      <c r="U280" s="373" t="s">
        <v>47</v>
      </c>
      <c r="V280" s="373" t="s">
        <v>47</v>
      </c>
      <c r="W280" s="373" t="s">
        <v>47</v>
      </c>
      <c r="X280" s="373"/>
      <c r="Y280" s="373"/>
      <c r="Z280" s="373"/>
      <c r="AA280" s="373"/>
      <c r="AB280" s="373" t="s">
        <v>47</v>
      </c>
      <c r="AC280" s="373"/>
      <c r="AD280" s="372"/>
      <c r="AE280" s="384"/>
      <c r="AF280" s="320" t="str">
        <f t="shared" si="8"/>
        <v>PERI</v>
      </c>
      <c r="AG280" s="169">
        <v>45000</v>
      </c>
      <c r="AH280" s="356" t="s">
        <v>1216</v>
      </c>
      <c r="AI280" s="356" t="s">
        <v>1102</v>
      </c>
      <c r="AJ280" s="13"/>
      <c r="AK280" s="14"/>
      <c r="AL280" s="15"/>
      <c r="AM280" s="354"/>
      <c r="AN280" s="384"/>
      <c r="AO280" s="309" t="e">
        <v>#N/A</v>
      </c>
    </row>
    <row r="281" spans="1:41" s="383" customFormat="1" ht="16">
      <c r="A281" s="756"/>
      <c r="B281" s="391"/>
      <c r="C281" s="391"/>
      <c r="D281" s="340"/>
      <c r="E281" s="388"/>
      <c r="F281" s="390"/>
      <c r="G281" s="426"/>
      <c r="H281" s="377" t="s">
        <v>1253</v>
      </c>
      <c r="I281" s="365"/>
      <c r="J281" s="399" t="s">
        <v>545</v>
      </c>
      <c r="K281" s="399" t="s">
        <v>546</v>
      </c>
      <c r="L281" s="399" t="s">
        <v>1253</v>
      </c>
      <c r="M281" s="399" t="s">
        <v>755</v>
      </c>
      <c r="N281" s="388"/>
      <c r="O281" s="751"/>
      <c r="P281" s="751"/>
      <c r="Q281" s="388"/>
      <c r="R281" s="387"/>
      <c r="S281" s="332" t="s">
        <v>47</v>
      </c>
      <c r="T281" s="332" t="s">
        <v>47</v>
      </c>
      <c r="U281" s="332" t="s">
        <v>47</v>
      </c>
      <c r="V281" s="332" t="s">
        <v>47</v>
      </c>
      <c r="W281" s="332" t="s">
        <v>47</v>
      </c>
      <c r="X281" s="332" t="s">
        <v>47</v>
      </c>
      <c r="Y281" s="332" t="s">
        <v>47</v>
      </c>
      <c r="Z281" s="332" t="s">
        <v>47</v>
      </c>
      <c r="AA281" s="332" t="s">
        <v>1167</v>
      </c>
      <c r="AB281" s="332" t="s">
        <v>47</v>
      </c>
      <c r="AC281" s="332" t="s">
        <v>1167</v>
      </c>
      <c r="AD281" s="331" t="s">
        <v>1167</v>
      </c>
      <c r="AE281" s="384"/>
      <c r="AF281" s="320" t="str">
        <f t="shared" ref="AF281:AF312" si="9">AF280</f>
        <v>PERI</v>
      </c>
      <c r="AG281" s="321">
        <v>44995</v>
      </c>
      <c r="AH281" s="320" t="s">
        <v>1216</v>
      </c>
      <c r="AI281" s="320" t="s">
        <v>1180</v>
      </c>
      <c r="AJ281" s="13"/>
      <c r="AK281" s="14"/>
      <c r="AL281" s="15"/>
      <c r="AM281" s="354"/>
      <c r="AN281" s="384"/>
      <c r="AO281" s="309" t="s">
        <v>545</v>
      </c>
    </row>
    <row r="282" spans="1:41" s="383" customFormat="1" ht="16">
      <c r="A282" s="756"/>
      <c r="B282" s="391"/>
      <c r="C282" s="391"/>
      <c r="D282" s="340"/>
      <c r="E282" s="388"/>
      <c r="F282" s="390"/>
      <c r="G282" s="426"/>
      <c r="H282" s="377" t="s">
        <v>1253</v>
      </c>
      <c r="I282" s="365"/>
      <c r="J282" s="399" t="s">
        <v>548</v>
      </c>
      <c r="K282" s="399" t="s">
        <v>549</v>
      </c>
      <c r="L282" s="399" t="s">
        <v>1253</v>
      </c>
      <c r="M282" s="399" t="s">
        <v>755</v>
      </c>
      <c r="N282" s="388"/>
      <c r="O282" s="751"/>
      <c r="P282" s="751"/>
      <c r="Q282" s="388"/>
      <c r="R282" s="387"/>
      <c r="S282" s="332" t="s">
        <v>47</v>
      </c>
      <c r="T282" s="332" t="s">
        <v>47</v>
      </c>
      <c r="U282" s="332" t="s">
        <v>47</v>
      </c>
      <c r="V282" s="332" t="s">
        <v>47</v>
      </c>
      <c r="W282" s="332" t="s">
        <v>47</v>
      </c>
      <c r="X282" s="332" t="s">
        <v>47</v>
      </c>
      <c r="Y282" s="332" t="s">
        <v>47</v>
      </c>
      <c r="Z282" s="332" t="s">
        <v>47</v>
      </c>
      <c r="AA282" s="332" t="s">
        <v>1167</v>
      </c>
      <c r="AB282" s="332" t="s">
        <v>47</v>
      </c>
      <c r="AC282" s="332" t="s">
        <v>1167</v>
      </c>
      <c r="AD282" s="331" t="s">
        <v>1167</v>
      </c>
      <c r="AE282" s="384"/>
      <c r="AF282" s="320" t="str">
        <f t="shared" si="9"/>
        <v>PERI</v>
      </c>
      <c r="AG282" s="321">
        <v>44995</v>
      </c>
      <c r="AH282" s="320" t="s">
        <v>1216</v>
      </c>
      <c r="AI282" s="320" t="s">
        <v>1180</v>
      </c>
      <c r="AJ282" s="13"/>
      <c r="AK282" s="14"/>
      <c r="AL282" s="15"/>
      <c r="AM282" s="354"/>
      <c r="AN282" s="384"/>
      <c r="AO282" s="309" t="s">
        <v>548</v>
      </c>
    </row>
    <row r="283" spans="1:41" s="383" customFormat="1" ht="16">
      <c r="A283" s="756"/>
      <c r="B283" s="391"/>
      <c r="C283" s="391"/>
      <c r="D283" s="340"/>
      <c r="E283" s="388"/>
      <c r="F283" s="390"/>
      <c r="G283" s="426"/>
      <c r="H283" s="377" t="s">
        <v>1253</v>
      </c>
      <c r="I283" s="365"/>
      <c r="J283" s="399" t="s">
        <v>551</v>
      </c>
      <c r="K283" s="399" t="s">
        <v>552</v>
      </c>
      <c r="L283" s="399" t="s">
        <v>1253</v>
      </c>
      <c r="M283" s="399" t="s">
        <v>755</v>
      </c>
      <c r="N283" s="388"/>
      <c r="O283" s="751"/>
      <c r="P283" s="751"/>
      <c r="Q283" s="388"/>
      <c r="R283" s="387"/>
      <c r="S283" s="332" t="s">
        <v>47</v>
      </c>
      <c r="T283" s="332" t="s">
        <v>47</v>
      </c>
      <c r="U283" s="332" t="s">
        <v>47</v>
      </c>
      <c r="V283" s="332" t="s">
        <v>47</v>
      </c>
      <c r="W283" s="332" t="s">
        <v>47</v>
      </c>
      <c r="X283" s="332" t="s">
        <v>47</v>
      </c>
      <c r="Y283" s="332" t="s">
        <v>47</v>
      </c>
      <c r="Z283" s="332" t="s">
        <v>47</v>
      </c>
      <c r="AA283" s="332" t="s">
        <v>1167</v>
      </c>
      <c r="AB283" s="332" t="s">
        <v>47</v>
      </c>
      <c r="AC283" s="332" t="s">
        <v>1167</v>
      </c>
      <c r="AD283" s="331" t="s">
        <v>1167</v>
      </c>
      <c r="AE283" s="384"/>
      <c r="AF283" s="320" t="str">
        <f t="shared" si="9"/>
        <v>PERI</v>
      </c>
      <c r="AG283" s="321">
        <v>44995</v>
      </c>
      <c r="AH283" s="320" t="s">
        <v>1216</v>
      </c>
      <c r="AI283" s="320" t="s">
        <v>1180</v>
      </c>
      <c r="AJ283" s="13"/>
      <c r="AK283" s="14"/>
      <c r="AL283" s="15"/>
      <c r="AM283" s="354"/>
      <c r="AN283" s="384"/>
      <c r="AO283" s="309" t="s">
        <v>551</v>
      </c>
    </row>
    <row r="284" spans="1:41" s="383" customFormat="1" ht="16">
      <c r="A284" s="756"/>
      <c r="B284" s="391"/>
      <c r="C284" s="391"/>
      <c r="D284" s="340"/>
      <c r="E284" s="388"/>
      <c r="F284" s="390"/>
      <c r="G284" s="426"/>
      <c r="H284" s="377" t="s">
        <v>1253</v>
      </c>
      <c r="I284" s="365"/>
      <c r="J284" s="399" t="s">
        <v>554</v>
      </c>
      <c r="K284" s="399" t="s">
        <v>555</v>
      </c>
      <c r="L284" s="399" t="s">
        <v>1253</v>
      </c>
      <c r="M284" s="399" t="s">
        <v>755</v>
      </c>
      <c r="N284" s="388"/>
      <c r="O284" s="751"/>
      <c r="P284" s="751"/>
      <c r="Q284" s="388"/>
      <c r="R284" s="387"/>
      <c r="S284" s="424" t="s">
        <v>47</v>
      </c>
      <c r="T284" s="332" t="s">
        <v>47</v>
      </c>
      <c r="U284" s="332" t="s">
        <v>47</v>
      </c>
      <c r="V284" s="332" t="s">
        <v>47</v>
      </c>
      <c r="W284" s="332" t="s">
        <v>47</v>
      </c>
      <c r="X284" s="332" t="s">
        <v>47</v>
      </c>
      <c r="Y284" s="332" t="s">
        <v>47</v>
      </c>
      <c r="Z284" s="332" t="s">
        <v>47</v>
      </c>
      <c r="AA284" s="332" t="s">
        <v>1167</v>
      </c>
      <c r="AB284" s="428" t="s">
        <v>47</v>
      </c>
      <c r="AC284" s="332" t="s">
        <v>1167</v>
      </c>
      <c r="AD284" s="427" t="s">
        <v>1167</v>
      </c>
      <c r="AE284" s="384"/>
      <c r="AF284" s="320" t="str">
        <f t="shared" si="9"/>
        <v>PERI</v>
      </c>
      <c r="AG284" s="321">
        <v>44995</v>
      </c>
      <c r="AH284" s="320" t="s">
        <v>1216</v>
      </c>
      <c r="AI284" s="320" t="s">
        <v>1180</v>
      </c>
      <c r="AJ284" s="13"/>
      <c r="AK284" s="14"/>
      <c r="AL284" s="15"/>
      <c r="AM284" s="354"/>
      <c r="AN284" s="384"/>
      <c r="AO284" s="309" t="s">
        <v>554</v>
      </c>
    </row>
    <row r="285" spans="1:41" s="383" customFormat="1" ht="16">
      <c r="A285" s="756"/>
      <c r="B285" s="391"/>
      <c r="C285" s="391"/>
      <c r="D285" s="340"/>
      <c r="E285" s="388"/>
      <c r="F285" s="390"/>
      <c r="G285" s="426"/>
      <c r="H285" s="377" t="s">
        <v>1253</v>
      </c>
      <c r="I285" s="365"/>
      <c r="J285" s="399" t="s">
        <v>776</v>
      </c>
      <c r="K285" s="399" t="s">
        <v>777</v>
      </c>
      <c r="L285" s="399" t="s">
        <v>1253</v>
      </c>
      <c r="M285" s="399" t="s">
        <v>755</v>
      </c>
      <c r="N285" s="388"/>
      <c r="O285" s="751"/>
      <c r="P285" s="751"/>
      <c r="Q285" s="388"/>
      <c r="R285" s="387"/>
      <c r="S285" s="424" t="s">
        <v>47</v>
      </c>
      <c r="T285" s="332" t="s">
        <v>47</v>
      </c>
      <c r="U285" s="332" t="s">
        <v>47</v>
      </c>
      <c r="V285" s="332" t="s">
        <v>47</v>
      </c>
      <c r="W285" s="332" t="s">
        <v>47</v>
      </c>
      <c r="X285" s="332" t="s">
        <v>47</v>
      </c>
      <c r="Y285" s="332" t="s">
        <v>47</v>
      </c>
      <c r="Z285" s="332" t="s">
        <v>47</v>
      </c>
      <c r="AA285" s="332" t="s">
        <v>1167</v>
      </c>
      <c r="AB285" s="428" t="s">
        <v>47</v>
      </c>
      <c r="AC285" s="332" t="s">
        <v>1167</v>
      </c>
      <c r="AD285" s="427" t="s">
        <v>1167</v>
      </c>
      <c r="AE285" s="384"/>
      <c r="AF285" s="320" t="str">
        <f t="shared" si="9"/>
        <v>PERI</v>
      </c>
      <c r="AG285" s="321">
        <v>44995</v>
      </c>
      <c r="AH285" s="320" t="s">
        <v>1216</v>
      </c>
      <c r="AI285" s="320" t="s">
        <v>1180</v>
      </c>
      <c r="AJ285" s="13"/>
      <c r="AK285" s="14"/>
      <c r="AL285" s="15"/>
      <c r="AM285" s="354"/>
      <c r="AN285" s="384"/>
      <c r="AO285" s="309" t="s">
        <v>776</v>
      </c>
    </row>
    <row r="286" spans="1:41" s="383" customFormat="1" ht="16">
      <c r="A286" s="756"/>
      <c r="B286" s="391"/>
      <c r="C286" s="391"/>
      <c r="D286" s="340"/>
      <c r="E286" s="388"/>
      <c r="F286" s="390"/>
      <c r="G286" s="426"/>
      <c r="H286" s="377" t="s">
        <v>1253</v>
      </c>
      <c r="I286" s="365"/>
      <c r="J286" s="399" t="s">
        <v>778</v>
      </c>
      <c r="K286" s="399" t="s">
        <v>779</v>
      </c>
      <c r="L286" s="399" t="s">
        <v>1253</v>
      </c>
      <c r="M286" s="399" t="s">
        <v>755</v>
      </c>
      <c r="N286" s="388"/>
      <c r="O286" s="751"/>
      <c r="P286" s="751"/>
      <c r="Q286" s="388"/>
      <c r="R286" s="387"/>
      <c r="S286" s="424" t="s">
        <v>47</v>
      </c>
      <c r="T286" s="332" t="s">
        <v>47</v>
      </c>
      <c r="U286" s="332" t="s">
        <v>47</v>
      </c>
      <c r="V286" s="332" t="s">
        <v>47</v>
      </c>
      <c r="W286" s="332" t="s">
        <v>47</v>
      </c>
      <c r="X286" s="332" t="s">
        <v>47</v>
      </c>
      <c r="Y286" s="332" t="s">
        <v>47</v>
      </c>
      <c r="Z286" s="332" t="s">
        <v>47</v>
      </c>
      <c r="AA286" s="332" t="s">
        <v>1167</v>
      </c>
      <c r="AB286" s="428" t="s">
        <v>47</v>
      </c>
      <c r="AC286" s="332" t="s">
        <v>1167</v>
      </c>
      <c r="AD286" s="427" t="s">
        <v>1167</v>
      </c>
      <c r="AE286" s="384"/>
      <c r="AF286" s="320" t="str">
        <f t="shared" si="9"/>
        <v>PERI</v>
      </c>
      <c r="AG286" s="321">
        <v>44995</v>
      </c>
      <c r="AH286" s="320" t="s">
        <v>1216</v>
      </c>
      <c r="AI286" s="320" t="s">
        <v>1180</v>
      </c>
      <c r="AJ286" s="13"/>
      <c r="AK286" s="14"/>
      <c r="AL286" s="15"/>
      <c r="AM286" s="354"/>
      <c r="AN286" s="384"/>
      <c r="AO286" s="309" t="s">
        <v>778</v>
      </c>
    </row>
    <row r="287" spans="1:41" s="383" customFormat="1" ht="16">
      <c r="A287" s="756"/>
      <c r="B287" s="391"/>
      <c r="C287" s="391"/>
      <c r="D287" s="340"/>
      <c r="E287" s="388"/>
      <c r="F287" s="390"/>
      <c r="G287" s="426"/>
      <c r="H287" s="377" t="s">
        <v>1253</v>
      </c>
      <c r="I287" s="365"/>
      <c r="J287" s="399" t="s">
        <v>780</v>
      </c>
      <c r="K287" s="399" t="s">
        <v>781</v>
      </c>
      <c r="L287" s="399" t="s">
        <v>1253</v>
      </c>
      <c r="M287" s="399" t="s">
        <v>755</v>
      </c>
      <c r="N287" s="388"/>
      <c r="O287" s="751"/>
      <c r="P287" s="751"/>
      <c r="Q287" s="388"/>
      <c r="R287" s="387"/>
      <c r="S287" s="424" t="s">
        <v>47</v>
      </c>
      <c r="T287" s="332" t="s">
        <v>47</v>
      </c>
      <c r="U287" s="332" t="s">
        <v>47</v>
      </c>
      <c r="V287" s="332" t="s">
        <v>47</v>
      </c>
      <c r="W287" s="332" t="s">
        <v>47</v>
      </c>
      <c r="X287" s="332" t="s">
        <v>47</v>
      </c>
      <c r="Y287" s="332" t="s">
        <v>47</v>
      </c>
      <c r="Z287" s="332" t="s">
        <v>47</v>
      </c>
      <c r="AA287" s="332" t="s">
        <v>1167</v>
      </c>
      <c r="AB287" s="428" t="s">
        <v>47</v>
      </c>
      <c r="AC287" s="332" t="s">
        <v>1167</v>
      </c>
      <c r="AD287" s="427" t="s">
        <v>1167</v>
      </c>
      <c r="AE287" s="384"/>
      <c r="AF287" s="320" t="str">
        <f t="shared" si="9"/>
        <v>PERI</v>
      </c>
      <c r="AG287" s="321">
        <v>44995</v>
      </c>
      <c r="AH287" s="320" t="s">
        <v>1216</v>
      </c>
      <c r="AI287" s="320" t="s">
        <v>1180</v>
      </c>
      <c r="AJ287" s="13"/>
      <c r="AK287" s="14"/>
      <c r="AL287" s="15"/>
      <c r="AM287" s="354"/>
      <c r="AN287" s="384"/>
      <c r="AO287" s="309" t="s">
        <v>780</v>
      </c>
    </row>
    <row r="288" spans="1:41" s="383" customFormat="1" ht="16">
      <c r="A288" s="756"/>
      <c r="B288" s="391"/>
      <c r="C288" s="391"/>
      <c r="D288" s="340"/>
      <c r="E288" s="388"/>
      <c r="F288" s="390"/>
      <c r="G288" s="426"/>
      <c r="H288" s="377" t="s">
        <v>1253</v>
      </c>
      <c r="I288" s="365"/>
      <c r="J288" s="399" t="s">
        <v>782</v>
      </c>
      <c r="K288" s="399" t="s">
        <v>783</v>
      </c>
      <c r="L288" s="399" t="s">
        <v>1253</v>
      </c>
      <c r="M288" s="399" t="s">
        <v>755</v>
      </c>
      <c r="N288" s="388"/>
      <c r="O288" s="751"/>
      <c r="P288" s="751"/>
      <c r="Q288" s="388"/>
      <c r="R288" s="387"/>
      <c r="S288" s="424" t="s">
        <v>47</v>
      </c>
      <c r="T288" s="332" t="s">
        <v>47</v>
      </c>
      <c r="U288" s="332" t="s">
        <v>47</v>
      </c>
      <c r="V288" s="332" t="s">
        <v>47</v>
      </c>
      <c r="W288" s="332" t="s">
        <v>47</v>
      </c>
      <c r="X288" s="332" t="s">
        <v>47</v>
      </c>
      <c r="Y288" s="332" t="s">
        <v>47</v>
      </c>
      <c r="Z288" s="332" t="s">
        <v>47</v>
      </c>
      <c r="AA288" s="332" t="s">
        <v>1167</v>
      </c>
      <c r="AB288" s="428" t="s">
        <v>47</v>
      </c>
      <c r="AC288" s="332" t="s">
        <v>1167</v>
      </c>
      <c r="AD288" s="427" t="s">
        <v>1167</v>
      </c>
      <c r="AE288" s="384"/>
      <c r="AF288" s="320" t="str">
        <f t="shared" si="9"/>
        <v>PERI</v>
      </c>
      <c r="AG288" s="321">
        <v>44995</v>
      </c>
      <c r="AH288" s="320" t="s">
        <v>1216</v>
      </c>
      <c r="AI288" s="320" t="s">
        <v>1180</v>
      </c>
      <c r="AJ288" s="13"/>
      <c r="AK288" s="14"/>
      <c r="AL288" s="15"/>
      <c r="AM288" s="354"/>
      <c r="AN288" s="384"/>
      <c r="AO288" s="309" t="s">
        <v>782</v>
      </c>
    </row>
    <row r="289" spans="1:41" s="383" customFormat="1" ht="16">
      <c r="A289" s="756"/>
      <c r="B289" s="391"/>
      <c r="C289" s="391"/>
      <c r="D289" s="340"/>
      <c r="E289" s="388"/>
      <c r="F289" s="390"/>
      <c r="G289" s="426"/>
      <c r="H289" s="377" t="s">
        <v>1253</v>
      </c>
      <c r="I289" s="365"/>
      <c r="J289" s="16" t="s">
        <v>833</v>
      </c>
      <c r="K289" s="16" t="s">
        <v>834</v>
      </c>
      <c r="L289" s="16" t="s">
        <v>1253</v>
      </c>
      <c r="M289" s="16" t="s">
        <v>755</v>
      </c>
      <c r="N289" s="388"/>
      <c r="O289" s="751"/>
      <c r="P289" s="751"/>
      <c r="Q289" s="388"/>
      <c r="R289" s="387"/>
      <c r="S289" s="332" t="s">
        <v>47</v>
      </c>
      <c r="T289" s="332" t="s">
        <v>47</v>
      </c>
      <c r="U289" s="332" t="s">
        <v>47</v>
      </c>
      <c r="V289" s="332" t="s">
        <v>47</v>
      </c>
      <c r="W289" s="332" t="s">
        <v>47</v>
      </c>
      <c r="X289" s="332" t="s">
        <v>47</v>
      </c>
      <c r="Y289" s="332" t="s">
        <v>47</v>
      </c>
      <c r="Z289" s="332" t="s">
        <v>1167</v>
      </c>
      <c r="AA289" s="332" t="s">
        <v>1167</v>
      </c>
      <c r="AB289" s="428" t="s">
        <v>1167</v>
      </c>
      <c r="AC289" s="332" t="s">
        <v>1167</v>
      </c>
      <c r="AD289" s="427" t="s">
        <v>1167</v>
      </c>
      <c r="AE289" s="384"/>
      <c r="AF289" s="320" t="str">
        <f t="shared" si="9"/>
        <v>PERI</v>
      </c>
      <c r="AG289" s="321">
        <v>44995</v>
      </c>
      <c r="AH289" s="320" t="s">
        <v>1216</v>
      </c>
      <c r="AI289" s="320" t="s">
        <v>1180</v>
      </c>
      <c r="AJ289" s="13"/>
      <c r="AK289" s="14"/>
      <c r="AL289" s="15"/>
      <c r="AM289" s="354"/>
      <c r="AN289" s="384"/>
      <c r="AO289" s="309" t="s">
        <v>833</v>
      </c>
    </row>
    <row r="290" spans="1:41" s="383" customFormat="1" ht="16">
      <c r="A290" s="756"/>
      <c r="B290" s="391"/>
      <c r="C290" s="391"/>
      <c r="D290" s="340"/>
      <c r="E290" s="388"/>
      <c r="F290" s="390"/>
      <c r="G290" s="426"/>
      <c r="H290" s="377" t="s">
        <v>1253</v>
      </c>
      <c r="I290" s="365"/>
      <c r="J290" s="16" t="s">
        <v>835</v>
      </c>
      <c r="K290" s="16" t="s">
        <v>836</v>
      </c>
      <c r="L290" s="16" t="s">
        <v>1253</v>
      </c>
      <c r="M290" s="16" t="s">
        <v>755</v>
      </c>
      <c r="N290" s="388"/>
      <c r="O290" s="751"/>
      <c r="P290" s="751"/>
      <c r="Q290" s="388"/>
      <c r="R290" s="387"/>
      <c r="S290" s="332" t="s">
        <v>47</v>
      </c>
      <c r="T290" s="332" t="s">
        <v>47</v>
      </c>
      <c r="U290" s="332" t="s">
        <v>47</v>
      </c>
      <c r="V290" s="332" t="s">
        <v>47</v>
      </c>
      <c r="W290" s="332" t="s">
        <v>47</v>
      </c>
      <c r="X290" s="332" t="s">
        <v>47</v>
      </c>
      <c r="Y290" s="332" t="s">
        <v>47</v>
      </c>
      <c r="Z290" s="332" t="s">
        <v>1167</v>
      </c>
      <c r="AA290" s="332" t="s">
        <v>1167</v>
      </c>
      <c r="AB290" s="428" t="s">
        <v>1167</v>
      </c>
      <c r="AC290" s="332" t="s">
        <v>1167</v>
      </c>
      <c r="AD290" s="427" t="s">
        <v>1167</v>
      </c>
      <c r="AE290" s="384"/>
      <c r="AF290" s="320" t="str">
        <f t="shared" si="9"/>
        <v>PERI</v>
      </c>
      <c r="AG290" s="321">
        <v>44995</v>
      </c>
      <c r="AH290" s="320" t="s">
        <v>1216</v>
      </c>
      <c r="AI290" s="320" t="s">
        <v>1180</v>
      </c>
      <c r="AJ290" s="13"/>
      <c r="AK290" s="14"/>
      <c r="AL290" s="15"/>
      <c r="AM290" s="354"/>
      <c r="AN290" s="384"/>
      <c r="AO290" s="309" t="s">
        <v>835</v>
      </c>
    </row>
    <row r="291" spans="1:41" s="383" customFormat="1" ht="16">
      <c r="A291" s="756"/>
      <c r="B291" s="391"/>
      <c r="C291" s="391"/>
      <c r="D291" s="340"/>
      <c r="E291" s="388"/>
      <c r="F291" s="390"/>
      <c r="G291" s="426"/>
      <c r="H291" s="377" t="s">
        <v>1253</v>
      </c>
      <c r="I291" s="365"/>
      <c r="J291" s="16" t="s">
        <v>837</v>
      </c>
      <c r="K291" s="16" t="s">
        <v>838</v>
      </c>
      <c r="L291" s="16" t="s">
        <v>1253</v>
      </c>
      <c r="M291" s="16" t="s">
        <v>755</v>
      </c>
      <c r="N291" s="388"/>
      <c r="O291" s="751"/>
      <c r="P291" s="751"/>
      <c r="Q291" s="388"/>
      <c r="R291" s="387"/>
      <c r="S291" s="332" t="s">
        <v>47</v>
      </c>
      <c r="T291" s="332" t="s">
        <v>47</v>
      </c>
      <c r="U291" s="332" t="s">
        <v>47</v>
      </c>
      <c r="V291" s="332" t="s">
        <v>47</v>
      </c>
      <c r="W291" s="332" t="s">
        <v>47</v>
      </c>
      <c r="X291" s="332" t="s">
        <v>47</v>
      </c>
      <c r="Y291" s="332" t="s">
        <v>47</v>
      </c>
      <c r="Z291" s="332" t="s">
        <v>1167</v>
      </c>
      <c r="AA291" s="332" t="s">
        <v>1167</v>
      </c>
      <c r="AB291" s="428" t="s">
        <v>1167</v>
      </c>
      <c r="AC291" s="332" t="s">
        <v>1167</v>
      </c>
      <c r="AD291" s="427" t="s">
        <v>1167</v>
      </c>
      <c r="AE291" s="384"/>
      <c r="AF291" s="320" t="str">
        <f t="shared" si="9"/>
        <v>PERI</v>
      </c>
      <c r="AG291" s="321">
        <v>44995</v>
      </c>
      <c r="AH291" s="320" t="s">
        <v>1216</v>
      </c>
      <c r="AI291" s="320" t="s">
        <v>1180</v>
      </c>
      <c r="AJ291" s="13"/>
      <c r="AK291" s="14"/>
      <c r="AL291" s="15"/>
      <c r="AM291" s="354"/>
      <c r="AN291" s="384"/>
      <c r="AO291" s="309" t="s">
        <v>837</v>
      </c>
    </row>
    <row r="292" spans="1:41" s="383" customFormat="1" ht="16">
      <c r="A292" s="756"/>
      <c r="B292" s="391"/>
      <c r="C292" s="391"/>
      <c r="D292" s="340"/>
      <c r="E292" s="388"/>
      <c r="F292" s="390"/>
      <c r="G292" s="426"/>
      <c r="H292" s="377" t="s">
        <v>1253</v>
      </c>
      <c r="I292" s="365"/>
      <c r="J292" s="16" t="s">
        <v>839</v>
      </c>
      <c r="K292" s="16" t="s">
        <v>840</v>
      </c>
      <c r="L292" s="16" t="s">
        <v>1253</v>
      </c>
      <c r="M292" s="16" t="s">
        <v>755</v>
      </c>
      <c r="N292" s="388"/>
      <c r="O292" s="751"/>
      <c r="P292" s="751"/>
      <c r="Q292" s="388"/>
      <c r="R292" s="387"/>
      <c r="S292" s="332" t="s">
        <v>47</v>
      </c>
      <c r="T292" s="332" t="s">
        <v>47</v>
      </c>
      <c r="U292" s="332" t="s">
        <v>47</v>
      </c>
      <c r="V292" s="332" t="s">
        <v>47</v>
      </c>
      <c r="W292" s="332" t="s">
        <v>47</v>
      </c>
      <c r="X292" s="332" t="s">
        <v>47</v>
      </c>
      <c r="Y292" s="332" t="s">
        <v>47</v>
      </c>
      <c r="Z292" s="332" t="s">
        <v>1167</v>
      </c>
      <c r="AA292" s="332" t="s">
        <v>1167</v>
      </c>
      <c r="AB292" s="428" t="s">
        <v>1167</v>
      </c>
      <c r="AC292" s="332" t="s">
        <v>1167</v>
      </c>
      <c r="AD292" s="427" t="s">
        <v>1167</v>
      </c>
      <c r="AE292" s="384"/>
      <c r="AF292" s="320" t="str">
        <f t="shared" si="9"/>
        <v>PERI</v>
      </c>
      <c r="AG292" s="321">
        <v>44995</v>
      </c>
      <c r="AH292" s="320" t="s">
        <v>1216</v>
      </c>
      <c r="AI292" s="320" t="s">
        <v>1180</v>
      </c>
      <c r="AJ292" s="13"/>
      <c r="AK292" s="14"/>
      <c r="AL292" s="15"/>
      <c r="AM292" s="354"/>
      <c r="AN292" s="384"/>
      <c r="AO292" s="309" t="s">
        <v>839</v>
      </c>
    </row>
    <row r="293" spans="1:41" s="383" customFormat="1" ht="16">
      <c r="A293" s="756"/>
      <c r="B293" s="391"/>
      <c r="C293" s="391"/>
      <c r="D293" s="340"/>
      <c r="E293" s="388"/>
      <c r="F293" s="390"/>
      <c r="G293" s="426"/>
      <c r="H293" s="377" t="s">
        <v>1253</v>
      </c>
      <c r="I293" s="365"/>
      <c r="J293" s="16" t="s">
        <v>841</v>
      </c>
      <c r="K293" s="16" t="s">
        <v>842</v>
      </c>
      <c r="L293" s="16" t="s">
        <v>1253</v>
      </c>
      <c r="M293" s="16" t="s">
        <v>755</v>
      </c>
      <c r="N293" s="388"/>
      <c r="O293" s="751"/>
      <c r="P293" s="751"/>
      <c r="Q293" s="388"/>
      <c r="R293" s="387"/>
      <c r="S293" s="332" t="s">
        <v>47</v>
      </c>
      <c r="T293" s="332" t="s">
        <v>47</v>
      </c>
      <c r="U293" s="332" t="s">
        <v>47</v>
      </c>
      <c r="V293" s="332" t="s">
        <v>47</v>
      </c>
      <c r="W293" s="332" t="s">
        <v>47</v>
      </c>
      <c r="X293" s="332" t="s">
        <v>47</v>
      </c>
      <c r="Y293" s="332" t="s">
        <v>47</v>
      </c>
      <c r="Z293" s="332" t="s">
        <v>1167</v>
      </c>
      <c r="AA293" s="332" t="s">
        <v>1167</v>
      </c>
      <c r="AB293" s="428" t="s">
        <v>1167</v>
      </c>
      <c r="AC293" s="332" t="s">
        <v>1167</v>
      </c>
      <c r="AD293" s="427" t="s">
        <v>1167</v>
      </c>
      <c r="AE293" s="384"/>
      <c r="AF293" s="320" t="str">
        <f t="shared" si="9"/>
        <v>PERI</v>
      </c>
      <c r="AG293" s="321">
        <v>44995</v>
      </c>
      <c r="AH293" s="320" t="s">
        <v>1216</v>
      </c>
      <c r="AI293" s="320" t="s">
        <v>1180</v>
      </c>
      <c r="AJ293" s="13"/>
      <c r="AK293" s="14"/>
      <c r="AL293" s="15"/>
      <c r="AM293" s="354"/>
      <c r="AN293" s="384"/>
      <c r="AO293" s="309" t="s">
        <v>841</v>
      </c>
    </row>
    <row r="294" spans="1:41" s="383" customFormat="1" ht="16">
      <c r="A294" s="756"/>
      <c r="B294" s="391"/>
      <c r="C294" s="391"/>
      <c r="D294" s="340"/>
      <c r="E294" s="388"/>
      <c r="F294" s="390"/>
      <c r="G294" s="426"/>
      <c r="H294" s="377" t="s">
        <v>1253</v>
      </c>
      <c r="I294" s="365"/>
      <c r="J294" s="16" t="s">
        <v>843</v>
      </c>
      <c r="K294" s="16" t="s">
        <v>844</v>
      </c>
      <c r="L294" s="16" t="s">
        <v>1253</v>
      </c>
      <c r="M294" s="16" t="s">
        <v>755</v>
      </c>
      <c r="N294" s="388"/>
      <c r="O294" s="751"/>
      <c r="P294" s="751"/>
      <c r="Q294" s="388"/>
      <c r="R294" s="387"/>
      <c r="S294" s="332" t="s">
        <v>47</v>
      </c>
      <c r="T294" s="332" t="s">
        <v>47</v>
      </c>
      <c r="U294" s="332" t="s">
        <v>47</v>
      </c>
      <c r="V294" s="332" t="s">
        <v>47</v>
      </c>
      <c r="W294" s="332" t="s">
        <v>47</v>
      </c>
      <c r="X294" s="332" t="s">
        <v>47</v>
      </c>
      <c r="Y294" s="332" t="s">
        <v>47</v>
      </c>
      <c r="Z294" s="332" t="s">
        <v>1167</v>
      </c>
      <c r="AA294" s="332" t="s">
        <v>1167</v>
      </c>
      <c r="AB294" s="428" t="s">
        <v>1167</v>
      </c>
      <c r="AC294" s="332" t="s">
        <v>1167</v>
      </c>
      <c r="AD294" s="427" t="s">
        <v>1167</v>
      </c>
      <c r="AE294" s="384"/>
      <c r="AF294" s="320" t="str">
        <f t="shared" si="9"/>
        <v>PERI</v>
      </c>
      <c r="AG294" s="321">
        <v>44995</v>
      </c>
      <c r="AH294" s="320" t="s">
        <v>1216</v>
      </c>
      <c r="AI294" s="320" t="s">
        <v>1180</v>
      </c>
      <c r="AJ294" s="13"/>
      <c r="AK294" s="14"/>
      <c r="AL294" s="15"/>
      <c r="AM294" s="354"/>
      <c r="AN294" s="384"/>
      <c r="AO294" s="309" t="s">
        <v>843</v>
      </c>
    </row>
    <row r="295" spans="1:41" s="383" customFormat="1" ht="16">
      <c r="A295" s="756"/>
      <c r="B295" s="391"/>
      <c r="C295" s="391"/>
      <c r="D295" s="340"/>
      <c r="E295" s="388"/>
      <c r="F295" s="390"/>
      <c r="G295" s="426"/>
      <c r="H295" s="377" t="s">
        <v>1253</v>
      </c>
      <c r="I295" s="365"/>
      <c r="J295" s="16" t="s">
        <v>845</v>
      </c>
      <c r="K295" s="16" t="s">
        <v>846</v>
      </c>
      <c r="L295" s="16" t="s">
        <v>1253</v>
      </c>
      <c r="M295" s="16" t="s">
        <v>755</v>
      </c>
      <c r="N295" s="388"/>
      <c r="O295" s="751"/>
      <c r="P295" s="751"/>
      <c r="Q295" s="388"/>
      <c r="R295" s="387"/>
      <c r="S295" s="332" t="s">
        <v>47</v>
      </c>
      <c r="T295" s="332" t="s">
        <v>47</v>
      </c>
      <c r="U295" s="332" t="s">
        <v>47</v>
      </c>
      <c r="V295" s="332" t="s">
        <v>47</v>
      </c>
      <c r="W295" s="332" t="s">
        <v>47</v>
      </c>
      <c r="X295" s="332" t="s">
        <v>47</v>
      </c>
      <c r="Y295" s="332" t="s">
        <v>47</v>
      </c>
      <c r="Z295" s="332" t="s">
        <v>1167</v>
      </c>
      <c r="AA295" s="332" t="s">
        <v>1167</v>
      </c>
      <c r="AB295" s="428" t="s">
        <v>1167</v>
      </c>
      <c r="AC295" s="332" t="s">
        <v>1167</v>
      </c>
      <c r="AD295" s="427" t="s">
        <v>1167</v>
      </c>
      <c r="AE295" s="384"/>
      <c r="AF295" s="320" t="str">
        <f t="shared" si="9"/>
        <v>PERI</v>
      </c>
      <c r="AG295" s="321">
        <v>44995</v>
      </c>
      <c r="AH295" s="320" t="s">
        <v>1216</v>
      </c>
      <c r="AI295" s="320" t="s">
        <v>1180</v>
      </c>
      <c r="AJ295" s="13"/>
      <c r="AK295" s="14"/>
      <c r="AL295" s="15"/>
      <c r="AM295" s="354"/>
      <c r="AN295" s="384"/>
      <c r="AO295" s="309" t="s">
        <v>845</v>
      </c>
    </row>
    <row r="296" spans="1:41" s="383" customFormat="1" ht="16">
      <c r="A296" s="756"/>
      <c r="B296" s="391"/>
      <c r="C296" s="391"/>
      <c r="D296" s="340"/>
      <c r="E296" s="388"/>
      <c r="F296" s="390"/>
      <c r="G296" s="426"/>
      <c r="H296" s="377" t="s">
        <v>1253</v>
      </c>
      <c r="I296" s="365"/>
      <c r="J296" s="16" t="s">
        <v>847</v>
      </c>
      <c r="K296" s="16" t="s">
        <v>848</v>
      </c>
      <c r="L296" s="16" t="s">
        <v>1253</v>
      </c>
      <c r="M296" s="16" t="s">
        <v>755</v>
      </c>
      <c r="N296" s="388"/>
      <c r="O296" s="751"/>
      <c r="P296" s="751"/>
      <c r="Q296" s="388"/>
      <c r="R296" s="387"/>
      <c r="S296" s="332" t="s">
        <v>47</v>
      </c>
      <c r="T296" s="332" t="s">
        <v>47</v>
      </c>
      <c r="U296" s="332" t="s">
        <v>47</v>
      </c>
      <c r="V296" s="332" t="s">
        <v>47</v>
      </c>
      <c r="W296" s="332" t="s">
        <v>47</v>
      </c>
      <c r="X296" s="332" t="s">
        <v>47</v>
      </c>
      <c r="Y296" s="332" t="s">
        <v>47</v>
      </c>
      <c r="Z296" s="332" t="s">
        <v>1167</v>
      </c>
      <c r="AA296" s="332" t="s">
        <v>1167</v>
      </c>
      <c r="AB296" s="428" t="s">
        <v>1167</v>
      </c>
      <c r="AC296" s="332" t="s">
        <v>1167</v>
      </c>
      <c r="AD296" s="427" t="s">
        <v>1167</v>
      </c>
      <c r="AE296" s="384"/>
      <c r="AF296" s="320" t="str">
        <f t="shared" si="9"/>
        <v>PERI</v>
      </c>
      <c r="AG296" s="321">
        <v>44995</v>
      </c>
      <c r="AH296" s="320" t="s">
        <v>1216</v>
      </c>
      <c r="AI296" s="320" t="s">
        <v>1180</v>
      </c>
      <c r="AJ296" s="13"/>
      <c r="AK296" s="14"/>
      <c r="AL296" s="15"/>
      <c r="AM296" s="354"/>
      <c r="AN296" s="384"/>
      <c r="AO296" s="309" t="s">
        <v>847</v>
      </c>
    </row>
    <row r="297" spans="1:41" s="383" customFormat="1" ht="16">
      <c r="A297" s="756"/>
      <c r="B297" s="391"/>
      <c r="C297" s="391"/>
      <c r="D297" s="340"/>
      <c r="E297" s="388"/>
      <c r="F297" s="390"/>
      <c r="G297" s="426"/>
      <c r="H297" s="377" t="s">
        <v>1253</v>
      </c>
      <c r="I297" s="365"/>
      <c r="J297" s="16" t="s">
        <v>849</v>
      </c>
      <c r="K297" s="16" t="s">
        <v>850</v>
      </c>
      <c r="L297" s="16" t="s">
        <v>1253</v>
      </c>
      <c r="M297" s="16" t="s">
        <v>755</v>
      </c>
      <c r="N297" s="388"/>
      <c r="O297" s="751"/>
      <c r="P297" s="751"/>
      <c r="Q297" s="388"/>
      <c r="R297" s="387"/>
      <c r="S297" s="332" t="s">
        <v>47</v>
      </c>
      <c r="T297" s="332" t="s">
        <v>47</v>
      </c>
      <c r="U297" s="332" t="s">
        <v>47</v>
      </c>
      <c r="V297" s="332" t="s">
        <v>47</v>
      </c>
      <c r="W297" s="332" t="s">
        <v>47</v>
      </c>
      <c r="X297" s="332" t="s">
        <v>47</v>
      </c>
      <c r="Y297" s="332" t="s">
        <v>47</v>
      </c>
      <c r="Z297" s="332" t="s">
        <v>1167</v>
      </c>
      <c r="AA297" s="332" t="s">
        <v>1167</v>
      </c>
      <c r="AB297" s="428" t="s">
        <v>1167</v>
      </c>
      <c r="AC297" s="332" t="s">
        <v>1167</v>
      </c>
      <c r="AD297" s="427" t="s">
        <v>1167</v>
      </c>
      <c r="AE297" s="384"/>
      <c r="AF297" s="320" t="str">
        <f t="shared" si="9"/>
        <v>PERI</v>
      </c>
      <c r="AG297" s="321">
        <v>44995</v>
      </c>
      <c r="AH297" s="320" t="s">
        <v>1216</v>
      </c>
      <c r="AI297" s="320" t="s">
        <v>1180</v>
      </c>
      <c r="AJ297" s="13"/>
      <c r="AK297" s="14"/>
      <c r="AL297" s="15"/>
      <c r="AM297" s="354"/>
      <c r="AN297" s="384"/>
      <c r="AO297" s="309" t="s">
        <v>849</v>
      </c>
    </row>
    <row r="298" spans="1:41" s="383" customFormat="1" ht="16">
      <c r="A298" s="756"/>
      <c r="B298" s="391"/>
      <c r="C298" s="391"/>
      <c r="D298" s="340"/>
      <c r="E298" s="388"/>
      <c r="F298" s="390"/>
      <c r="G298" s="426"/>
      <c r="H298" s="377" t="s">
        <v>1253</v>
      </c>
      <c r="I298" s="365"/>
      <c r="J298" s="16" t="s">
        <v>851</v>
      </c>
      <c r="K298" s="16" t="s">
        <v>852</v>
      </c>
      <c r="L298" s="16" t="s">
        <v>1253</v>
      </c>
      <c r="M298" s="16" t="s">
        <v>755</v>
      </c>
      <c r="N298" s="388"/>
      <c r="O298" s="751"/>
      <c r="P298" s="751"/>
      <c r="Q298" s="388"/>
      <c r="R298" s="387"/>
      <c r="S298" s="332" t="s">
        <v>47</v>
      </c>
      <c r="T298" s="332" t="s">
        <v>47</v>
      </c>
      <c r="U298" s="332" t="s">
        <v>47</v>
      </c>
      <c r="V298" s="332" t="s">
        <v>47</v>
      </c>
      <c r="W298" s="332" t="s">
        <v>47</v>
      </c>
      <c r="X298" s="332" t="s">
        <v>47</v>
      </c>
      <c r="Y298" s="332" t="s">
        <v>47</v>
      </c>
      <c r="Z298" s="332" t="s">
        <v>1167</v>
      </c>
      <c r="AA298" s="332" t="s">
        <v>1167</v>
      </c>
      <c r="AB298" s="428" t="s">
        <v>1167</v>
      </c>
      <c r="AC298" s="332" t="s">
        <v>1167</v>
      </c>
      <c r="AD298" s="427" t="s">
        <v>1167</v>
      </c>
      <c r="AE298" s="384"/>
      <c r="AF298" s="320" t="str">
        <f t="shared" si="9"/>
        <v>PERI</v>
      </c>
      <c r="AG298" s="321">
        <v>44995</v>
      </c>
      <c r="AH298" s="320" t="s">
        <v>1216</v>
      </c>
      <c r="AI298" s="320" t="s">
        <v>1180</v>
      </c>
      <c r="AJ298" s="13"/>
      <c r="AK298" s="14"/>
      <c r="AL298" s="15"/>
      <c r="AM298" s="354"/>
      <c r="AN298" s="384"/>
      <c r="AO298" s="309" t="s">
        <v>851</v>
      </c>
    </row>
    <row r="299" spans="1:41" s="383" customFormat="1" ht="16">
      <c r="A299" s="756"/>
      <c r="B299" s="391"/>
      <c r="C299" s="391"/>
      <c r="D299" s="340"/>
      <c r="E299" s="388"/>
      <c r="F299" s="390"/>
      <c r="G299" s="426"/>
      <c r="H299" s="377" t="s">
        <v>1253</v>
      </c>
      <c r="I299" s="365"/>
      <c r="J299" s="16" t="s">
        <v>853</v>
      </c>
      <c r="K299" s="16" t="s">
        <v>854</v>
      </c>
      <c r="L299" s="16" t="s">
        <v>1253</v>
      </c>
      <c r="M299" s="16" t="s">
        <v>755</v>
      </c>
      <c r="N299" s="388"/>
      <c r="O299" s="751"/>
      <c r="P299" s="751"/>
      <c r="Q299" s="388"/>
      <c r="R299" s="387"/>
      <c r="S299" s="332" t="s">
        <v>47</v>
      </c>
      <c r="T299" s="332" t="s">
        <v>47</v>
      </c>
      <c r="U299" s="332" t="s">
        <v>47</v>
      </c>
      <c r="V299" s="332" t="s">
        <v>47</v>
      </c>
      <c r="W299" s="332" t="s">
        <v>47</v>
      </c>
      <c r="X299" s="332" t="s">
        <v>47</v>
      </c>
      <c r="Y299" s="332" t="s">
        <v>47</v>
      </c>
      <c r="Z299" s="332" t="s">
        <v>1167</v>
      </c>
      <c r="AA299" s="332" t="s">
        <v>1167</v>
      </c>
      <c r="AB299" s="428" t="s">
        <v>1167</v>
      </c>
      <c r="AC299" s="332" t="s">
        <v>1167</v>
      </c>
      <c r="AD299" s="427" t="s">
        <v>1167</v>
      </c>
      <c r="AE299" s="384"/>
      <c r="AF299" s="320" t="str">
        <f t="shared" si="9"/>
        <v>PERI</v>
      </c>
      <c r="AG299" s="321">
        <v>44995</v>
      </c>
      <c r="AH299" s="320" t="s">
        <v>1216</v>
      </c>
      <c r="AI299" s="320" t="s">
        <v>1180</v>
      </c>
      <c r="AJ299" s="13"/>
      <c r="AK299" s="14"/>
      <c r="AL299" s="15"/>
      <c r="AM299" s="354"/>
      <c r="AN299" s="384"/>
      <c r="AO299" s="309" t="s">
        <v>853</v>
      </c>
    </row>
    <row r="300" spans="1:41" s="383" customFormat="1" ht="16">
      <c r="A300" s="756"/>
      <c r="B300" s="391"/>
      <c r="C300" s="391"/>
      <c r="D300" s="340"/>
      <c r="E300" s="388"/>
      <c r="F300" s="390"/>
      <c r="G300" s="426"/>
      <c r="H300" s="377" t="s">
        <v>1253</v>
      </c>
      <c r="I300" s="365"/>
      <c r="J300" s="16" t="s">
        <v>855</v>
      </c>
      <c r="K300" s="16" t="s">
        <v>856</v>
      </c>
      <c r="L300" s="16" t="s">
        <v>1253</v>
      </c>
      <c r="M300" s="16" t="s">
        <v>755</v>
      </c>
      <c r="N300" s="388"/>
      <c r="O300" s="751"/>
      <c r="P300" s="751"/>
      <c r="Q300" s="388"/>
      <c r="R300" s="387"/>
      <c r="S300" s="332" t="s">
        <v>47</v>
      </c>
      <c r="T300" s="332" t="s">
        <v>47</v>
      </c>
      <c r="U300" s="332" t="s">
        <v>47</v>
      </c>
      <c r="V300" s="332" t="s">
        <v>47</v>
      </c>
      <c r="W300" s="332" t="s">
        <v>47</v>
      </c>
      <c r="X300" s="332" t="s">
        <v>47</v>
      </c>
      <c r="Y300" s="332" t="s">
        <v>47</v>
      </c>
      <c r="Z300" s="332" t="s">
        <v>1167</v>
      </c>
      <c r="AA300" s="332" t="s">
        <v>1167</v>
      </c>
      <c r="AB300" s="428" t="s">
        <v>1167</v>
      </c>
      <c r="AC300" s="332" t="s">
        <v>1167</v>
      </c>
      <c r="AD300" s="427" t="s">
        <v>1167</v>
      </c>
      <c r="AE300" s="384"/>
      <c r="AF300" s="320" t="str">
        <f t="shared" si="9"/>
        <v>PERI</v>
      </c>
      <c r="AG300" s="321">
        <v>44995</v>
      </c>
      <c r="AH300" s="320" t="s">
        <v>1216</v>
      </c>
      <c r="AI300" s="320" t="s">
        <v>1180</v>
      </c>
      <c r="AJ300" s="13"/>
      <c r="AK300" s="14"/>
      <c r="AL300" s="15"/>
      <c r="AM300" s="354"/>
      <c r="AN300" s="384"/>
      <c r="AO300" s="309" t="s">
        <v>855</v>
      </c>
    </row>
    <row r="301" spans="1:41" s="383" customFormat="1" ht="16">
      <c r="A301" s="756"/>
      <c r="B301" s="391"/>
      <c r="C301" s="391"/>
      <c r="D301" s="340"/>
      <c r="E301" s="388"/>
      <c r="F301" s="390"/>
      <c r="G301" s="426"/>
      <c r="H301" s="377" t="s">
        <v>1253</v>
      </c>
      <c r="I301" s="365"/>
      <c r="J301" s="16" t="s">
        <v>861</v>
      </c>
      <c r="K301" s="16" t="s">
        <v>862</v>
      </c>
      <c r="L301" s="16" t="s">
        <v>1253</v>
      </c>
      <c r="M301" s="16" t="s">
        <v>755</v>
      </c>
      <c r="N301" s="388"/>
      <c r="O301" s="751"/>
      <c r="P301" s="751"/>
      <c r="Q301" s="388"/>
      <c r="R301" s="387"/>
      <c r="S301" s="332" t="s">
        <v>47</v>
      </c>
      <c r="T301" s="332" t="s">
        <v>47</v>
      </c>
      <c r="U301" s="332" t="s">
        <v>47</v>
      </c>
      <c r="V301" s="332" t="s">
        <v>47</v>
      </c>
      <c r="W301" s="332" t="s">
        <v>47</v>
      </c>
      <c r="X301" s="332" t="s">
        <v>47</v>
      </c>
      <c r="Y301" s="332" t="s">
        <v>47</v>
      </c>
      <c r="Z301" s="332" t="s">
        <v>1167</v>
      </c>
      <c r="AA301" s="332" t="s">
        <v>1167</v>
      </c>
      <c r="AB301" s="425" t="s">
        <v>1167</v>
      </c>
      <c r="AC301" s="425" t="s">
        <v>1167</v>
      </c>
      <c r="AD301" s="423" t="s">
        <v>1167</v>
      </c>
      <c r="AE301" s="384"/>
      <c r="AF301" s="320" t="str">
        <f t="shared" si="9"/>
        <v>PERI</v>
      </c>
      <c r="AG301" s="321">
        <v>44995</v>
      </c>
      <c r="AH301" s="320" t="s">
        <v>1216</v>
      </c>
      <c r="AI301" s="320" t="s">
        <v>1180</v>
      </c>
      <c r="AJ301" s="13"/>
      <c r="AK301" s="14"/>
      <c r="AL301" s="15"/>
      <c r="AM301" s="354"/>
      <c r="AN301" s="384"/>
      <c r="AO301" s="309" t="s">
        <v>861</v>
      </c>
    </row>
    <row r="302" spans="1:41" s="383" customFormat="1" ht="16">
      <c r="A302" s="756"/>
      <c r="B302" s="391"/>
      <c r="C302" s="391"/>
      <c r="D302" s="340"/>
      <c r="E302" s="388"/>
      <c r="F302" s="390"/>
      <c r="G302" s="426"/>
      <c r="H302" s="377" t="s">
        <v>1253</v>
      </c>
      <c r="I302" s="365"/>
      <c r="J302" s="16" t="s">
        <v>863</v>
      </c>
      <c r="K302" s="16" t="s">
        <v>864</v>
      </c>
      <c r="L302" s="16" t="s">
        <v>1253</v>
      </c>
      <c r="M302" s="16" t="s">
        <v>755</v>
      </c>
      <c r="N302" s="388"/>
      <c r="O302" s="751"/>
      <c r="P302" s="751"/>
      <c r="Q302" s="388"/>
      <c r="R302" s="387"/>
      <c r="S302" s="332" t="s">
        <v>47</v>
      </c>
      <c r="T302" s="332" t="s">
        <v>47</v>
      </c>
      <c r="U302" s="332" t="s">
        <v>47</v>
      </c>
      <c r="V302" s="332" t="s">
        <v>47</v>
      </c>
      <c r="W302" s="332" t="s">
        <v>47</v>
      </c>
      <c r="X302" s="332" t="s">
        <v>47</v>
      </c>
      <c r="Y302" s="332" t="s">
        <v>47</v>
      </c>
      <c r="Z302" s="332" t="s">
        <v>1167</v>
      </c>
      <c r="AA302" s="332" t="s">
        <v>1167</v>
      </c>
      <c r="AB302" s="425" t="s">
        <v>1167</v>
      </c>
      <c r="AC302" s="425" t="s">
        <v>1167</v>
      </c>
      <c r="AD302" s="423" t="s">
        <v>1167</v>
      </c>
      <c r="AE302" s="384"/>
      <c r="AF302" s="320" t="str">
        <f t="shared" si="9"/>
        <v>PERI</v>
      </c>
      <c r="AG302" s="321">
        <v>44995</v>
      </c>
      <c r="AH302" s="320" t="s">
        <v>1216</v>
      </c>
      <c r="AI302" s="320" t="s">
        <v>1180</v>
      </c>
      <c r="AJ302" s="13"/>
      <c r="AK302" s="14"/>
      <c r="AL302" s="15"/>
      <c r="AM302" s="354"/>
      <c r="AN302" s="384"/>
      <c r="AO302" s="309" t="s">
        <v>863</v>
      </c>
    </row>
    <row r="303" spans="1:41" s="383" customFormat="1" ht="16">
      <c r="A303" s="756"/>
      <c r="B303" s="391"/>
      <c r="C303" s="391"/>
      <c r="D303" s="340"/>
      <c r="E303" s="388"/>
      <c r="F303" s="390"/>
      <c r="G303" s="426"/>
      <c r="H303" s="377" t="s">
        <v>1253</v>
      </c>
      <c r="I303" s="365"/>
      <c r="J303" s="16" t="s">
        <v>865</v>
      </c>
      <c r="K303" s="16" t="s">
        <v>866</v>
      </c>
      <c r="L303" s="16" t="s">
        <v>1253</v>
      </c>
      <c r="M303" s="16" t="s">
        <v>755</v>
      </c>
      <c r="N303" s="388"/>
      <c r="O303" s="751"/>
      <c r="P303" s="751"/>
      <c r="Q303" s="388"/>
      <c r="R303" s="387"/>
      <c r="S303" s="332" t="s">
        <v>47</v>
      </c>
      <c r="T303" s="332" t="s">
        <v>47</v>
      </c>
      <c r="U303" s="332" t="s">
        <v>47</v>
      </c>
      <c r="V303" s="332" t="s">
        <v>47</v>
      </c>
      <c r="W303" s="332" t="s">
        <v>47</v>
      </c>
      <c r="X303" s="332" t="s">
        <v>47</v>
      </c>
      <c r="Y303" s="332" t="s">
        <v>47</v>
      </c>
      <c r="Z303" s="332" t="s">
        <v>1167</v>
      </c>
      <c r="AA303" s="332" t="s">
        <v>1167</v>
      </c>
      <c r="AB303" s="425" t="s">
        <v>1167</v>
      </c>
      <c r="AC303" s="425" t="s">
        <v>1167</v>
      </c>
      <c r="AD303" s="423" t="s">
        <v>1167</v>
      </c>
      <c r="AE303" s="384"/>
      <c r="AF303" s="320" t="str">
        <f t="shared" si="9"/>
        <v>PERI</v>
      </c>
      <c r="AG303" s="321">
        <v>44995</v>
      </c>
      <c r="AH303" s="320" t="s">
        <v>1216</v>
      </c>
      <c r="AI303" s="320" t="s">
        <v>1180</v>
      </c>
      <c r="AJ303" s="13"/>
      <c r="AK303" s="14"/>
      <c r="AL303" s="15"/>
      <c r="AM303" s="354"/>
      <c r="AN303" s="384"/>
      <c r="AO303" s="309" t="s">
        <v>865</v>
      </c>
    </row>
    <row r="304" spans="1:41" s="383" customFormat="1" ht="16">
      <c r="A304" s="756"/>
      <c r="B304" s="391"/>
      <c r="C304" s="391"/>
      <c r="D304" s="340"/>
      <c r="E304" s="388"/>
      <c r="F304" s="390"/>
      <c r="G304" s="426"/>
      <c r="H304" s="377" t="s">
        <v>1253</v>
      </c>
      <c r="I304" s="365"/>
      <c r="J304" s="16" t="s">
        <v>867</v>
      </c>
      <c r="K304" s="16" t="s">
        <v>868</v>
      </c>
      <c r="L304" s="16" t="s">
        <v>1253</v>
      </c>
      <c r="M304" s="16" t="s">
        <v>755</v>
      </c>
      <c r="N304" s="388"/>
      <c r="O304" s="751"/>
      <c r="P304" s="751"/>
      <c r="Q304" s="388"/>
      <c r="R304" s="387"/>
      <c r="S304" s="332" t="s">
        <v>47</v>
      </c>
      <c r="T304" s="332" t="s">
        <v>47</v>
      </c>
      <c r="U304" s="332" t="s">
        <v>47</v>
      </c>
      <c r="V304" s="332" t="s">
        <v>47</v>
      </c>
      <c r="W304" s="332" t="s">
        <v>47</v>
      </c>
      <c r="X304" s="332" t="s">
        <v>47</v>
      </c>
      <c r="Y304" s="332" t="s">
        <v>47</v>
      </c>
      <c r="Z304" s="332" t="s">
        <v>1167</v>
      </c>
      <c r="AA304" s="332" t="s">
        <v>1167</v>
      </c>
      <c r="AB304" s="425" t="s">
        <v>1167</v>
      </c>
      <c r="AC304" s="425" t="s">
        <v>1167</v>
      </c>
      <c r="AD304" s="423" t="s">
        <v>1167</v>
      </c>
      <c r="AE304" s="384"/>
      <c r="AF304" s="320" t="str">
        <f t="shared" si="9"/>
        <v>PERI</v>
      </c>
      <c r="AG304" s="321">
        <v>44995</v>
      </c>
      <c r="AH304" s="320" t="s">
        <v>1216</v>
      </c>
      <c r="AI304" s="320" t="s">
        <v>1180</v>
      </c>
      <c r="AJ304" s="13"/>
      <c r="AK304" s="14"/>
      <c r="AL304" s="15"/>
      <c r="AM304" s="354"/>
      <c r="AN304" s="384"/>
      <c r="AO304" s="309" t="s">
        <v>867</v>
      </c>
    </row>
    <row r="305" spans="1:41" s="383" customFormat="1" ht="16">
      <c r="A305" s="756"/>
      <c r="B305" s="391"/>
      <c r="C305" s="391"/>
      <c r="D305" s="340"/>
      <c r="E305" s="388"/>
      <c r="F305" s="390"/>
      <c r="G305" s="426"/>
      <c r="H305" s="377" t="s">
        <v>1253</v>
      </c>
      <c r="I305" s="365"/>
      <c r="J305" s="16" t="s">
        <v>869</v>
      </c>
      <c r="K305" s="16" t="s">
        <v>870</v>
      </c>
      <c r="L305" s="16" t="s">
        <v>1253</v>
      </c>
      <c r="M305" s="16" t="s">
        <v>755</v>
      </c>
      <c r="N305" s="388"/>
      <c r="O305" s="751"/>
      <c r="P305" s="751"/>
      <c r="Q305" s="388"/>
      <c r="R305" s="387"/>
      <c r="S305" s="332" t="s">
        <v>47</v>
      </c>
      <c r="T305" s="332" t="s">
        <v>47</v>
      </c>
      <c r="U305" s="332" t="s">
        <v>47</v>
      </c>
      <c r="V305" s="332" t="s">
        <v>47</v>
      </c>
      <c r="W305" s="332" t="s">
        <v>47</v>
      </c>
      <c r="X305" s="332" t="s">
        <v>47</v>
      </c>
      <c r="Y305" s="332" t="s">
        <v>1167</v>
      </c>
      <c r="Z305" s="332" t="s">
        <v>1167</v>
      </c>
      <c r="AA305" s="332" t="s">
        <v>1167</v>
      </c>
      <c r="AB305" s="425" t="s">
        <v>1167</v>
      </c>
      <c r="AC305" s="425" t="s">
        <v>1167</v>
      </c>
      <c r="AD305" s="423" t="s">
        <v>1167</v>
      </c>
      <c r="AE305" s="384"/>
      <c r="AF305" s="320" t="str">
        <f t="shared" si="9"/>
        <v>PERI</v>
      </c>
      <c r="AG305" s="321">
        <v>44995</v>
      </c>
      <c r="AH305" s="320" t="s">
        <v>1216</v>
      </c>
      <c r="AI305" s="320" t="s">
        <v>1180</v>
      </c>
      <c r="AJ305" s="13"/>
      <c r="AK305" s="14"/>
      <c r="AL305" s="15"/>
      <c r="AM305" s="354"/>
      <c r="AN305" s="384"/>
      <c r="AO305" s="309" t="s">
        <v>869</v>
      </c>
    </row>
    <row r="306" spans="1:41" s="383" customFormat="1" ht="16">
      <c r="A306" s="756"/>
      <c r="B306" s="391"/>
      <c r="C306" s="391"/>
      <c r="D306" s="340"/>
      <c r="E306" s="388"/>
      <c r="F306" s="390"/>
      <c r="G306" s="426"/>
      <c r="H306" s="377" t="s">
        <v>1253</v>
      </c>
      <c r="I306" s="365"/>
      <c r="J306" s="16" t="s">
        <v>871</v>
      </c>
      <c r="K306" s="16" t="s">
        <v>872</v>
      </c>
      <c r="L306" s="16" t="s">
        <v>1253</v>
      </c>
      <c r="M306" s="16" t="s">
        <v>755</v>
      </c>
      <c r="N306" s="388"/>
      <c r="O306" s="751"/>
      <c r="P306" s="751"/>
      <c r="Q306" s="388"/>
      <c r="R306" s="387"/>
      <c r="S306" s="332" t="s">
        <v>47</v>
      </c>
      <c r="T306" s="332" t="s">
        <v>47</v>
      </c>
      <c r="U306" s="332" t="s">
        <v>47</v>
      </c>
      <c r="V306" s="332" t="s">
        <v>47</v>
      </c>
      <c r="W306" s="332" t="s">
        <v>47</v>
      </c>
      <c r="X306" s="332" t="s">
        <v>47</v>
      </c>
      <c r="Y306" s="332" t="s">
        <v>1167</v>
      </c>
      <c r="Z306" s="332" t="s">
        <v>1167</v>
      </c>
      <c r="AA306" s="332" t="s">
        <v>1167</v>
      </c>
      <c r="AB306" s="425" t="s">
        <v>1167</v>
      </c>
      <c r="AC306" s="425" t="s">
        <v>1167</v>
      </c>
      <c r="AD306" s="423" t="s">
        <v>1167</v>
      </c>
      <c r="AE306" s="384"/>
      <c r="AF306" s="320" t="str">
        <f t="shared" si="9"/>
        <v>PERI</v>
      </c>
      <c r="AG306" s="321">
        <v>44995</v>
      </c>
      <c r="AH306" s="320" t="s">
        <v>1216</v>
      </c>
      <c r="AI306" s="320" t="s">
        <v>1180</v>
      </c>
      <c r="AJ306" s="13"/>
      <c r="AK306" s="14"/>
      <c r="AL306" s="15"/>
      <c r="AM306" s="354"/>
      <c r="AN306" s="384"/>
      <c r="AO306" s="309" t="s">
        <v>871</v>
      </c>
    </row>
    <row r="307" spans="1:41" s="383" customFormat="1" ht="16">
      <c r="A307" s="756"/>
      <c r="B307" s="391"/>
      <c r="C307" s="391"/>
      <c r="D307" s="340"/>
      <c r="E307" s="388"/>
      <c r="F307" s="390"/>
      <c r="G307" s="426"/>
      <c r="H307" s="377" t="s">
        <v>1253</v>
      </c>
      <c r="I307" s="365"/>
      <c r="J307" s="16" t="s">
        <v>873</v>
      </c>
      <c r="K307" s="16" t="s">
        <v>874</v>
      </c>
      <c r="L307" s="16" t="s">
        <v>1253</v>
      </c>
      <c r="M307" s="16" t="s">
        <v>755</v>
      </c>
      <c r="N307" s="388"/>
      <c r="O307" s="751"/>
      <c r="P307" s="751"/>
      <c r="Q307" s="388"/>
      <c r="R307" s="387"/>
      <c r="S307" s="332" t="s">
        <v>47</v>
      </c>
      <c r="T307" s="332" t="s">
        <v>47</v>
      </c>
      <c r="U307" s="332" t="s">
        <v>47</v>
      </c>
      <c r="V307" s="332" t="s">
        <v>47</v>
      </c>
      <c r="W307" s="332" t="s">
        <v>47</v>
      </c>
      <c r="X307" s="332" t="s">
        <v>47</v>
      </c>
      <c r="Y307" s="332" t="s">
        <v>1167</v>
      </c>
      <c r="Z307" s="332" t="s">
        <v>1167</v>
      </c>
      <c r="AA307" s="332" t="s">
        <v>1167</v>
      </c>
      <c r="AB307" s="425" t="s">
        <v>1167</v>
      </c>
      <c r="AC307" s="425" t="s">
        <v>1167</v>
      </c>
      <c r="AD307" s="423" t="s">
        <v>1167</v>
      </c>
      <c r="AE307" s="384"/>
      <c r="AF307" s="320" t="str">
        <f t="shared" si="9"/>
        <v>PERI</v>
      </c>
      <c r="AG307" s="321">
        <v>44995</v>
      </c>
      <c r="AH307" s="320" t="s">
        <v>1216</v>
      </c>
      <c r="AI307" s="320" t="s">
        <v>1180</v>
      </c>
      <c r="AJ307" s="13"/>
      <c r="AK307" s="14"/>
      <c r="AL307" s="15"/>
      <c r="AM307" s="354"/>
      <c r="AN307" s="384"/>
      <c r="AO307" s="309" t="s">
        <v>873</v>
      </c>
    </row>
    <row r="308" spans="1:41" s="383" customFormat="1" ht="16">
      <c r="A308" s="756"/>
      <c r="B308" s="391"/>
      <c r="C308" s="391"/>
      <c r="D308" s="340"/>
      <c r="E308" s="388"/>
      <c r="F308" s="390"/>
      <c r="G308" s="426"/>
      <c r="H308" s="377" t="s">
        <v>1253</v>
      </c>
      <c r="I308" s="365"/>
      <c r="J308" s="16" t="s">
        <v>875</v>
      </c>
      <c r="K308" s="16" t="s">
        <v>876</v>
      </c>
      <c r="L308" s="16" t="s">
        <v>1253</v>
      </c>
      <c r="M308" s="16" t="s">
        <v>755</v>
      </c>
      <c r="N308" s="388"/>
      <c r="O308" s="751"/>
      <c r="P308" s="751"/>
      <c r="Q308" s="388"/>
      <c r="R308" s="387"/>
      <c r="S308" s="332" t="s">
        <v>47</v>
      </c>
      <c r="T308" s="332" t="s">
        <v>47</v>
      </c>
      <c r="U308" s="332" t="s">
        <v>47</v>
      </c>
      <c r="V308" s="332" t="s">
        <v>47</v>
      </c>
      <c r="W308" s="332" t="s">
        <v>47</v>
      </c>
      <c r="X308" s="332" t="s">
        <v>47</v>
      </c>
      <c r="Y308" s="332" t="s">
        <v>1167</v>
      </c>
      <c r="Z308" s="332" t="s">
        <v>1167</v>
      </c>
      <c r="AA308" s="332" t="s">
        <v>1167</v>
      </c>
      <c r="AB308" s="425" t="s">
        <v>1167</v>
      </c>
      <c r="AC308" s="425" t="s">
        <v>1167</v>
      </c>
      <c r="AD308" s="423" t="s">
        <v>1167</v>
      </c>
      <c r="AE308" s="384"/>
      <c r="AF308" s="320" t="str">
        <f t="shared" si="9"/>
        <v>PERI</v>
      </c>
      <c r="AG308" s="321">
        <v>44995</v>
      </c>
      <c r="AH308" s="320" t="s">
        <v>1216</v>
      </c>
      <c r="AI308" s="320" t="s">
        <v>1180</v>
      </c>
      <c r="AJ308" s="13"/>
      <c r="AK308" s="14"/>
      <c r="AL308" s="15"/>
      <c r="AM308" s="354"/>
      <c r="AN308" s="384"/>
      <c r="AO308" s="309" t="s">
        <v>875</v>
      </c>
    </row>
    <row r="309" spans="1:41" s="383" customFormat="1" ht="16">
      <c r="A309" s="756"/>
      <c r="B309" s="391"/>
      <c r="C309" s="391"/>
      <c r="D309" s="340"/>
      <c r="E309" s="388"/>
      <c r="F309" s="390"/>
      <c r="G309" s="426"/>
      <c r="H309" s="377" t="s">
        <v>1253</v>
      </c>
      <c r="I309" s="365"/>
      <c r="J309" s="16" t="s">
        <v>877</v>
      </c>
      <c r="K309" s="16" t="s">
        <v>878</v>
      </c>
      <c r="L309" s="16" t="s">
        <v>1253</v>
      </c>
      <c r="M309" s="16" t="s">
        <v>755</v>
      </c>
      <c r="N309" s="388"/>
      <c r="O309" s="751"/>
      <c r="P309" s="751"/>
      <c r="Q309" s="388"/>
      <c r="R309" s="387"/>
      <c r="S309" s="332" t="s">
        <v>47</v>
      </c>
      <c r="T309" s="332" t="s">
        <v>47</v>
      </c>
      <c r="U309" s="332" t="s">
        <v>47</v>
      </c>
      <c r="V309" s="332" t="s">
        <v>47</v>
      </c>
      <c r="W309" s="332" t="s">
        <v>47</v>
      </c>
      <c r="X309" s="332" t="s">
        <v>47</v>
      </c>
      <c r="Y309" s="332" t="s">
        <v>1167</v>
      </c>
      <c r="Z309" s="332" t="s">
        <v>1167</v>
      </c>
      <c r="AA309" s="332" t="s">
        <v>1167</v>
      </c>
      <c r="AB309" s="425" t="s">
        <v>1167</v>
      </c>
      <c r="AC309" s="425" t="s">
        <v>1167</v>
      </c>
      <c r="AD309" s="423" t="s">
        <v>1167</v>
      </c>
      <c r="AE309" s="384"/>
      <c r="AF309" s="320" t="str">
        <f t="shared" si="9"/>
        <v>PERI</v>
      </c>
      <c r="AG309" s="321">
        <v>44995</v>
      </c>
      <c r="AH309" s="320" t="s">
        <v>1216</v>
      </c>
      <c r="AI309" s="320" t="s">
        <v>1180</v>
      </c>
      <c r="AJ309" s="13"/>
      <c r="AK309" s="14"/>
      <c r="AL309" s="15"/>
      <c r="AM309" s="354"/>
      <c r="AN309" s="384"/>
      <c r="AO309" s="309" t="s">
        <v>877</v>
      </c>
    </row>
    <row r="310" spans="1:41" s="383" customFormat="1" ht="16">
      <c r="A310" s="756"/>
      <c r="B310" s="391"/>
      <c r="C310" s="391"/>
      <c r="D310" s="340"/>
      <c r="E310" s="388"/>
      <c r="F310" s="390"/>
      <c r="G310" s="426"/>
      <c r="H310" s="377" t="s">
        <v>1253</v>
      </c>
      <c r="I310" s="365"/>
      <c r="J310" s="16" t="s">
        <v>879</v>
      </c>
      <c r="K310" s="16" t="s">
        <v>880</v>
      </c>
      <c r="L310" s="16" t="s">
        <v>1253</v>
      </c>
      <c r="M310" s="16" t="s">
        <v>755</v>
      </c>
      <c r="N310" s="388"/>
      <c r="O310" s="751"/>
      <c r="P310" s="751"/>
      <c r="Q310" s="388"/>
      <c r="R310" s="387"/>
      <c r="S310" s="332" t="s">
        <v>47</v>
      </c>
      <c r="T310" s="332" t="s">
        <v>47</v>
      </c>
      <c r="U310" s="332" t="s">
        <v>47</v>
      </c>
      <c r="V310" s="332" t="s">
        <v>47</v>
      </c>
      <c r="W310" s="332" t="s">
        <v>47</v>
      </c>
      <c r="X310" s="332" t="s">
        <v>47</v>
      </c>
      <c r="Y310" s="332" t="s">
        <v>1167</v>
      </c>
      <c r="Z310" s="332" t="s">
        <v>1167</v>
      </c>
      <c r="AA310" s="332" t="s">
        <v>1167</v>
      </c>
      <c r="AB310" s="425" t="s">
        <v>1167</v>
      </c>
      <c r="AC310" s="425" t="s">
        <v>1167</v>
      </c>
      <c r="AD310" s="423" t="s">
        <v>1167</v>
      </c>
      <c r="AE310" s="384"/>
      <c r="AF310" s="320" t="str">
        <f t="shared" si="9"/>
        <v>PERI</v>
      </c>
      <c r="AG310" s="321">
        <v>44995</v>
      </c>
      <c r="AH310" s="320" t="s">
        <v>1216</v>
      </c>
      <c r="AI310" s="320" t="s">
        <v>1180</v>
      </c>
      <c r="AJ310" s="13"/>
      <c r="AK310" s="14"/>
      <c r="AL310" s="15"/>
      <c r="AM310" s="354"/>
      <c r="AN310" s="384"/>
      <c r="AO310" s="309" t="s">
        <v>879</v>
      </c>
    </row>
    <row r="311" spans="1:41" s="383" customFormat="1" ht="16">
      <c r="A311" s="756"/>
      <c r="B311" s="391"/>
      <c r="C311" s="391"/>
      <c r="D311" s="340"/>
      <c r="E311" s="388"/>
      <c r="F311" s="390"/>
      <c r="G311" s="426"/>
      <c r="H311" s="377" t="s">
        <v>1253</v>
      </c>
      <c r="I311" s="365"/>
      <c r="J311" s="16" t="s">
        <v>881</v>
      </c>
      <c r="K311" s="16" t="s">
        <v>882</v>
      </c>
      <c r="L311" s="16" t="s">
        <v>1253</v>
      </c>
      <c r="M311" s="16" t="s">
        <v>755</v>
      </c>
      <c r="N311" s="388"/>
      <c r="O311" s="751"/>
      <c r="P311" s="751"/>
      <c r="Q311" s="388"/>
      <c r="R311" s="387"/>
      <c r="S311" s="332" t="s">
        <v>47</v>
      </c>
      <c r="T311" s="332" t="s">
        <v>47</v>
      </c>
      <c r="U311" s="332" t="s">
        <v>47</v>
      </c>
      <c r="V311" s="332" t="s">
        <v>47</v>
      </c>
      <c r="W311" s="332" t="s">
        <v>47</v>
      </c>
      <c r="X311" s="332" t="s">
        <v>47</v>
      </c>
      <c r="Y311" s="332" t="s">
        <v>1167</v>
      </c>
      <c r="Z311" s="332" t="s">
        <v>1167</v>
      </c>
      <c r="AA311" s="332" t="s">
        <v>1167</v>
      </c>
      <c r="AB311" s="425" t="s">
        <v>1167</v>
      </c>
      <c r="AC311" s="425" t="s">
        <v>1167</v>
      </c>
      <c r="AD311" s="423" t="s">
        <v>1167</v>
      </c>
      <c r="AE311" s="384"/>
      <c r="AF311" s="320" t="str">
        <f t="shared" si="9"/>
        <v>PERI</v>
      </c>
      <c r="AG311" s="321">
        <v>44995</v>
      </c>
      <c r="AH311" s="320" t="s">
        <v>1216</v>
      </c>
      <c r="AI311" s="320" t="s">
        <v>1180</v>
      </c>
      <c r="AJ311" s="13"/>
      <c r="AK311" s="14"/>
      <c r="AL311" s="15"/>
      <c r="AM311" s="354"/>
      <c r="AN311" s="384"/>
      <c r="AO311" s="309" t="s">
        <v>881</v>
      </c>
    </row>
    <row r="312" spans="1:41" s="383" customFormat="1" ht="16">
      <c r="A312" s="756"/>
      <c r="B312" s="391"/>
      <c r="C312" s="391"/>
      <c r="D312" s="340"/>
      <c r="E312" s="388"/>
      <c r="F312" s="390"/>
      <c r="G312" s="426"/>
      <c r="H312" s="377" t="s">
        <v>1253</v>
      </c>
      <c r="I312" s="365"/>
      <c r="J312" s="16" t="s">
        <v>883</v>
      </c>
      <c r="K312" s="16" t="s">
        <v>884</v>
      </c>
      <c r="L312" s="16" t="s">
        <v>1253</v>
      </c>
      <c r="M312" s="16" t="s">
        <v>755</v>
      </c>
      <c r="N312" s="388"/>
      <c r="O312" s="751"/>
      <c r="P312" s="751"/>
      <c r="Q312" s="388"/>
      <c r="R312" s="387"/>
      <c r="S312" s="332" t="s">
        <v>47</v>
      </c>
      <c r="T312" s="332" t="s">
        <v>47</v>
      </c>
      <c r="U312" s="332" t="s">
        <v>47</v>
      </c>
      <c r="V312" s="332" t="s">
        <v>47</v>
      </c>
      <c r="W312" s="332" t="s">
        <v>47</v>
      </c>
      <c r="X312" s="332" t="s">
        <v>47</v>
      </c>
      <c r="Y312" s="332" t="s">
        <v>1167</v>
      </c>
      <c r="Z312" s="332" t="s">
        <v>1167</v>
      </c>
      <c r="AA312" s="332" t="s">
        <v>1167</v>
      </c>
      <c r="AB312" s="425" t="s">
        <v>1167</v>
      </c>
      <c r="AC312" s="425" t="s">
        <v>1167</v>
      </c>
      <c r="AD312" s="423" t="s">
        <v>1167</v>
      </c>
      <c r="AE312" s="384"/>
      <c r="AF312" s="320" t="str">
        <f t="shared" si="9"/>
        <v>PERI</v>
      </c>
      <c r="AG312" s="321">
        <v>44995</v>
      </c>
      <c r="AH312" s="320" t="s">
        <v>1216</v>
      </c>
      <c r="AI312" s="320" t="s">
        <v>1180</v>
      </c>
      <c r="AJ312" s="13"/>
      <c r="AK312" s="14"/>
      <c r="AL312" s="15"/>
      <c r="AM312" s="354"/>
      <c r="AN312" s="384"/>
      <c r="AO312" s="309" t="s">
        <v>883</v>
      </c>
    </row>
    <row r="313" spans="1:41" s="383" customFormat="1" ht="16">
      <c r="A313" s="756"/>
      <c r="B313" s="391"/>
      <c r="C313" s="391"/>
      <c r="D313" s="340"/>
      <c r="E313" s="388"/>
      <c r="F313" s="390"/>
      <c r="G313" s="426"/>
      <c r="H313" s="377" t="s">
        <v>1253</v>
      </c>
      <c r="I313" s="365"/>
      <c r="J313" s="16" t="s">
        <v>885</v>
      </c>
      <c r="K313" s="16" t="s">
        <v>886</v>
      </c>
      <c r="L313" s="16" t="s">
        <v>1253</v>
      </c>
      <c r="M313" s="16" t="s">
        <v>755</v>
      </c>
      <c r="N313" s="388"/>
      <c r="O313" s="751"/>
      <c r="P313" s="751"/>
      <c r="Q313" s="388"/>
      <c r="R313" s="387"/>
      <c r="S313" s="332" t="s">
        <v>47</v>
      </c>
      <c r="T313" s="332" t="s">
        <v>47</v>
      </c>
      <c r="U313" s="332" t="s">
        <v>47</v>
      </c>
      <c r="V313" s="332" t="s">
        <v>1167</v>
      </c>
      <c r="W313" s="332" t="s">
        <v>47</v>
      </c>
      <c r="X313" s="332" t="s">
        <v>47</v>
      </c>
      <c r="Y313" s="332" t="s">
        <v>1167</v>
      </c>
      <c r="Z313" s="332" t="s">
        <v>1167</v>
      </c>
      <c r="AA313" s="332" t="s">
        <v>1167</v>
      </c>
      <c r="AB313" s="425" t="s">
        <v>1167</v>
      </c>
      <c r="AC313" s="425" t="s">
        <v>1167</v>
      </c>
      <c r="AD313" s="423" t="s">
        <v>1167</v>
      </c>
      <c r="AE313" s="384"/>
      <c r="AF313" s="320" t="str">
        <f t="shared" ref="AF313:AF328" si="10">AF312</f>
        <v>PERI</v>
      </c>
      <c r="AG313" s="321">
        <v>44995</v>
      </c>
      <c r="AH313" s="320" t="s">
        <v>1216</v>
      </c>
      <c r="AI313" s="320" t="s">
        <v>1180</v>
      </c>
      <c r="AJ313" s="13"/>
      <c r="AK313" s="14"/>
      <c r="AL313" s="15"/>
      <c r="AM313" s="354"/>
      <c r="AN313" s="384"/>
      <c r="AO313" s="309" t="s">
        <v>885</v>
      </c>
    </row>
    <row r="314" spans="1:41" s="383" customFormat="1" ht="16">
      <c r="A314" s="756"/>
      <c r="B314" s="391"/>
      <c r="C314" s="391"/>
      <c r="D314" s="340"/>
      <c r="E314" s="388"/>
      <c r="F314" s="390"/>
      <c r="G314" s="426"/>
      <c r="H314" s="377" t="s">
        <v>1253</v>
      </c>
      <c r="I314" s="365"/>
      <c r="J314" s="16" t="s">
        <v>887</v>
      </c>
      <c r="K314" s="16" t="s">
        <v>888</v>
      </c>
      <c r="L314" s="16" t="s">
        <v>1253</v>
      </c>
      <c r="M314" s="16" t="s">
        <v>755</v>
      </c>
      <c r="N314" s="388"/>
      <c r="O314" s="751"/>
      <c r="P314" s="751"/>
      <c r="Q314" s="388"/>
      <c r="R314" s="387"/>
      <c r="S314" s="332" t="s">
        <v>47</v>
      </c>
      <c r="T314" s="332" t="s">
        <v>47</v>
      </c>
      <c r="U314" s="332" t="s">
        <v>47</v>
      </c>
      <c r="V314" s="332" t="s">
        <v>1167</v>
      </c>
      <c r="W314" s="332" t="s">
        <v>47</v>
      </c>
      <c r="X314" s="332" t="s">
        <v>47</v>
      </c>
      <c r="Y314" s="332" t="s">
        <v>1167</v>
      </c>
      <c r="Z314" s="332" t="s">
        <v>1167</v>
      </c>
      <c r="AA314" s="332" t="s">
        <v>1167</v>
      </c>
      <c r="AB314" s="425" t="s">
        <v>1167</v>
      </c>
      <c r="AC314" s="425" t="s">
        <v>1167</v>
      </c>
      <c r="AD314" s="423" t="s">
        <v>1167</v>
      </c>
      <c r="AE314" s="384"/>
      <c r="AF314" s="320" t="str">
        <f t="shared" si="10"/>
        <v>PERI</v>
      </c>
      <c r="AG314" s="321">
        <v>44995</v>
      </c>
      <c r="AH314" s="320" t="s">
        <v>1216</v>
      </c>
      <c r="AI314" s="320" t="s">
        <v>1180</v>
      </c>
      <c r="AJ314" s="13"/>
      <c r="AK314" s="14"/>
      <c r="AL314" s="15"/>
      <c r="AM314" s="354"/>
      <c r="AN314" s="384"/>
      <c r="AO314" s="309" t="s">
        <v>887</v>
      </c>
    </row>
    <row r="315" spans="1:41" s="383" customFormat="1" ht="16">
      <c r="A315" s="756"/>
      <c r="B315" s="391"/>
      <c r="C315" s="391"/>
      <c r="D315" s="340"/>
      <c r="E315" s="388"/>
      <c r="F315" s="390"/>
      <c r="G315" s="426"/>
      <c r="H315" s="377" t="s">
        <v>1253</v>
      </c>
      <c r="I315" s="365"/>
      <c r="J315" s="16" t="s">
        <v>889</v>
      </c>
      <c r="K315" s="16" t="s">
        <v>890</v>
      </c>
      <c r="L315" s="16" t="s">
        <v>1253</v>
      </c>
      <c r="M315" s="16" t="s">
        <v>755</v>
      </c>
      <c r="N315" s="388"/>
      <c r="O315" s="751"/>
      <c r="P315" s="751"/>
      <c r="Q315" s="388"/>
      <c r="R315" s="387"/>
      <c r="S315" s="332" t="s">
        <v>47</v>
      </c>
      <c r="T315" s="332" t="s">
        <v>47</v>
      </c>
      <c r="U315" s="332" t="s">
        <v>47</v>
      </c>
      <c r="V315" s="332" t="s">
        <v>1167</v>
      </c>
      <c r="W315" s="332" t="s">
        <v>47</v>
      </c>
      <c r="X315" s="332" t="s">
        <v>47</v>
      </c>
      <c r="Y315" s="332" t="s">
        <v>1167</v>
      </c>
      <c r="Z315" s="332" t="s">
        <v>1167</v>
      </c>
      <c r="AA315" s="332" t="s">
        <v>1167</v>
      </c>
      <c r="AB315" s="425" t="s">
        <v>1167</v>
      </c>
      <c r="AC315" s="425" t="s">
        <v>1167</v>
      </c>
      <c r="AD315" s="423" t="s">
        <v>1167</v>
      </c>
      <c r="AE315" s="384"/>
      <c r="AF315" s="320" t="str">
        <f t="shared" si="10"/>
        <v>PERI</v>
      </c>
      <c r="AG315" s="321">
        <v>44995</v>
      </c>
      <c r="AH315" s="320" t="s">
        <v>1216</v>
      </c>
      <c r="AI315" s="320" t="s">
        <v>1180</v>
      </c>
      <c r="AJ315" s="13"/>
      <c r="AK315" s="14"/>
      <c r="AL315" s="15"/>
      <c r="AM315" s="354"/>
      <c r="AN315" s="384"/>
      <c r="AO315" s="309" t="s">
        <v>889</v>
      </c>
    </row>
    <row r="316" spans="1:41" s="383" customFormat="1" ht="16">
      <c r="A316" s="756"/>
      <c r="B316" s="391"/>
      <c r="C316" s="391"/>
      <c r="D316" s="340"/>
      <c r="E316" s="388"/>
      <c r="F316" s="390"/>
      <c r="G316" s="426"/>
      <c r="H316" s="377" t="s">
        <v>1253</v>
      </c>
      <c r="I316" s="365"/>
      <c r="J316" s="16" t="s">
        <v>891</v>
      </c>
      <c r="K316" s="16" t="s">
        <v>892</v>
      </c>
      <c r="L316" s="16" t="s">
        <v>1253</v>
      </c>
      <c r="M316" s="16" t="s">
        <v>755</v>
      </c>
      <c r="N316" s="388"/>
      <c r="O316" s="751"/>
      <c r="P316" s="751"/>
      <c r="Q316" s="388"/>
      <c r="R316" s="387"/>
      <c r="S316" s="332" t="s">
        <v>47</v>
      </c>
      <c r="T316" s="332" t="s">
        <v>47</v>
      </c>
      <c r="U316" s="332" t="s">
        <v>47</v>
      </c>
      <c r="V316" s="332" t="s">
        <v>1167</v>
      </c>
      <c r="W316" s="332" t="s">
        <v>47</v>
      </c>
      <c r="X316" s="332" t="s">
        <v>47</v>
      </c>
      <c r="Y316" s="332" t="s">
        <v>1167</v>
      </c>
      <c r="Z316" s="332" t="s">
        <v>1167</v>
      </c>
      <c r="AA316" s="332" t="s">
        <v>1167</v>
      </c>
      <c r="AB316" s="425" t="s">
        <v>1167</v>
      </c>
      <c r="AC316" s="425" t="s">
        <v>1167</v>
      </c>
      <c r="AD316" s="423" t="s">
        <v>1167</v>
      </c>
      <c r="AE316" s="384"/>
      <c r="AF316" s="320" t="str">
        <f t="shared" si="10"/>
        <v>PERI</v>
      </c>
      <c r="AG316" s="321">
        <v>44995</v>
      </c>
      <c r="AH316" s="320" t="s">
        <v>1216</v>
      </c>
      <c r="AI316" s="320" t="s">
        <v>1180</v>
      </c>
      <c r="AJ316" s="13"/>
      <c r="AK316" s="14"/>
      <c r="AL316" s="15"/>
      <c r="AM316" s="354"/>
      <c r="AN316" s="384"/>
      <c r="AO316" s="309" t="s">
        <v>891</v>
      </c>
    </row>
    <row r="317" spans="1:41" s="383" customFormat="1" ht="16">
      <c r="A317" s="756"/>
      <c r="B317" s="391"/>
      <c r="C317" s="391"/>
      <c r="D317" s="340"/>
      <c r="E317" s="388"/>
      <c r="F317" s="390"/>
      <c r="G317" s="426"/>
      <c r="H317" s="377" t="s">
        <v>1253</v>
      </c>
      <c r="I317" s="365"/>
      <c r="J317" s="16" t="s">
        <v>900</v>
      </c>
      <c r="K317" s="16" t="s">
        <v>901</v>
      </c>
      <c r="L317" s="16" t="s">
        <v>1253</v>
      </c>
      <c r="M317" s="16" t="s">
        <v>755</v>
      </c>
      <c r="N317" s="388"/>
      <c r="O317" s="751"/>
      <c r="P317" s="751"/>
      <c r="Q317" s="388"/>
      <c r="R317" s="387"/>
      <c r="S317" s="332" t="s">
        <v>47</v>
      </c>
      <c r="T317" s="332" t="s">
        <v>47</v>
      </c>
      <c r="U317" s="332" t="s">
        <v>47</v>
      </c>
      <c r="V317" s="332" t="s">
        <v>1167</v>
      </c>
      <c r="W317" s="332" t="s">
        <v>47</v>
      </c>
      <c r="X317" s="332" t="s">
        <v>47</v>
      </c>
      <c r="Y317" s="332" t="s">
        <v>1167</v>
      </c>
      <c r="Z317" s="332" t="s">
        <v>1167</v>
      </c>
      <c r="AA317" s="332" t="s">
        <v>1167</v>
      </c>
      <c r="AB317" s="425" t="s">
        <v>1167</v>
      </c>
      <c r="AC317" s="425" t="s">
        <v>1167</v>
      </c>
      <c r="AD317" s="423" t="s">
        <v>1167</v>
      </c>
      <c r="AE317" s="384"/>
      <c r="AF317" s="320" t="str">
        <f t="shared" si="10"/>
        <v>PERI</v>
      </c>
      <c r="AG317" s="321">
        <v>44995</v>
      </c>
      <c r="AH317" s="320" t="s">
        <v>1216</v>
      </c>
      <c r="AI317" s="320" t="s">
        <v>1180</v>
      </c>
      <c r="AJ317" s="13"/>
      <c r="AK317" s="14"/>
      <c r="AL317" s="15"/>
      <c r="AM317" s="354"/>
      <c r="AN317" s="384"/>
      <c r="AO317" s="309" t="s">
        <v>900</v>
      </c>
    </row>
    <row r="318" spans="1:41" s="383" customFormat="1" ht="16">
      <c r="A318" s="756"/>
      <c r="B318" s="391"/>
      <c r="C318" s="391"/>
      <c r="D318" s="340"/>
      <c r="E318" s="388"/>
      <c r="F318" s="390"/>
      <c r="G318" s="426"/>
      <c r="H318" s="377" t="s">
        <v>1253</v>
      </c>
      <c r="I318" s="365"/>
      <c r="J318" s="16" t="s">
        <v>902</v>
      </c>
      <c r="K318" s="16" t="s">
        <v>903</v>
      </c>
      <c r="L318" s="16" t="s">
        <v>1253</v>
      </c>
      <c r="M318" s="16" t="s">
        <v>755</v>
      </c>
      <c r="N318" s="388"/>
      <c r="O318" s="751"/>
      <c r="P318" s="751"/>
      <c r="Q318" s="388"/>
      <c r="R318" s="387"/>
      <c r="S318" s="332" t="s">
        <v>47</v>
      </c>
      <c r="T318" s="332" t="s">
        <v>47</v>
      </c>
      <c r="U318" s="332" t="s">
        <v>47</v>
      </c>
      <c r="V318" s="332" t="s">
        <v>1167</v>
      </c>
      <c r="W318" s="332" t="s">
        <v>47</v>
      </c>
      <c r="X318" s="332" t="s">
        <v>47</v>
      </c>
      <c r="Y318" s="332" t="s">
        <v>1167</v>
      </c>
      <c r="Z318" s="332" t="s">
        <v>1167</v>
      </c>
      <c r="AA318" s="332" t="s">
        <v>1167</v>
      </c>
      <c r="AB318" s="425" t="s">
        <v>1167</v>
      </c>
      <c r="AC318" s="425" t="s">
        <v>1167</v>
      </c>
      <c r="AD318" s="423" t="s">
        <v>1167</v>
      </c>
      <c r="AE318" s="384"/>
      <c r="AF318" s="320" t="str">
        <f t="shared" si="10"/>
        <v>PERI</v>
      </c>
      <c r="AG318" s="321">
        <v>44995</v>
      </c>
      <c r="AH318" s="320" t="s">
        <v>1216</v>
      </c>
      <c r="AI318" s="320" t="s">
        <v>1180</v>
      </c>
      <c r="AJ318" s="13"/>
      <c r="AK318" s="14"/>
      <c r="AL318" s="15"/>
      <c r="AM318" s="354"/>
      <c r="AN318" s="384"/>
      <c r="AO318" s="309" t="s">
        <v>902</v>
      </c>
    </row>
    <row r="319" spans="1:41" s="383" customFormat="1" ht="16">
      <c r="A319" s="756"/>
      <c r="B319" s="391"/>
      <c r="C319" s="391"/>
      <c r="D319" s="340"/>
      <c r="E319" s="388"/>
      <c r="F319" s="390"/>
      <c r="G319" s="426"/>
      <c r="H319" s="377" t="s">
        <v>1253</v>
      </c>
      <c r="I319" s="365"/>
      <c r="J319" s="16" t="s">
        <v>904</v>
      </c>
      <c r="K319" s="16" t="s">
        <v>905</v>
      </c>
      <c r="L319" s="16" t="s">
        <v>1253</v>
      </c>
      <c r="M319" s="16" t="s">
        <v>755</v>
      </c>
      <c r="N319" s="388"/>
      <c r="O319" s="751"/>
      <c r="P319" s="751"/>
      <c r="Q319" s="388"/>
      <c r="R319" s="387"/>
      <c r="S319" s="332" t="s">
        <v>47</v>
      </c>
      <c r="T319" s="332" t="s">
        <v>47</v>
      </c>
      <c r="U319" s="332" t="s">
        <v>47</v>
      </c>
      <c r="V319" s="332" t="s">
        <v>1167</v>
      </c>
      <c r="W319" s="332" t="s">
        <v>47</v>
      </c>
      <c r="X319" s="332" t="s">
        <v>47</v>
      </c>
      <c r="Y319" s="332" t="s">
        <v>1167</v>
      </c>
      <c r="Z319" s="332" t="s">
        <v>1167</v>
      </c>
      <c r="AA319" s="332" t="s">
        <v>1167</v>
      </c>
      <c r="AB319" s="425" t="s">
        <v>1167</v>
      </c>
      <c r="AC319" s="425" t="s">
        <v>1167</v>
      </c>
      <c r="AD319" s="423" t="s">
        <v>1167</v>
      </c>
      <c r="AE319" s="384"/>
      <c r="AF319" s="320" t="str">
        <f t="shared" si="10"/>
        <v>PERI</v>
      </c>
      <c r="AG319" s="321">
        <v>44995</v>
      </c>
      <c r="AH319" s="320" t="s">
        <v>1216</v>
      </c>
      <c r="AI319" s="320" t="s">
        <v>1180</v>
      </c>
      <c r="AJ319" s="13"/>
      <c r="AK319" s="14"/>
      <c r="AL319" s="15"/>
      <c r="AM319" s="354"/>
      <c r="AN319" s="384"/>
      <c r="AO319" s="309" t="s">
        <v>904</v>
      </c>
    </row>
    <row r="320" spans="1:41" s="383" customFormat="1" ht="16">
      <c r="A320" s="756"/>
      <c r="B320" s="391"/>
      <c r="C320" s="391"/>
      <c r="D320" s="340"/>
      <c r="E320" s="388"/>
      <c r="F320" s="390"/>
      <c r="G320" s="426"/>
      <c r="H320" s="377" t="s">
        <v>1253</v>
      </c>
      <c r="I320" s="365"/>
      <c r="J320" s="16" t="s">
        <v>906</v>
      </c>
      <c r="K320" s="16" t="s">
        <v>907</v>
      </c>
      <c r="L320" s="16" t="s">
        <v>1253</v>
      </c>
      <c r="M320" s="16" t="s">
        <v>755</v>
      </c>
      <c r="N320" s="388"/>
      <c r="O320" s="751"/>
      <c r="P320" s="751"/>
      <c r="Q320" s="388"/>
      <c r="R320" s="387"/>
      <c r="S320" s="332" t="s">
        <v>47</v>
      </c>
      <c r="T320" s="332" t="s">
        <v>47</v>
      </c>
      <c r="U320" s="332" t="s">
        <v>47</v>
      </c>
      <c r="V320" s="332" t="s">
        <v>1167</v>
      </c>
      <c r="W320" s="332" t="s">
        <v>47</v>
      </c>
      <c r="X320" s="332" t="s">
        <v>47</v>
      </c>
      <c r="Y320" s="332" t="s">
        <v>1167</v>
      </c>
      <c r="Z320" s="332" t="s">
        <v>1167</v>
      </c>
      <c r="AA320" s="332" t="s">
        <v>1167</v>
      </c>
      <c r="AB320" s="425" t="s">
        <v>1167</v>
      </c>
      <c r="AC320" s="425" t="s">
        <v>1167</v>
      </c>
      <c r="AD320" s="423" t="s">
        <v>1167</v>
      </c>
      <c r="AE320" s="384"/>
      <c r="AF320" s="320" t="str">
        <f t="shared" si="10"/>
        <v>PERI</v>
      </c>
      <c r="AG320" s="321">
        <v>44995</v>
      </c>
      <c r="AH320" s="320" t="s">
        <v>1216</v>
      </c>
      <c r="AI320" s="320" t="s">
        <v>1180</v>
      </c>
      <c r="AJ320" s="13"/>
      <c r="AK320" s="14"/>
      <c r="AL320" s="15"/>
      <c r="AM320" s="354"/>
      <c r="AN320" s="384"/>
      <c r="AO320" s="309" t="s">
        <v>906</v>
      </c>
    </row>
    <row r="321" spans="1:41" s="383" customFormat="1" ht="16">
      <c r="A321" s="756"/>
      <c r="B321" s="391"/>
      <c r="C321" s="391"/>
      <c r="D321" s="340"/>
      <c r="E321" s="388"/>
      <c r="F321" s="390"/>
      <c r="G321" s="426"/>
      <c r="H321" s="377" t="s">
        <v>1253</v>
      </c>
      <c r="I321" s="365"/>
      <c r="J321" s="16" t="s">
        <v>1036</v>
      </c>
      <c r="K321" s="16" t="s">
        <v>1037</v>
      </c>
      <c r="L321" s="16" t="s">
        <v>1253</v>
      </c>
      <c r="M321" s="16" t="s">
        <v>755</v>
      </c>
      <c r="N321" s="388"/>
      <c r="O321" s="751"/>
      <c r="P321" s="751"/>
      <c r="Q321" s="388"/>
      <c r="R321" s="387"/>
      <c r="S321" s="332" t="s">
        <v>47</v>
      </c>
      <c r="T321" s="332" t="s">
        <v>1167</v>
      </c>
      <c r="U321" s="332" t="s">
        <v>1167</v>
      </c>
      <c r="V321" s="332" t="s">
        <v>1167</v>
      </c>
      <c r="W321" s="332" t="s">
        <v>1167</v>
      </c>
      <c r="X321" s="332" t="s">
        <v>1167</v>
      </c>
      <c r="Y321" s="332" t="s">
        <v>1167</v>
      </c>
      <c r="Z321" s="332" t="s">
        <v>1167</v>
      </c>
      <c r="AA321" s="332" t="s">
        <v>1167</v>
      </c>
      <c r="AB321" s="425" t="s">
        <v>1167</v>
      </c>
      <c r="AC321" s="425" t="s">
        <v>1167</v>
      </c>
      <c r="AD321" s="423" t="s">
        <v>1167</v>
      </c>
      <c r="AE321" s="384"/>
      <c r="AF321" s="320" t="str">
        <f t="shared" si="10"/>
        <v>PERI</v>
      </c>
      <c r="AG321" s="321">
        <v>44995</v>
      </c>
      <c r="AH321" s="320" t="s">
        <v>1216</v>
      </c>
      <c r="AI321" s="320" t="s">
        <v>1180</v>
      </c>
      <c r="AJ321" s="13"/>
      <c r="AK321" s="14"/>
      <c r="AL321" s="15"/>
      <c r="AM321" s="354"/>
      <c r="AN321" s="384"/>
      <c r="AO321" s="309" t="s">
        <v>1036</v>
      </c>
    </row>
    <row r="322" spans="1:41" s="383" customFormat="1" ht="16">
      <c r="A322" s="756"/>
      <c r="B322" s="391"/>
      <c r="C322" s="391"/>
      <c r="D322" s="340"/>
      <c r="E322" s="388"/>
      <c r="F322" s="390"/>
      <c r="G322" s="426"/>
      <c r="H322" s="377" t="s">
        <v>1253</v>
      </c>
      <c r="I322" s="365"/>
      <c r="J322" s="16" t="s">
        <v>1038</v>
      </c>
      <c r="K322" s="16" t="s">
        <v>1039</v>
      </c>
      <c r="L322" s="16" t="s">
        <v>1253</v>
      </c>
      <c r="M322" s="16" t="s">
        <v>755</v>
      </c>
      <c r="N322" s="388"/>
      <c r="O322" s="751"/>
      <c r="P322" s="751"/>
      <c r="Q322" s="388"/>
      <c r="R322" s="387"/>
      <c r="S322" s="332" t="s">
        <v>47</v>
      </c>
      <c r="T322" s="332" t="s">
        <v>1167</v>
      </c>
      <c r="U322" s="332" t="s">
        <v>1167</v>
      </c>
      <c r="V322" s="332" t="s">
        <v>1167</v>
      </c>
      <c r="W322" s="332" t="s">
        <v>1167</v>
      </c>
      <c r="X322" s="332" t="s">
        <v>1167</v>
      </c>
      <c r="Y322" s="332" t="s">
        <v>1167</v>
      </c>
      <c r="Z322" s="332" t="s">
        <v>1167</v>
      </c>
      <c r="AA322" s="332" t="s">
        <v>1167</v>
      </c>
      <c r="AB322" s="425" t="s">
        <v>1167</v>
      </c>
      <c r="AC322" s="425" t="s">
        <v>1167</v>
      </c>
      <c r="AD322" s="423" t="s">
        <v>1167</v>
      </c>
      <c r="AE322" s="384"/>
      <c r="AF322" s="320" t="str">
        <f t="shared" si="10"/>
        <v>PERI</v>
      </c>
      <c r="AG322" s="321">
        <v>44995</v>
      </c>
      <c r="AH322" s="320" t="s">
        <v>1216</v>
      </c>
      <c r="AI322" s="320" t="s">
        <v>1180</v>
      </c>
      <c r="AJ322" s="13"/>
      <c r="AK322" s="14"/>
      <c r="AL322" s="15"/>
      <c r="AM322" s="354"/>
      <c r="AN322" s="384"/>
      <c r="AO322" s="309" t="s">
        <v>1038</v>
      </c>
    </row>
    <row r="323" spans="1:41" s="383" customFormat="1" ht="16">
      <c r="A323" s="756"/>
      <c r="B323" s="391"/>
      <c r="C323" s="391"/>
      <c r="D323" s="340"/>
      <c r="E323" s="388"/>
      <c r="F323" s="390"/>
      <c r="G323" s="426"/>
      <c r="H323" s="377" t="s">
        <v>1253</v>
      </c>
      <c r="I323" s="365"/>
      <c r="J323" s="16" t="s">
        <v>1040</v>
      </c>
      <c r="K323" s="16" t="s">
        <v>1041</v>
      </c>
      <c r="L323" s="16" t="s">
        <v>1253</v>
      </c>
      <c r="M323" s="16" t="s">
        <v>755</v>
      </c>
      <c r="N323" s="388"/>
      <c r="O323" s="751"/>
      <c r="P323" s="751"/>
      <c r="Q323" s="388"/>
      <c r="R323" s="387"/>
      <c r="S323" s="332" t="s">
        <v>47</v>
      </c>
      <c r="T323" s="332" t="s">
        <v>1167</v>
      </c>
      <c r="U323" s="332" t="s">
        <v>1167</v>
      </c>
      <c r="V323" s="332" t="s">
        <v>1167</v>
      </c>
      <c r="W323" s="332" t="s">
        <v>1167</v>
      </c>
      <c r="X323" s="332" t="s">
        <v>1167</v>
      </c>
      <c r="Y323" s="332" t="s">
        <v>1167</v>
      </c>
      <c r="Z323" s="332" t="s">
        <v>1167</v>
      </c>
      <c r="AA323" s="332" t="s">
        <v>1167</v>
      </c>
      <c r="AB323" s="425" t="s">
        <v>1167</v>
      </c>
      <c r="AC323" s="425" t="s">
        <v>1167</v>
      </c>
      <c r="AD323" s="423" t="s">
        <v>1167</v>
      </c>
      <c r="AE323" s="384"/>
      <c r="AF323" s="320" t="str">
        <f t="shared" si="10"/>
        <v>PERI</v>
      </c>
      <c r="AG323" s="321">
        <v>44995</v>
      </c>
      <c r="AH323" s="320" t="s">
        <v>1216</v>
      </c>
      <c r="AI323" s="320" t="s">
        <v>1180</v>
      </c>
      <c r="AJ323" s="13"/>
      <c r="AK323" s="14"/>
      <c r="AL323" s="15"/>
      <c r="AM323" s="354"/>
      <c r="AN323" s="384"/>
      <c r="AO323" s="309" t="s">
        <v>1040</v>
      </c>
    </row>
    <row r="324" spans="1:41" s="383" customFormat="1" ht="16">
      <c r="A324" s="756"/>
      <c r="B324" s="391"/>
      <c r="C324" s="391"/>
      <c r="D324" s="340"/>
      <c r="E324" s="388"/>
      <c r="F324" s="390"/>
      <c r="G324" s="426"/>
      <c r="H324" s="377" t="s">
        <v>1253</v>
      </c>
      <c r="I324" s="365"/>
      <c r="J324" s="16" t="s">
        <v>1042</v>
      </c>
      <c r="K324" s="16" t="s">
        <v>1043</v>
      </c>
      <c r="L324" s="16" t="s">
        <v>1253</v>
      </c>
      <c r="M324" s="16" t="s">
        <v>755</v>
      </c>
      <c r="N324" s="388"/>
      <c r="O324" s="751"/>
      <c r="P324" s="751"/>
      <c r="Q324" s="388"/>
      <c r="R324" s="387"/>
      <c r="S324" s="332" t="s">
        <v>47</v>
      </c>
      <c r="T324" s="332" t="s">
        <v>1167</v>
      </c>
      <c r="U324" s="332" t="s">
        <v>1167</v>
      </c>
      <c r="V324" s="332" t="s">
        <v>1167</v>
      </c>
      <c r="W324" s="332" t="s">
        <v>1167</v>
      </c>
      <c r="X324" s="332" t="s">
        <v>1167</v>
      </c>
      <c r="Y324" s="332" t="s">
        <v>1167</v>
      </c>
      <c r="Z324" s="332" t="s">
        <v>1167</v>
      </c>
      <c r="AA324" s="332" t="s">
        <v>1167</v>
      </c>
      <c r="AB324" s="425" t="s">
        <v>1167</v>
      </c>
      <c r="AC324" s="425" t="s">
        <v>1167</v>
      </c>
      <c r="AD324" s="423" t="s">
        <v>1167</v>
      </c>
      <c r="AE324" s="384"/>
      <c r="AF324" s="320" t="str">
        <f t="shared" si="10"/>
        <v>PERI</v>
      </c>
      <c r="AG324" s="321">
        <v>44995</v>
      </c>
      <c r="AH324" s="320" t="s">
        <v>1216</v>
      </c>
      <c r="AI324" s="320" t="s">
        <v>1180</v>
      </c>
      <c r="AJ324" s="13"/>
      <c r="AK324" s="14"/>
      <c r="AL324" s="15"/>
      <c r="AM324" s="354"/>
      <c r="AN324" s="384"/>
      <c r="AO324" s="309" t="s">
        <v>1042</v>
      </c>
    </row>
    <row r="325" spans="1:41" s="383" customFormat="1" ht="16">
      <c r="A325" s="756"/>
      <c r="B325" s="391"/>
      <c r="C325" s="391"/>
      <c r="D325" s="340"/>
      <c r="E325" s="388"/>
      <c r="F325" s="390"/>
      <c r="G325" s="426"/>
      <c r="H325" s="377" t="s">
        <v>1253</v>
      </c>
      <c r="I325" s="365"/>
      <c r="J325" s="16" t="s">
        <v>1044</v>
      </c>
      <c r="K325" s="16" t="s">
        <v>1045</v>
      </c>
      <c r="L325" s="16" t="s">
        <v>1253</v>
      </c>
      <c r="M325" s="16" t="s">
        <v>755</v>
      </c>
      <c r="N325" s="388"/>
      <c r="O325" s="751"/>
      <c r="P325" s="751"/>
      <c r="Q325" s="388"/>
      <c r="R325" s="387"/>
      <c r="S325" s="332" t="s">
        <v>47</v>
      </c>
      <c r="T325" s="332" t="s">
        <v>1167</v>
      </c>
      <c r="U325" s="332" t="s">
        <v>1167</v>
      </c>
      <c r="V325" s="332" t="s">
        <v>1167</v>
      </c>
      <c r="W325" s="332" t="s">
        <v>1167</v>
      </c>
      <c r="X325" s="332" t="s">
        <v>1167</v>
      </c>
      <c r="Y325" s="332" t="s">
        <v>1167</v>
      </c>
      <c r="Z325" s="332" t="s">
        <v>1167</v>
      </c>
      <c r="AA325" s="332" t="s">
        <v>1167</v>
      </c>
      <c r="AB325" s="425" t="s">
        <v>1167</v>
      </c>
      <c r="AC325" s="425" t="s">
        <v>1167</v>
      </c>
      <c r="AD325" s="423" t="s">
        <v>1167</v>
      </c>
      <c r="AE325" s="384"/>
      <c r="AF325" s="320" t="str">
        <f t="shared" si="10"/>
        <v>PERI</v>
      </c>
      <c r="AG325" s="321">
        <v>44995</v>
      </c>
      <c r="AH325" s="320" t="s">
        <v>1216</v>
      </c>
      <c r="AI325" s="320" t="s">
        <v>1180</v>
      </c>
      <c r="AJ325" s="13"/>
      <c r="AK325" s="14"/>
      <c r="AL325" s="15"/>
      <c r="AM325" s="354"/>
      <c r="AN325" s="384"/>
      <c r="AO325" s="309" t="s">
        <v>1044</v>
      </c>
    </row>
    <row r="326" spans="1:41" s="383" customFormat="1" ht="16">
      <c r="A326" s="756"/>
      <c r="B326" s="391"/>
      <c r="C326" s="391"/>
      <c r="D326" s="340"/>
      <c r="E326" s="388"/>
      <c r="F326" s="390"/>
      <c r="G326" s="426"/>
      <c r="H326" s="377" t="s">
        <v>1253</v>
      </c>
      <c r="I326" s="365"/>
      <c r="J326" s="16" t="s">
        <v>1046</v>
      </c>
      <c r="K326" s="16" t="s">
        <v>1047</v>
      </c>
      <c r="L326" s="16" t="s">
        <v>1253</v>
      </c>
      <c r="M326" s="16" t="s">
        <v>755</v>
      </c>
      <c r="N326" s="388"/>
      <c r="O326" s="751"/>
      <c r="P326" s="751"/>
      <c r="Q326" s="388"/>
      <c r="R326" s="387"/>
      <c r="S326" s="332" t="s">
        <v>47</v>
      </c>
      <c r="T326" s="332" t="s">
        <v>1167</v>
      </c>
      <c r="U326" s="332" t="s">
        <v>1167</v>
      </c>
      <c r="V326" s="332" t="s">
        <v>1167</v>
      </c>
      <c r="W326" s="332" t="s">
        <v>1167</v>
      </c>
      <c r="X326" s="332" t="s">
        <v>1167</v>
      </c>
      <c r="Y326" s="332" t="s">
        <v>1167</v>
      </c>
      <c r="Z326" s="332" t="s">
        <v>1167</v>
      </c>
      <c r="AA326" s="332" t="s">
        <v>1167</v>
      </c>
      <c r="AB326" s="425" t="s">
        <v>1167</v>
      </c>
      <c r="AC326" s="425" t="s">
        <v>1167</v>
      </c>
      <c r="AD326" s="423" t="s">
        <v>1167</v>
      </c>
      <c r="AE326" s="384"/>
      <c r="AF326" s="320" t="str">
        <f t="shared" si="10"/>
        <v>PERI</v>
      </c>
      <c r="AG326" s="321">
        <v>44995</v>
      </c>
      <c r="AH326" s="320" t="s">
        <v>1216</v>
      </c>
      <c r="AI326" s="320" t="s">
        <v>1180</v>
      </c>
      <c r="AJ326" s="13"/>
      <c r="AK326" s="14"/>
      <c r="AL326" s="15"/>
      <c r="AM326" s="354"/>
      <c r="AN326" s="384"/>
      <c r="AO326" s="309" t="s">
        <v>1046</v>
      </c>
    </row>
    <row r="327" spans="1:41" s="383" customFormat="1" ht="16">
      <c r="A327" s="756"/>
      <c r="B327" s="391"/>
      <c r="C327" s="391"/>
      <c r="D327" s="340"/>
      <c r="E327" s="388"/>
      <c r="F327" s="390"/>
      <c r="G327" s="426"/>
      <c r="H327" s="377" t="s">
        <v>1253</v>
      </c>
      <c r="I327" s="365"/>
      <c r="J327" s="16" t="s">
        <v>1048</v>
      </c>
      <c r="K327" s="16" t="s">
        <v>1049</v>
      </c>
      <c r="L327" s="16" t="s">
        <v>1253</v>
      </c>
      <c r="M327" s="16" t="s">
        <v>755</v>
      </c>
      <c r="N327" s="388"/>
      <c r="O327" s="751"/>
      <c r="P327" s="751"/>
      <c r="Q327" s="388"/>
      <c r="R327" s="387"/>
      <c r="S327" s="332" t="s">
        <v>47</v>
      </c>
      <c r="T327" s="332" t="s">
        <v>1167</v>
      </c>
      <c r="U327" s="332" t="s">
        <v>1167</v>
      </c>
      <c r="V327" s="332" t="s">
        <v>1167</v>
      </c>
      <c r="W327" s="332" t="s">
        <v>1167</v>
      </c>
      <c r="X327" s="332" t="s">
        <v>1167</v>
      </c>
      <c r="Y327" s="332" t="s">
        <v>1167</v>
      </c>
      <c r="Z327" s="332" t="s">
        <v>1167</v>
      </c>
      <c r="AA327" s="332" t="s">
        <v>1167</v>
      </c>
      <c r="AB327" s="425" t="s">
        <v>1167</v>
      </c>
      <c r="AC327" s="425" t="s">
        <v>1167</v>
      </c>
      <c r="AD327" s="423" t="s">
        <v>1167</v>
      </c>
      <c r="AE327" s="384"/>
      <c r="AF327" s="320" t="str">
        <f t="shared" si="10"/>
        <v>PERI</v>
      </c>
      <c r="AG327" s="321">
        <v>44995</v>
      </c>
      <c r="AH327" s="320" t="s">
        <v>1216</v>
      </c>
      <c r="AI327" s="320" t="s">
        <v>1180</v>
      </c>
      <c r="AJ327" s="13"/>
      <c r="AK327" s="14"/>
      <c r="AL327" s="15"/>
      <c r="AM327" s="354"/>
      <c r="AN327" s="384"/>
      <c r="AO327" s="309" t="s">
        <v>1048</v>
      </c>
    </row>
    <row r="328" spans="1:41" s="383" customFormat="1" ht="16">
      <c r="A328" s="756"/>
      <c r="B328" s="391"/>
      <c r="C328" s="391"/>
      <c r="D328" s="340"/>
      <c r="E328" s="388"/>
      <c r="F328" s="390"/>
      <c r="G328" s="426"/>
      <c r="H328" s="377" t="s">
        <v>1253</v>
      </c>
      <c r="I328" s="365"/>
      <c r="J328" s="16" t="s">
        <v>1050</v>
      </c>
      <c r="K328" s="16" t="s">
        <v>1051</v>
      </c>
      <c r="L328" s="16" t="s">
        <v>1253</v>
      </c>
      <c r="M328" s="16" t="s">
        <v>755</v>
      </c>
      <c r="N328" s="388"/>
      <c r="O328" s="751"/>
      <c r="P328" s="751"/>
      <c r="Q328" s="388"/>
      <c r="R328" s="387"/>
      <c r="S328" s="332" t="s">
        <v>47</v>
      </c>
      <c r="T328" s="332" t="s">
        <v>1167</v>
      </c>
      <c r="U328" s="332" t="s">
        <v>1167</v>
      </c>
      <c r="V328" s="332" t="s">
        <v>1167</v>
      </c>
      <c r="W328" s="332" t="s">
        <v>1167</v>
      </c>
      <c r="X328" s="332" t="s">
        <v>1167</v>
      </c>
      <c r="Y328" s="332" t="s">
        <v>1167</v>
      </c>
      <c r="Z328" s="332" t="s">
        <v>1167</v>
      </c>
      <c r="AA328" s="332" t="s">
        <v>1167</v>
      </c>
      <c r="AB328" s="425" t="s">
        <v>1167</v>
      </c>
      <c r="AC328" s="425" t="s">
        <v>1167</v>
      </c>
      <c r="AD328" s="423" t="s">
        <v>1167</v>
      </c>
      <c r="AE328" s="384"/>
      <c r="AF328" s="320" t="str">
        <f t="shared" si="10"/>
        <v>PERI</v>
      </c>
      <c r="AG328" s="321">
        <v>44995</v>
      </c>
      <c r="AH328" s="320" t="s">
        <v>1216</v>
      </c>
      <c r="AI328" s="320" t="s">
        <v>1180</v>
      </c>
      <c r="AJ328" s="13"/>
      <c r="AK328" s="14"/>
      <c r="AL328" s="15"/>
      <c r="AM328" s="354"/>
      <c r="AN328" s="384"/>
      <c r="AO328" s="309" t="s">
        <v>1050</v>
      </c>
    </row>
    <row r="329" spans="1:41" ht="16">
      <c r="A329" s="756"/>
      <c r="B329" s="340"/>
      <c r="C329" s="340"/>
      <c r="D329" s="340"/>
      <c r="E329" s="340"/>
      <c r="F329" s="366"/>
      <c r="H329" s="369" t="s">
        <v>1255</v>
      </c>
      <c r="I329" s="351" t="s">
        <v>1175</v>
      </c>
      <c r="J329" s="350"/>
      <c r="K329" s="350"/>
      <c r="L329" s="350"/>
      <c r="M329" s="350"/>
      <c r="N329" s="340"/>
      <c r="O329" s="751"/>
      <c r="P329" s="751"/>
      <c r="Q329" s="340"/>
      <c r="R329" s="348"/>
      <c r="S329" s="347"/>
      <c r="T329" s="347"/>
      <c r="U329" s="347"/>
      <c r="V329" s="347"/>
      <c r="W329" s="347"/>
      <c r="X329" s="347"/>
      <c r="Y329" s="347"/>
      <c r="Z329" s="347"/>
      <c r="AA329" s="347"/>
      <c r="AB329" s="347"/>
      <c r="AC329" s="347"/>
      <c r="AD329" s="346"/>
      <c r="AE329" s="345"/>
      <c r="AF329" s="344" t="s">
        <v>1176</v>
      </c>
      <c r="AG329" s="342"/>
      <c r="AH329" s="342"/>
      <c r="AI329" s="342"/>
      <c r="AJ329" s="342"/>
      <c r="AK329" s="342"/>
      <c r="AL329" s="342"/>
      <c r="AM329" s="342"/>
      <c r="AN329" s="319"/>
      <c r="AO329" s="309" t="e">
        <v>#N/A</v>
      </c>
    </row>
    <row r="330" spans="1:41" ht="16">
      <c r="A330" s="755"/>
      <c r="B330" s="340"/>
      <c r="C330" s="340"/>
      <c r="D330" s="340"/>
      <c r="E330" s="340"/>
      <c r="F330" s="366"/>
      <c r="H330" s="377" t="s">
        <v>1256</v>
      </c>
      <c r="I330" s="365"/>
      <c r="J330" s="46" t="s">
        <v>238</v>
      </c>
      <c r="K330" s="46" t="s">
        <v>239</v>
      </c>
      <c r="L330" s="46" t="s">
        <v>1257</v>
      </c>
      <c r="M330" s="46" t="s">
        <v>1258</v>
      </c>
      <c r="N330" s="340"/>
      <c r="O330" s="749"/>
      <c r="P330" s="749"/>
      <c r="Q330" s="340"/>
      <c r="R330" s="333"/>
      <c r="S330" s="332" t="s">
        <v>47</v>
      </c>
      <c r="T330" s="332" t="s">
        <v>47</v>
      </c>
      <c r="U330" s="332" t="s">
        <v>47</v>
      </c>
      <c r="V330" s="332" t="s">
        <v>47</v>
      </c>
      <c r="W330" s="332" t="s">
        <v>47</v>
      </c>
      <c r="X330" s="332" t="s">
        <v>47</v>
      </c>
      <c r="Y330" s="332" t="s">
        <v>47</v>
      </c>
      <c r="Z330" s="332" t="s">
        <v>47</v>
      </c>
      <c r="AA330" s="332" t="s">
        <v>47</v>
      </c>
      <c r="AB330" s="332" t="s">
        <v>47</v>
      </c>
      <c r="AC330" s="332" t="s">
        <v>47</v>
      </c>
      <c r="AD330" s="331" t="s">
        <v>47</v>
      </c>
      <c r="AE330" s="319"/>
      <c r="AF330" s="320" t="str">
        <f t="shared" ref="AF330:AF361" si="11">AF329</f>
        <v>PERI</v>
      </c>
      <c r="AG330" s="321">
        <v>44994</v>
      </c>
      <c r="AH330" s="320" t="s">
        <v>1259</v>
      </c>
      <c r="AI330" s="320" t="s">
        <v>1102</v>
      </c>
      <c r="AJ330" s="321"/>
      <c r="AK330" s="320"/>
      <c r="AL330" s="320"/>
      <c r="AM330" s="320"/>
      <c r="AN330" s="319"/>
      <c r="AO330" s="309" t="s">
        <v>1959</v>
      </c>
    </row>
    <row r="331" spans="1:41" ht="16">
      <c r="A331" s="755"/>
      <c r="B331" s="340"/>
      <c r="C331" s="340"/>
      <c r="D331" s="340"/>
      <c r="E331" s="340"/>
      <c r="F331" s="366"/>
      <c r="H331" s="377" t="s">
        <v>1256</v>
      </c>
      <c r="I331" s="365"/>
      <c r="J331" s="46" t="s">
        <v>242</v>
      </c>
      <c r="K331" s="46" t="s">
        <v>243</v>
      </c>
      <c r="L331" s="46" t="s">
        <v>1260</v>
      </c>
      <c r="M331" s="46" t="s">
        <v>755</v>
      </c>
      <c r="N331" s="340"/>
      <c r="O331" s="749"/>
      <c r="P331" s="749"/>
      <c r="Q331" s="340"/>
      <c r="R331" s="333"/>
      <c r="S331" s="332" t="s">
        <v>47</v>
      </c>
      <c r="T331" s="332" t="s">
        <v>47</v>
      </c>
      <c r="U331" s="332" t="s">
        <v>47</v>
      </c>
      <c r="V331" s="332" t="s">
        <v>47</v>
      </c>
      <c r="W331" s="332" t="s">
        <v>47</v>
      </c>
      <c r="X331" s="332" t="s">
        <v>47</v>
      </c>
      <c r="Y331" s="332" t="s">
        <v>47</v>
      </c>
      <c r="Z331" s="332" t="s">
        <v>47</v>
      </c>
      <c r="AA331" s="332" t="s">
        <v>47</v>
      </c>
      <c r="AB331" s="332" t="s">
        <v>47</v>
      </c>
      <c r="AC331" s="332" t="s">
        <v>47</v>
      </c>
      <c r="AD331" s="331" t="s">
        <v>47</v>
      </c>
      <c r="AE331" s="319"/>
      <c r="AF331" s="320" t="str">
        <f t="shared" si="11"/>
        <v>PERI</v>
      </c>
      <c r="AG331" s="321">
        <v>44994</v>
      </c>
      <c r="AH331" s="320" t="s">
        <v>1261</v>
      </c>
      <c r="AI331" s="320" t="s">
        <v>1180</v>
      </c>
      <c r="AJ331" s="321"/>
      <c r="AK331" s="320"/>
      <c r="AL331" s="320"/>
      <c r="AM331" s="320"/>
      <c r="AN331" s="319"/>
      <c r="AO331" s="309" t="s">
        <v>2141</v>
      </c>
    </row>
    <row r="332" spans="1:41" ht="16">
      <c r="A332" s="755"/>
      <c r="B332" s="340"/>
      <c r="C332" s="340"/>
      <c r="D332" s="340"/>
      <c r="E332" s="340"/>
      <c r="F332" s="366"/>
      <c r="H332" s="377" t="s">
        <v>1256</v>
      </c>
      <c r="I332" s="365"/>
      <c r="J332" s="46" t="s">
        <v>247</v>
      </c>
      <c r="K332" s="46" t="s">
        <v>248</v>
      </c>
      <c r="L332" s="46" t="s">
        <v>1260</v>
      </c>
      <c r="M332" s="46" t="s">
        <v>755</v>
      </c>
      <c r="N332" s="340"/>
      <c r="O332" s="749"/>
      <c r="P332" s="749"/>
      <c r="Q332" s="340"/>
      <c r="R332" s="333"/>
      <c r="S332" s="332" t="s">
        <v>47</v>
      </c>
      <c r="T332" s="332" t="s">
        <v>47</v>
      </c>
      <c r="U332" s="332" t="s">
        <v>47</v>
      </c>
      <c r="V332" s="332" t="s">
        <v>47</v>
      </c>
      <c r="W332" s="332" t="s">
        <v>47</v>
      </c>
      <c r="X332" s="332" t="s">
        <v>47</v>
      </c>
      <c r="Y332" s="332" t="s">
        <v>47</v>
      </c>
      <c r="Z332" s="332" t="s">
        <v>47</v>
      </c>
      <c r="AA332" s="332" t="s">
        <v>47</v>
      </c>
      <c r="AB332" s="332" t="s">
        <v>47</v>
      </c>
      <c r="AC332" s="332" t="s">
        <v>47</v>
      </c>
      <c r="AD332" s="331" t="s">
        <v>47</v>
      </c>
      <c r="AE332" s="319"/>
      <c r="AF332" s="320" t="str">
        <f t="shared" si="11"/>
        <v>PERI</v>
      </c>
      <c r="AG332" s="321">
        <v>44994</v>
      </c>
      <c r="AH332" s="320" t="s">
        <v>1261</v>
      </c>
      <c r="AI332" s="320" t="s">
        <v>1180</v>
      </c>
      <c r="AJ332" s="321"/>
      <c r="AK332" s="320"/>
      <c r="AL332" s="320"/>
      <c r="AM332" s="320"/>
      <c r="AN332" s="319"/>
      <c r="AO332" s="309" t="s">
        <v>1990</v>
      </c>
    </row>
    <row r="333" spans="1:41" ht="16">
      <c r="A333" s="755"/>
      <c r="B333" s="340"/>
      <c r="C333" s="340"/>
      <c r="D333" s="340"/>
      <c r="E333" s="340"/>
      <c r="F333" s="366"/>
      <c r="H333" s="377" t="s">
        <v>1256</v>
      </c>
      <c r="I333" s="365"/>
      <c r="J333" s="46" t="s">
        <v>251</v>
      </c>
      <c r="K333" s="46" t="s">
        <v>252</v>
      </c>
      <c r="L333" s="46" t="s">
        <v>1260</v>
      </c>
      <c r="M333" s="46" t="s">
        <v>755</v>
      </c>
      <c r="N333" s="340"/>
      <c r="O333" s="749"/>
      <c r="P333" s="749"/>
      <c r="Q333" s="340"/>
      <c r="R333" s="333"/>
      <c r="S333" s="332" t="s">
        <v>47</v>
      </c>
      <c r="T333" s="332" t="s">
        <v>47</v>
      </c>
      <c r="U333" s="332" t="s">
        <v>47</v>
      </c>
      <c r="V333" s="332" t="s">
        <v>47</v>
      </c>
      <c r="W333" s="332" t="s">
        <v>47</v>
      </c>
      <c r="X333" s="332" t="s">
        <v>47</v>
      </c>
      <c r="Y333" s="332" t="s">
        <v>47</v>
      </c>
      <c r="Z333" s="332" t="s">
        <v>47</v>
      </c>
      <c r="AA333" s="332" t="s">
        <v>47</v>
      </c>
      <c r="AB333" s="332" t="s">
        <v>47</v>
      </c>
      <c r="AC333" s="332" t="s">
        <v>47</v>
      </c>
      <c r="AD333" s="331" t="s">
        <v>47</v>
      </c>
      <c r="AE333" s="319"/>
      <c r="AF333" s="320" t="str">
        <f t="shared" si="11"/>
        <v>PERI</v>
      </c>
      <c r="AG333" s="321">
        <v>44994</v>
      </c>
      <c r="AH333" s="320" t="s">
        <v>1261</v>
      </c>
      <c r="AI333" s="320" t="s">
        <v>1180</v>
      </c>
      <c r="AJ333" s="321"/>
      <c r="AK333" s="320"/>
      <c r="AL333" s="320"/>
      <c r="AM333" s="320"/>
      <c r="AN333" s="319"/>
      <c r="AO333" s="309" t="s">
        <v>2006</v>
      </c>
    </row>
    <row r="334" spans="1:41" ht="16">
      <c r="A334" s="755"/>
      <c r="B334" s="340"/>
      <c r="C334" s="340"/>
      <c r="D334" s="340"/>
      <c r="E334" s="340"/>
      <c r="F334" s="366"/>
      <c r="H334" s="377" t="s">
        <v>1256</v>
      </c>
      <c r="I334" s="365"/>
      <c r="J334" s="46" t="s">
        <v>255</v>
      </c>
      <c r="K334" s="46" t="s">
        <v>256</v>
      </c>
      <c r="L334" s="46" t="s">
        <v>1262</v>
      </c>
      <c r="M334" s="46" t="s">
        <v>1258</v>
      </c>
      <c r="N334" s="340"/>
      <c r="O334" s="749"/>
      <c r="P334" s="749"/>
      <c r="Q334" s="340"/>
      <c r="R334" s="333"/>
      <c r="S334" s="332" t="s">
        <v>47</v>
      </c>
      <c r="T334" s="332" t="s">
        <v>47</v>
      </c>
      <c r="U334" s="332" t="s">
        <v>47</v>
      </c>
      <c r="V334" s="332" t="s">
        <v>47</v>
      </c>
      <c r="W334" s="332" t="s">
        <v>47</v>
      </c>
      <c r="X334" s="332" t="s">
        <v>47</v>
      </c>
      <c r="Y334" s="332" t="s">
        <v>47</v>
      </c>
      <c r="Z334" s="332" t="s">
        <v>47</v>
      </c>
      <c r="AA334" s="332" t="s">
        <v>47</v>
      </c>
      <c r="AB334" s="332" t="s">
        <v>47</v>
      </c>
      <c r="AC334" s="332" t="s">
        <v>47</v>
      </c>
      <c r="AD334" s="331" t="s">
        <v>47</v>
      </c>
      <c r="AE334" s="319"/>
      <c r="AF334" s="320" t="str">
        <f t="shared" si="11"/>
        <v>PERI</v>
      </c>
      <c r="AG334" s="321">
        <v>44994</v>
      </c>
      <c r="AH334" s="320" t="s">
        <v>1261</v>
      </c>
      <c r="AI334" s="320" t="s">
        <v>1180</v>
      </c>
      <c r="AJ334" s="321"/>
      <c r="AK334" s="320"/>
      <c r="AL334" s="320"/>
      <c r="AM334" s="320"/>
      <c r="AN334" s="319"/>
      <c r="AO334" s="309" t="s">
        <v>1967</v>
      </c>
    </row>
    <row r="335" spans="1:41" ht="16">
      <c r="A335" s="755"/>
      <c r="B335" s="340"/>
      <c r="C335" s="340"/>
      <c r="D335" s="340"/>
      <c r="E335" s="340"/>
      <c r="F335" s="366"/>
      <c r="H335" s="377" t="s">
        <v>1256</v>
      </c>
      <c r="I335" s="365"/>
      <c r="J335" s="46" t="s">
        <v>259</v>
      </c>
      <c r="K335" s="46" t="s">
        <v>260</v>
      </c>
      <c r="L335" s="46" t="s">
        <v>1262</v>
      </c>
      <c r="M335" s="46" t="s">
        <v>755</v>
      </c>
      <c r="N335" s="340"/>
      <c r="O335" s="749"/>
      <c r="P335" s="749"/>
      <c r="Q335" s="340"/>
      <c r="R335" s="333"/>
      <c r="S335" s="332" t="s">
        <v>47</v>
      </c>
      <c r="T335" s="332" t="s">
        <v>47</v>
      </c>
      <c r="U335" s="332" t="s">
        <v>47</v>
      </c>
      <c r="V335" s="332" t="s">
        <v>47</v>
      </c>
      <c r="W335" s="332" t="s">
        <v>47</v>
      </c>
      <c r="X335" s="332" t="s">
        <v>47</v>
      </c>
      <c r="Y335" s="332" t="s">
        <v>47</v>
      </c>
      <c r="Z335" s="332" t="s">
        <v>47</v>
      </c>
      <c r="AA335" s="332" t="s">
        <v>47</v>
      </c>
      <c r="AB335" s="332" t="s">
        <v>47</v>
      </c>
      <c r="AC335" s="332" t="s">
        <v>47</v>
      </c>
      <c r="AD335" s="331" t="s">
        <v>47</v>
      </c>
      <c r="AE335" s="319"/>
      <c r="AF335" s="320" t="str">
        <f t="shared" si="11"/>
        <v>PERI</v>
      </c>
      <c r="AG335" s="321">
        <v>44994</v>
      </c>
      <c r="AH335" s="320" t="s">
        <v>1261</v>
      </c>
      <c r="AI335" s="320" t="s">
        <v>1180</v>
      </c>
      <c r="AJ335" s="321"/>
      <c r="AK335" s="320"/>
      <c r="AL335" s="320"/>
      <c r="AM335" s="320"/>
      <c r="AN335" s="319"/>
      <c r="AO335" s="309" t="s">
        <v>2142</v>
      </c>
    </row>
    <row r="336" spans="1:41" ht="16">
      <c r="A336" s="755"/>
      <c r="B336" s="340"/>
      <c r="C336" s="340"/>
      <c r="D336" s="340"/>
      <c r="E336" s="340"/>
      <c r="F336" s="366"/>
      <c r="H336" s="377" t="s">
        <v>1256</v>
      </c>
      <c r="I336" s="365"/>
      <c r="J336" s="46" t="s">
        <v>264</v>
      </c>
      <c r="K336" s="46" t="s">
        <v>265</v>
      </c>
      <c r="L336" s="46" t="s">
        <v>1262</v>
      </c>
      <c r="M336" s="46" t="s">
        <v>755</v>
      </c>
      <c r="N336" s="340"/>
      <c r="O336" s="749"/>
      <c r="P336" s="749"/>
      <c r="Q336" s="340"/>
      <c r="R336" s="333"/>
      <c r="S336" s="332" t="s">
        <v>47</v>
      </c>
      <c r="T336" s="332" t="s">
        <v>47</v>
      </c>
      <c r="U336" s="332" t="s">
        <v>47</v>
      </c>
      <c r="V336" s="332" t="s">
        <v>47</v>
      </c>
      <c r="W336" s="332" t="s">
        <v>47</v>
      </c>
      <c r="X336" s="332" t="s">
        <v>47</v>
      </c>
      <c r="Y336" s="332" t="s">
        <v>47</v>
      </c>
      <c r="Z336" s="332" t="s">
        <v>47</v>
      </c>
      <c r="AA336" s="332" t="s">
        <v>47</v>
      </c>
      <c r="AB336" s="332" t="s">
        <v>47</v>
      </c>
      <c r="AC336" s="332" t="s">
        <v>47</v>
      </c>
      <c r="AD336" s="331" t="s">
        <v>47</v>
      </c>
      <c r="AE336" s="319"/>
      <c r="AF336" s="320" t="str">
        <f t="shared" si="11"/>
        <v>PERI</v>
      </c>
      <c r="AG336" s="321">
        <v>44994</v>
      </c>
      <c r="AH336" s="320" t="s">
        <v>1261</v>
      </c>
      <c r="AI336" s="320" t="s">
        <v>1180</v>
      </c>
      <c r="AJ336" s="321"/>
      <c r="AK336" s="320"/>
      <c r="AL336" s="320"/>
      <c r="AM336" s="320"/>
      <c r="AN336" s="319"/>
      <c r="AO336" s="309" t="s">
        <v>1998</v>
      </c>
    </row>
    <row r="337" spans="1:41" ht="16">
      <c r="A337" s="755"/>
      <c r="B337" s="340"/>
      <c r="C337" s="340"/>
      <c r="D337" s="340"/>
      <c r="E337" s="340"/>
      <c r="F337" s="366"/>
      <c r="H337" s="377" t="s">
        <v>1256</v>
      </c>
      <c r="I337" s="365"/>
      <c r="J337" s="46" t="s">
        <v>268</v>
      </c>
      <c r="K337" s="46" t="s">
        <v>269</v>
      </c>
      <c r="L337" s="46" t="s">
        <v>1262</v>
      </c>
      <c r="M337" s="46" t="s">
        <v>755</v>
      </c>
      <c r="N337" s="340"/>
      <c r="O337" s="749"/>
      <c r="P337" s="749"/>
      <c r="Q337" s="340"/>
      <c r="R337" s="333"/>
      <c r="S337" s="332" t="s">
        <v>47</v>
      </c>
      <c r="T337" s="332" t="s">
        <v>47</v>
      </c>
      <c r="U337" s="332" t="s">
        <v>47</v>
      </c>
      <c r="V337" s="332" t="s">
        <v>47</v>
      </c>
      <c r="W337" s="332" t="s">
        <v>47</v>
      </c>
      <c r="X337" s="332" t="s">
        <v>47</v>
      </c>
      <c r="Y337" s="332" t="s">
        <v>47</v>
      </c>
      <c r="Z337" s="332" t="s">
        <v>47</v>
      </c>
      <c r="AA337" s="332" t="s">
        <v>47</v>
      </c>
      <c r="AB337" s="332" t="s">
        <v>47</v>
      </c>
      <c r="AC337" s="332" t="s">
        <v>47</v>
      </c>
      <c r="AD337" s="331" t="s">
        <v>47</v>
      </c>
      <c r="AE337" s="319"/>
      <c r="AF337" s="320" t="str">
        <f t="shared" si="11"/>
        <v>PERI</v>
      </c>
      <c r="AG337" s="321">
        <v>44994</v>
      </c>
      <c r="AH337" s="320" t="s">
        <v>1261</v>
      </c>
      <c r="AI337" s="320" t="s">
        <v>1180</v>
      </c>
      <c r="AJ337" s="321"/>
      <c r="AK337" s="320"/>
      <c r="AL337" s="320"/>
      <c r="AM337" s="320"/>
      <c r="AN337" s="319"/>
      <c r="AO337" s="309" t="s">
        <v>2014</v>
      </c>
    </row>
    <row r="338" spans="1:41" ht="16">
      <c r="A338" s="755"/>
      <c r="B338" s="340"/>
      <c r="C338" s="340"/>
      <c r="D338" s="340"/>
      <c r="E338" s="340"/>
      <c r="F338" s="366"/>
      <c r="H338" s="377" t="s">
        <v>1256</v>
      </c>
      <c r="I338" s="365"/>
      <c r="J338" s="46" t="s">
        <v>273</v>
      </c>
      <c r="K338" s="46" t="s">
        <v>274</v>
      </c>
      <c r="L338" s="46" t="s">
        <v>1263</v>
      </c>
      <c r="M338" s="46" t="s">
        <v>755</v>
      </c>
      <c r="N338" s="340"/>
      <c r="O338" s="749"/>
      <c r="P338" s="749"/>
      <c r="Q338" s="340"/>
      <c r="R338" s="333"/>
      <c r="S338" s="332" t="s">
        <v>47</v>
      </c>
      <c r="T338" s="332" t="s">
        <v>47</v>
      </c>
      <c r="U338" s="332" t="s">
        <v>47</v>
      </c>
      <c r="V338" s="332" t="s">
        <v>47</v>
      </c>
      <c r="W338" s="332" t="s">
        <v>47</v>
      </c>
      <c r="X338" s="332" t="s">
        <v>47</v>
      </c>
      <c r="Y338" s="332" t="s">
        <v>47</v>
      </c>
      <c r="Z338" s="332" t="s">
        <v>47</v>
      </c>
      <c r="AA338" s="332" t="s">
        <v>47</v>
      </c>
      <c r="AB338" s="332" t="s">
        <v>47</v>
      </c>
      <c r="AC338" s="332" t="s">
        <v>47</v>
      </c>
      <c r="AD338" s="331" t="s">
        <v>47</v>
      </c>
      <c r="AE338" s="319"/>
      <c r="AF338" s="320" t="str">
        <f t="shared" si="11"/>
        <v>PERI</v>
      </c>
      <c r="AG338" s="321">
        <v>44994</v>
      </c>
      <c r="AH338" s="320" t="s">
        <v>1261</v>
      </c>
      <c r="AI338" s="320" t="s">
        <v>1180</v>
      </c>
      <c r="AJ338" s="321"/>
      <c r="AK338" s="320"/>
      <c r="AL338" s="320"/>
      <c r="AM338" s="320"/>
      <c r="AN338" s="319"/>
      <c r="AO338" s="309" t="s">
        <v>1961</v>
      </c>
    </row>
    <row r="339" spans="1:41" ht="16">
      <c r="A339" s="755"/>
      <c r="B339" s="340"/>
      <c r="C339" s="340"/>
      <c r="D339" s="340"/>
      <c r="E339" s="340"/>
      <c r="F339" s="366"/>
      <c r="H339" s="377" t="s">
        <v>1256</v>
      </c>
      <c r="I339" s="365"/>
      <c r="J339" s="46" t="s">
        <v>277</v>
      </c>
      <c r="K339" s="46" t="s">
        <v>278</v>
      </c>
      <c r="L339" s="46" t="s">
        <v>1263</v>
      </c>
      <c r="M339" s="46" t="s">
        <v>755</v>
      </c>
      <c r="N339" s="340"/>
      <c r="O339" s="749"/>
      <c r="P339" s="749"/>
      <c r="Q339" s="340"/>
      <c r="R339" s="333"/>
      <c r="S339" s="332" t="s">
        <v>47</v>
      </c>
      <c r="T339" s="332" t="s">
        <v>47</v>
      </c>
      <c r="U339" s="332" t="s">
        <v>47</v>
      </c>
      <c r="V339" s="332" t="s">
        <v>47</v>
      </c>
      <c r="W339" s="332" t="s">
        <v>47</v>
      </c>
      <c r="X339" s="332" t="s">
        <v>47</v>
      </c>
      <c r="Y339" s="332" t="s">
        <v>47</v>
      </c>
      <c r="Z339" s="332" t="s">
        <v>47</v>
      </c>
      <c r="AA339" s="332" t="s">
        <v>47</v>
      </c>
      <c r="AB339" s="332" t="s">
        <v>47</v>
      </c>
      <c r="AC339" s="332" t="s">
        <v>47</v>
      </c>
      <c r="AD339" s="331" t="s">
        <v>47</v>
      </c>
      <c r="AE339" s="319"/>
      <c r="AF339" s="320" t="str">
        <f t="shared" si="11"/>
        <v>PERI</v>
      </c>
      <c r="AG339" s="321">
        <v>44994</v>
      </c>
      <c r="AH339" s="320" t="s">
        <v>1261</v>
      </c>
      <c r="AI339" s="320" t="s">
        <v>1180</v>
      </c>
      <c r="AJ339" s="321"/>
      <c r="AK339" s="320"/>
      <c r="AL339" s="320"/>
      <c r="AM339" s="320"/>
      <c r="AN339" s="319"/>
      <c r="AO339" s="309" t="s">
        <v>2143</v>
      </c>
    </row>
    <row r="340" spans="1:41" ht="16">
      <c r="A340" s="755"/>
      <c r="B340" s="340"/>
      <c r="C340" s="340"/>
      <c r="D340" s="340"/>
      <c r="E340" s="340"/>
      <c r="F340" s="366"/>
      <c r="H340" s="377" t="s">
        <v>1256</v>
      </c>
      <c r="I340" s="365"/>
      <c r="J340" s="46" t="s">
        <v>282</v>
      </c>
      <c r="K340" s="46" t="s">
        <v>283</v>
      </c>
      <c r="L340" s="46" t="s">
        <v>1263</v>
      </c>
      <c r="M340" s="46" t="s">
        <v>755</v>
      </c>
      <c r="N340" s="340"/>
      <c r="O340" s="749"/>
      <c r="P340" s="749"/>
      <c r="Q340" s="340"/>
      <c r="R340" s="333"/>
      <c r="S340" s="332" t="s">
        <v>47</v>
      </c>
      <c r="T340" s="332" t="s">
        <v>47</v>
      </c>
      <c r="U340" s="332" t="s">
        <v>47</v>
      </c>
      <c r="V340" s="332" t="s">
        <v>47</v>
      </c>
      <c r="W340" s="332" t="s">
        <v>47</v>
      </c>
      <c r="X340" s="332" t="s">
        <v>47</v>
      </c>
      <c r="Y340" s="332" t="s">
        <v>47</v>
      </c>
      <c r="Z340" s="332" t="s">
        <v>47</v>
      </c>
      <c r="AA340" s="332" t="s">
        <v>47</v>
      </c>
      <c r="AB340" s="332" t="s">
        <v>47</v>
      </c>
      <c r="AC340" s="332" t="s">
        <v>47</v>
      </c>
      <c r="AD340" s="331" t="s">
        <v>47</v>
      </c>
      <c r="AE340" s="319"/>
      <c r="AF340" s="320" t="str">
        <f t="shared" si="11"/>
        <v>PERI</v>
      </c>
      <c r="AG340" s="321">
        <v>44994</v>
      </c>
      <c r="AH340" s="320" t="s">
        <v>1261</v>
      </c>
      <c r="AI340" s="320" t="s">
        <v>1180</v>
      </c>
      <c r="AJ340" s="321"/>
      <c r="AK340" s="320"/>
      <c r="AL340" s="320"/>
      <c r="AM340" s="320"/>
      <c r="AN340" s="319"/>
      <c r="AO340" s="309" t="s">
        <v>1992</v>
      </c>
    </row>
    <row r="341" spans="1:41" ht="16">
      <c r="A341" s="755"/>
      <c r="B341" s="340"/>
      <c r="C341" s="340"/>
      <c r="D341" s="340"/>
      <c r="E341" s="340"/>
      <c r="F341" s="366"/>
      <c r="H341" s="377" t="s">
        <v>1256</v>
      </c>
      <c r="I341" s="365"/>
      <c r="J341" s="46" t="s">
        <v>286</v>
      </c>
      <c r="K341" s="46" t="s">
        <v>287</v>
      </c>
      <c r="L341" s="46" t="s">
        <v>1263</v>
      </c>
      <c r="M341" s="46" t="s">
        <v>755</v>
      </c>
      <c r="N341" s="340"/>
      <c r="O341" s="749"/>
      <c r="P341" s="749"/>
      <c r="Q341" s="340"/>
      <c r="R341" s="333"/>
      <c r="S341" s="332" t="s">
        <v>47</v>
      </c>
      <c r="T341" s="332" t="s">
        <v>47</v>
      </c>
      <c r="U341" s="332" t="s">
        <v>47</v>
      </c>
      <c r="V341" s="332" t="s">
        <v>47</v>
      </c>
      <c r="W341" s="332" t="s">
        <v>47</v>
      </c>
      <c r="X341" s="332" t="s">
        <v>47</v>
      </c>
      <c r="Y341" s="332" t="s">
        <v>47</v>
      </c>
      <c r="Z341" s="332" t="s">
        <v>47</v>
      </c>
      <c r="AA341" s="332" t="s">
        <v>47</v>
      </c>
      <c r="AB341" s="332" t="s">
        <v>47</v>
      </c>
      <c r="AC341" s="332" t="s">
        <v>47</v>
      </c>
      <c r="AD341" s="331" t="s">
        <v>47</v>
      </c>
      <c r="AE341" s="319"/>
      <c r="AF341" s="320" t="str">
        <f t="shared" si="11"/>
        <v>PERI</v>
      </c>
      <c r="AG341" s="321">
        <v>44994</v>
      </c>
      <c r="AH341" s="320" t="s">
        <v>1261</v>
      </c>
      <c r="AI341" s="320" t="s">
        <v>1180</v>
      </c>
      <c r="AJ341" s="321"/>
      <c r="AK341" s="320"/>
      <c r="AL341" s="320"/>
      <c r="AM341" s="320"/>
      <c r="AN341" s="319"/>
      <c r="AO341" s="309" t="s">
        <v>2008</v>
      </c>
    </row>
    <row r="342" spans="1:41" ht="16">
      <c r="A342" s="755"/>
      <c r="B342" s="340"/>
      <c r="C342" s="340"/>
      <c r="D342" s="340"/>
      <c r="E342" s="340"/>
      <c r="F342" s="366"/>
      <c r="H342" s="377" t="s">
        <v>1256</v>
      </c>
      <c r="I342" s="365"/>
      <c r="J342" s="46" t="s">
        <v>794</v>
      </c>
      <c r="K342" s="46" t="s">
        <v>795</v>
      </c>
      <c r="L342" s="46" t="s">
        <v>1264</v>
      </c>
      <c r="M342" s="46" t="s">
        <v>755</v>
      </c>
      <c r="N342" s="340"/>
      <c r="O342" s="749"/>
      <c r="P342" s="749"/>
      <c r="Q342" s="340"/>
      <c r="R342" s="333"/>
      <c r="S342" s="424" t="s">
        <v>47</v>
      </c>
      <c r="T342" s="424" t="s">
        <v>47</v>
      </c>
      <c r="U342" s="424" t="s">
        <v>47</v>
      </c>
      <c r="V342" s="424" t="s">
        <v>47</v>
      </c>
      <c r="W342" s="424" t="s">
        <v>47</v>
      </c>
      <c r="X342" s="424" t="s">
        <v>47</v>
      </c>
      <c r="Y342" s="424" t="s">
        <v>47</v>
      </c>
      <c r="Z342" s="332" t="s">
        <v>47</v>
      </c>
      <c r="AA342" s="424" t="s">
        <v>1167</v>
      </c>
      <c r="AB342" s="332" t="s">
        <v>47</v>
      </c>
      <c r="AC342" s="332" t="s">
        <v>47</v>
      </c>
      <c r="AD342" s="423" t="s">
        <v>1167</v>
      </c>
      <c r="AE342" s="319"/>
      <c r="AF342" s="320" t="str">
        <f t="shared" si="11"/>
        <v>PERI</v>
      </c>
      <c r="AG342" s="321">
        <v>44994</v>
      </c>
      <c r="AH342" s="320" t="s">
        <v>1261</v>
      </c>
      <c r="AI342" s="320" t="s">
        <v>1180</v>
      </c>
      <c r="AJ342" s="321"/>
      <c r="AK342" s="320"/>
      <c r="AL342" s="320"/>
      <c r="AM342" s="320"/>
      <c r="AN342" s="319"/>
      <c r="AO342" s="309" t="s">
        <v>1969</v>
      </c>
    </row>
    <row r="343" spans="1:41" ht="16">
      <c r="A343" s="755"/>
      <c r="B343" s="340"/>
      <c r="C343" s="340"/>
      <c r="D343" s="340"/>
      <c r="E343" s="340"/>
      <c r="F343" s="366"/>
      <c r="H343" s="377" t="s">
        <v>1256</v>
      </c>
      <c r="I343" s="365"/>
      <c r="J343" s="46" t="s">
        <v>796</v>
      </c>
      <c r="K343" s="46" t="s">
        <v>797</v>
      </c>
      <c r="L343" s="46" t="s">
        <v>1264</v>
      </c>
      <c r="M343" s="46" t="s">
        <v>755</v>
      </c>
      <c r="N343" s="340"/>
      <c r="O343" s="749"/>
      <c r="P343" s="749"/>
      <c r="Q343" s="340"/>
      <c r="R343" s="333"/>
      <c r="S343" s="424" t="s">
        <v>47</v>
      </c>
      <c r="T343" s="424" t="s">
        <v>47</v>
      </c>
      <c r="U343" s="424" t="s">
        <v>47</v>
      </c>
      <c r="V343" s="424" t="s">
        <v>47</v>
      </c>
      <c r="W343" s="424" t="s">
        <v>47</v>
      </c>
      <c r="X343" s="424" t="s">
        <v>47</v>
      </c>
      <c r="Y343" s="424" t="s">
        <v>47</v>
      </c>
      <c r="Z343" s="332" t="s">
        <v>47</v>
      </c>
      <c r="AA343" s="424" t="s">
        <v>1167</v>
      </c>
      <c r="AB343" s="332" t="s">
        <v>47</v>
      </c>
      <c r="AC343" s="332" t="s">
        <v>47</v>
      </c>
      <c r="AD343" s="423" t="s">
        <v>1167</v>
      </c>
      <c r="AE343" s="319"/>
      <c r="AF343" s="320" t="str">
        <f t="shared" si="11"/>
        <v>PERI</v>
      </c>
      <c r="AG343" s="321">
        <v>44994</v>
      </c>
      <c r="AH343" s="320" t="s">
        <v>1261</v>
      </c>
      <c r="AI343" s="320" t="s">
        <v>1180</v>
      </c>
      <c r="AJ343" s="321"/>
      <c r="AK343" s="320"/>
      <c r="AL343" s="320"/>
      <c r="AM343" s="320"/>
      <c r="AN343" s="319"/>
      <c r="AO343" s="309" t="s">
        <v>2144</v>
      </c>
    </row>
    <row r="344" spans="1:41" ht="16">
      <c r="A344" s="755"/>
      <c r="B344" s="340"/>
      <c r="C344" s="340"/>
      <c r="D344" s="340"/>
      <c r="E344" s="340"/>
      <c r="F344" s="366"/>
      <c r="H344" s="377" t="s">
        <v>1256</v>
      </c>
      <c r="I344" s="365"/>
      <c r="J344" s="46" t="s">
        <v>798</v>
      </c>
      <c r="K344" s="46" t="s">
        <v>799</v>
      </c>
      <c r="L344" s="46" t="s">
        <v>1264</v>
      </c>
      <c r="M344" s="46" t="s">
        <v>755</v>
      </c>
      <c r="N344" s="340"/>
      <c r="O344" s="749"/>
      <c r="P344" s="749"/>
      <c r="Q344" s="340"/>
      <c r="R344" s="333"/>
      <c r="S344" s="424" t="s">
        <v>47</v>
      </c>
      <c r="T344" s="424" t="s">
        <v>47</v>
      </c>
      <c r="U344" s="424" t="s">
        <v>47</v>
      </c>
      <c r="V344" s="424" t="s">
        <v>47</v>
      </c>
      <c r="W344" s="424" t="s">
        <v>47</v>
      </c>
      <c r="X344" s="424" t="s">
        <v>47</v>
      </c>
      <c r="Y344" s="424" t="s">
        <v>47</v>
      </c>
      <c r="Z344" s="332" t="s">
        <v>47</v>
      </c>
      <c r="AA344" s="424" t="s">
        <v>1167</v>
      </c>
      <c r="AB344" s="332" t="s">
        <v>47</v>
      </c>
      <c r="AC344" s="332" t="s">
        <v>47</v>
      </c>
      <c r="AD344" s="423" t="s">
        <v>1167</v>
      </c>
      <c r="AE344" s="319"/>
      <c r="AF344" s="320" t="str">
        <f t="shared" si="11"/>
        <v>PERI</v>
      </c>
      <c r="AG344" s="321">
        <v>44994</v>
      </c>
      <c r="AH344" s="320" t="s">
        <v>1261</v>
      </c>
      <c r="AI344" s="320" t="s">
        <v>1180</v>
      </c>
      <c r="AJ344" s="321"/>
      <c r="AK344" s="320"/>
      <c r="AL344" s="320"/>
      <c r="AM344" s="320"/>
      <c r="AN344" s="319"/>
      <c r="AO344" s="309" t="s">
        <v>2000</v>
      </c>
    </row>
    <row r="345" spans="1:41" ht="16">
      <c r="A345" s="755"/>
      <c r="B345" s="340"/>
      <c r="C345" s="340"/>
      <c r="D345" s="340"/>
      <c r="E345" s="340"/>
      <c r="F345" s="366"/>
      <c r="H345" s="377" t="s">
        <v>1256</v>
      </c>
      <c r="I345" s="365"/>
      <c r="J345" s="46" t="s">
        <v>800</v>
      </c>
      <c r="K345" s="46" t="s">
        <v>801</v>
      </c>
      <c r="L345" s="46" t="s">
        <v>1264</v>
      </c>
      <c r="M345" s="46" t="s">
        <v>755</v>
      </c>
      <c r="N345" s="340"/>
      <c r="O345" s="749"/>
      <c r="P345" s="749"/>
      <c r="Q345" s="340"/>
      <c r="R345" s="333"/>
      <c r="S345" s="424" t="s">
        <v>47</v>
      </c>
      <c r="T345" s="424" t="s">
        <v>47</v>
      </c>
      <c r="U345" s="424" t="s">
        <v>47</v>
      </c>
      <c r="V345" s="424" t="s">
        <v>47</v>
      </c>
      <c r="W345" s="424" t="s">
        <v>47</v>
      </c>
      <c r="X345" s="424" t="s">
        <v>47</v>
      </c>
      <c r="Y345" s="424" t="s">
        <v>47</v>
      </c>
      <c r="Z345" s="332" t="s">
        <v>47</v>
      </c>
      <c r="AA345" s="424" t="s">
        <v>1167</v>
      </c>
      <c r="AB345" s="332" t="s">
        <v>47</v>
      </c>
      <c r="AC345" s="332" t="s">
        <v>47</v>
      </c>
      <c r="AD345" s="423" t="s">
        <v>1167</v>
      </c>
      <c r="AE345" s="319"/>
      <c r="AF345" s="320" t="str">
        <f t="shared" si="11"/>
        <v>PERI</v>
      </c>
      <c r="AG345" s="321">
        <v>44994</v>
      </c>
      <c r="AH345" s="320" t="s">
        <v>1261</v>
      </c>
      <c r="AI345" s="320" t="s">
        <v>1180</v>
      </c>
      <c r="AJ345" s="321"/>
      <c r="AK345" s="320"/>
      <c r="AL345" s="320"/>
      <c r="AM345" s="320"/>
      <c r="AN345" s="319"/>
      <c r="AO345" s="309" t="s">
        <v>2016</v>
      </c>
    </row>
    <row r="346" spans="1:41" ht="16">
      <c r="A346" s="755"/>
      <c r="B346" s="340"/>
      <c r="C346" s="340"/>
      <c r="D346" s="340"/>
      <c r="E346" s="340"/>
      <c r="F346" s="366"/>
      <c r="H346" s="377" t="s">
        <v>1256</v>
      </c>
      <c r="I346" s="365"/>
      <c r="J346" s="46" t="s">
        <v>908</v>
      </c>
      <c r="K346" s="46" t="s">
        <v>909</v>
      </c>
      <c r="L346" s="46" t="s">
        <v>1265</v>
      </c>
      <c r="M346" s="46" t="s">
        <v>755</v>
      </c>
      <c r="N346" s="340"/>
      <c r="O346" s="749"/>
      <c r="P346" s="749"/>
      <c r="Q346" s="340"/>
      <c r="R346" s="333"/>
      <c r="S346" s="424" t="s">
        <v>47</v>
      </c>
      <c r="T346" s="424" t="s">
        <v>47</v>
      </c>
      <c r="U346" s="424" t="s">
        <v>47</v>
      </c>
      <c r="V346" s="424" t="s">
        <v>47</v>
      </c>
      <c r="W346" s="424" t="s">
        <v>47</v>
      </c>
      <c r="X346" s="424" t="s">
        <v>47</v>
      </c>
      <c r="Y346" s="424" t="s">
        <v>47</v>
      </c>
      <c r="Z346" s="424" t="s">
        <v>1167</v>
      </c>
      <c r="AA346" s="424" t="s">
        <v>1167</v>
      </c>
      <c r="AB346" s="424" t="s">
        <v>1167</v>
      </c>
      <c r="AC346" s="424" t="s">
        <v>1167</v>
      </c>
      <c r="AD346" s="423" t="s">
        <v>1167</v>
      </c>
      <c r="AE346" s="319"/>
      <c r="AF346" s="320" t="str">
        <f t="shared" si="11"/>
        <v>PERI</v>
      </c>
      <c r="AG346" s="321">
        <v>44994</v>
      </c>
      <c r="AH346" s="320" t="s">
        <v>1261</v>
      </c>
      <c r="AI346" s="320" t="s">
        <v>1180</v>
      </c>
      <c r="AJ346" s="321"/>
      <c r="AK346" s="320"/>
      <c r="AL346" s="320"/>
      <c r="AM346" s="320"/>
      <c r="AN346" s="319"/>
      <c r="AO346" s="309" t="s">
        <v>1963</v>
      </c>
    </row>
    <row r="347" spans="1:41" ht="16">
      <c r="A347" s="755"/>
      <c r="B347" s="340"/>
      <c r="C347" s="340"/>
      <c r="D347" s="340"/>
      <c r="E347" s="340"/>
      <c r="F347" s="366"/>
      <c r="H347" s="377" t="s">
        <v>1256</v>
      </c>
      <c r="I347" s="365"/>
      <c r="J347" s="46" t="s">
        <v>910</v>
      </c>
      <c r="K347" s="46" t="s">
        <v>911</v>
      </c>
      <c r="L347" s="46" t="s">
        <v>1265</v>
      </c>
      <c r="M347" s="46" t="s">
        <v>755</v>
      </c>
      <c r="N347" s="340"/>
      <c r="O347" s="749"/>
      <c r="P347" s="749"/>
      <c r="Q347" s="340"/>
      <c r="R347" s="333"/>
      <c r="S347" s="424" t="s">
        <v>47</v>
      </c>
      <c r="T347" s="424" t="s">
        <v>47</v>
      </c>
      <c r="U347" s="424" t="s">
        <v>47</v>
      </c>
      <c r="V347" s="424" t="s">
        <v>47</v>
      </c>
      <c r="W347" s="424" t="s">
        <v>47</v>
      </c>
      <c r="X347" s="424" t="s">
        <v>47</v>
      </c>
      <c r="Y347" s="424" t="s">
        <v>47</v>
      </c>
      <c r="Z347" s="424" t="s">
        <v>1167</v>
      </c>
      <c r="AA347" s="424" t="s">
        <v>1167</v>
      </c>
      <c r="AB347" s="424" t="s">
        <v>1167</v>
      </c>
      <c r="AC347" s="424" t="s">
        <v>1167</v>
      </c>
      <c r="AD347" s="423" t="s">
        <v>1167</v>
      </c>
      <c r="AE347" s="319"/>
      <c r="AF347" s="320" t="str">
        <f t="shared" si="11"/>
        <v>PERI</v>
      </c>
      <c r="AG347" s="321">
        <v>44994</v>
      </c>
      <c r="AH347" s="320" t="s">
        <v>1261</v>
      </c>
      <c r="AI347" s="320" t="s">
        <v>1180</v>
      </c>
      <c r="AJ347" s="321"/>
      <c r="AK347" s="320"/>
      <c r="AL347" s="320"/>
      <c r="AM347" s="320"/>
      <c r="AN347" s="319"/>
      <c r="AO347" s="309" t="s">
        <v>2145</v>
      </c>
    </row>
    <row r="348" spans="1:41" ht="16">
      <c r="A348" s="755"/>
      <c r="B348" s="340"/>
      <c r="C348" s="340"/>
      <c r="D348" s="340"/>
      <c r="E348" s="340"/>
      <c r="F348" s="366"/>
      <c r="H348" s="377" t="s">
        <v>1256</v>
      </c>
      <c r="I348" s="365"/>
      <c r="J348" s="46" t="s">
        <v>912</v>
      </c>
      <c r="K348" s="46" t="s">
        <v>913</v>
      </c>
      <c r="L348" s="46" t="s">
        <v>1265</v>
      </c>
      <c r="M348" s="46" t="s">
        <v>755</v>
      </c>
      <c r="N348" s="340"/>
      <c r="O348" s="749"/>
      <c r="P348" s="749"/>
      <c r="Q348" s="340"/>
      <c r="R348" s="333"/>
      <c r="S348" s="424" t="s">
        <v>47</v>
      </c>
      <c r="T348" s="424" t="s">
        <v>47</v>
      </c>
      <c r="U348" s="424" t="s">
        <v>47</v>
      </c>
      <c r="V348" s="424" t="s">
        <v>47</v>
      </c>
      <c r="W348" s="424" t="s">
        <v>47</v>
      </c>
      <c r="X348" s="424" t="s">
        <v>47</v>
      </c>
      <c r="Y348" s="424" t="s">
        <v>47</v>
      </c>
      <c r="Z348" s="424" t="s">
        <v>1167</v>
      </c>
      <c r="AA348" s="424" t="s">
        <v>1167</v>
      </c>
      <c r="AB348" s="424" t="s">
        <v>1167</v>
      </c>
      <c r="AC348" s="424" t="s">
        <v>1167</v>
      </c>
      <c r="AD348" s="423" t="s">
        <v>1167</v>
      </c>
      <c r="AE348" s="319"/>
      <c r="AF348" s="320" t="str">
        <f t="shared" si="11"/>
        <v>PERI</v>
      </c>
      <c r="AG348" s="321">
        <v>44994</v>
      </c>
      <c r="AH348" s="320" t="s">
        <v>1261</v>
      </c>
      <c r="AI348" s="320" t="s">
        <v>1180</v>
      </c>
      <c r="AJ348" s="321"/>
      <c r="AK348" s="320"/>
      <c r="AL348" s="320"/>
      <c r="AM348" s="320"/>
      <c r="AN348" s="319"/>
      <c r="AO348" s="309" t="s">
        <v>1994</v>
      </c>
    </row>
    <row r="349" spans="1:41" ht="16">
      <c r="A349" s="755"/>
      <c r="B349" s="340"/>
      <c r="C349" s="340"/>
      <c r="D349" s="340"/>
      <c r="E349" s="340"/>
      <c r="F349" s="366"/>
      <c r="H349" s="377" t="s">
        <v>1256</v>
      </c>
      <c r="I349" s="365"/>
      <c r="J349" s="46" t="s">
        <v>914</v>
      </c>
      <c r="K349" s="46" t="s">
        <v>915</v>
      </c>
      <c r="L349" s="46" t="s">
        <v>1265</v>
      </c>
      <c r="M349" s="46" t="s">
        <v>755</v>
      </c>
      <c r="N349" s="340"/>
      <c r="O349" s="749"/>
      <c r="P349" s="749"/>
      <c r="Q349" s="340"/>
      <c r="R349" s="333"/>
      <c r="S349" s="424" t="s">
        <v>47</v>
      </c>
      <c r="T349" s="424" t="s">
        <v>47</v>
      </c>
      <c r="U349" s="424" t="s">
        <v>47</v>
      </c>
      <c r="V349" s="424" t="s">
        <v>47</v>
      </c>
      <c r="W349" s="424" t="s">
        <v>47</v>
      </c>
      <c r="X349" s="424" t="s">
        <v>47</v>
      </c>
      <c r="Y349" s="424" t="s">
        <v>47</v>
      </c>
      <c r="Z349" s="424" t="s">
        <v>1167</v>
      </c>
      <c r="AA349" s="424" t="s">
        <v>1167</v>
      </c>
      <c r="AB349" s="424" t="s">
        <v>1167</v>
      </c>
      <c r="AC349" s="424" t="s">
        <v>1167</v>
      </c>
      <c r="AD349" s="423" t="s">
        <v>1167</v>
      </c>
      <c r="AE349" s="319"/>
      <c r="AF349" s="320" t="str">
        <f t="shared" si="11"/>
        <v>PERI</v>
      </c>
      <c r="AG349" s="321">
        <v>44994</v>
      </c>
      <c r="AH349" s="320" t="s">
        <v>1261</v>
      </c>
      <c r="AI349" s="320" t="s">
        <v>1180</v>
      </c>
      <c r="AJ349" s="321"/>
      <c r="AK349" s="320"/>
      <c r="AL349" s="320"/>
      <c r="AM349" s="320"/>
      <c r="AN349" s="319"/>
      <c r="AO349" s="309" t="s">
        <v>2010</v>
      </c>
    </row>
    <row r="350" spans="1:41" ht="16">
      <c r="A350" s="755"/>
      <c r="B350" s="340"/>
      <c r="C350" s="340"/>
      <c r="D350" s="340"/>
      <c r="E350" s="340"/>
      <c r="F350" s="366"/>
      <c r="H350" s="377" t="s">
        <v>1256</v>
      </c>
      <c r="I350" s="365"/>
      <c r="J350" s="46" t="s">
        <v>916</v>
      </c>
      <c r="K350" s="46" t="s">
        <v>917</v>
      </c>
      <c r="L350" s="46" t="s">
        <v>1266</v>
      </c>
      <c r="M350" s="46" t="s">
        <v>755</v>
      </c>
      <c r="N350" s="340"/>
      <c r="O350" s="749"/>
      <c r="P350" s="749"/>
      <c r="Q350" s="340"/>
      <c r="R350" s="333"/>
      <c r="S350" s="424" t="s">
        <v>47</v>
      </c>
      <c r="T350" s="424" t="s">
        <v>47</v>
      </c>
      <c r="U350" s="424" t="s">
        <v>47</v>
      </c>
      <c r="V350" s="424" t="s">
        <v>47</v>
      </c>
      <c r="W350" s="424" t="s">
        <v>47</v>
      </c>
      <c r="X350" s="424" t="s">
        <v>47</v>
      </c>
      <c r="Y350" s="424" t="s">
        <v>47</v>
      </c>
      <c r="Z350" s="424" t="s">
        <v>1167</v>
      </c>
      <c r="AA350" s="424" t="s">
        <v>1167</v>
      </c>
      <c r="AB350" s="424" t="s">
        <v>1167</v>
      </c>
      <c r="AC350" s="424" t="s">
        <v>1167</v>
      </c>
      <c r="AD350" s="423" t="s">
        <v>1167</v>
      </c>
      <c r="AE350" s="319"/>
      <c r="AF350" s="320" t="str">
        <f t="shared" si="11"/>
        <v>PERI</v>
      </c>
      <c r="AG350" s="321">
        <v>44994</v>
      </c>
      <c r="AH350" s="320" t="s">
        <v>1261</v>
      </c>
      <c r="AI350" s="320" t="s">
        <v>1180</v>
      </c>
      <c r="AJ350" s="321"/>
      <c r="AK350" s="320"/>
      <c r="AL350" s="320"/>
      <c r="AM350" s="320"/>
      <c r="AN350" s="319"/>
      <c r="AO350" s="309" t="s">
        <v>1971</v>
      </c>
    </row>
    <row r="351" spans="1:41" ht="16">
      <c r="A351" s="755"/>
      <c r="B351" s="340"/>
      <c r="C351" s="340"/>
      <c r="D351" s="340"/>
      <c r="E351" s="340"/>
      <c r="F351" s="366"/>
      <c r="H351" s="377" t="s">
        <v>1256</v>
      </c>
      <c r="I351" s="365"/>
      <c r="J351" s="46" t="s">
        <v>918</v>
      </c>
      <c r="K351" s="46" t="s">
        <v>919</v>
      </c>
      <c r="L351" s="46" t="s">
        <v>1266</v>
      </c>
      <c r="M351" s="46" t="s">
        <v>755</v>
      </c>
      <c r="N351" s="340"/>
      <c r="O351" s="749"/>
      <c r="P351" s="749"/>
      <c r="Q351" s="340"/>
      <c r="R351" s="333"/>
      <c r="S351" s="424" t="s">
        <v>47</v>
      </c>
      <c r="T351" s="424" t="s">
        <v>47</v>
      </c>
      <c r="U351" s="424" t="s">
        <v>47</v>
      </c>
      <c r="V351" s="424" t="s">
        <v>47</v>
      </c>
      <c r="W351" s="424" t="s">
        <v>47</v>
      </c>
      <c r="X351" s="424" t="s">
        <v>47</v>
      </c>
      <c r="Y351" s="424" t="s">
        <v>47</v>
      </c>
      <c r="Z351" s="424" t="s">
        <v>1167</v>
      </c>
      <c r="AA351" s="424" t="s">
        <v>1167</v>
      </c>
      <c r="AB351" s="424" t="s">
        <v>1167</v>
      </c>
      <c r="AC351" s="424" t="s">
        <v>1167</v>
      </c>
      <c r="AD351" s="423" t="s">
        <v>1167</v>
      </c>
      <c r="AE351" s="319"/>
      <c r="AF351" s="320" t="str">
        <f t="shared" si="11"/>
        <v>PERI</v>
      </c>
      <c r="AG351" s="321">
        <v>44994</v>
      </c>
      <c r="AH351" s="320" t="s">
        <v>1261</v>
      </c>
      <c r="AI351" s="320" t="s">
        <v>1180</v>
      </c>
      <c r="AJ351" s="321"/>
      <c r="AK351" s="320"/>
      <c r="AL351" s="320"/>
      <c r="AM351" s="320"/>
      <c r="AN351" s="319"/>
      <c r="AO351" s="309" t="s">
        <v>2146</v>
      </c>
    </row>
    <row r="352" spans="1:41" ht="16">
      <c r="A352" s="755"/>
      <c r="B352" s="340"/>
      <c r="C352" s="340"/>
      <c r="D352" s="340"/>
      <c r="E352" s="340"/>
      <c r="F352" s="366"/>
      <c r="H352" s="377" t="s">
        <v>1256</v>
      </c>
      <c r="I352" s="365"/>
      <c r="J352" s="46" t="s">
        <v>920</v>
      </c>
      <c r="K352" s="46" t="s">
        <v>921</v>
      </c>
      <c r="L352" s="46" t="s">
        <v>1266</v>
      </c>
      <c r="M352" s="46" t="s">
        <v>755</v>
      </c>
      <c r="N352" s="340"/>
      <c r="O352" s="749"/>
      <c r="P352" s="749"/>
      <c r="Q352" s="340"/>
      <c r="R352" s="333"/>
      <c r="S352" s="424" t="s">
        <v>47</v>
      </c>
      <c r="T352" s="424" t="s">
        <v>47</v>
      </c>
      <c r="U352" s="424" t="s">
        <v>47</v>
      </c>
      <c r="V352" s="424" t="s">
        <v>47</v>
      </c>
      <c r="W352" s="424" t="s">
        <v>47</v>
      </c>
      <c r="X352" s="424" t="s">
        <v>47</v>
      </c>
      <c r="Y352" s="424" t="s">
        <v>47</v>
      </c>
      <c r="Z352" s="424" t="s">
        <v>1167</v>
      </c>
      <c r="AA352" s="424" t="s">
        <v>1167</v>
      </c>
      <c r="AB352" s="424" t="s">
        <v>1167</v>
      </c>
      <c r="AC352" s="424" t="s">
        <v>1167</v>
      </c>
      <c r="AD352" s="423" t="s">
        <v>1167</v>
      </c>
      <c r="AE352" s="319"/>
      <c r="AF352" s="320" t="str">
        <f t="shared" si="11"/>
        <v>PERI</v>
      </c>
      <c r="AG352" s="321">
        <v>44994</v>
      </c>
      <c r="AH352" s="320" t="s">
        <v>1261</v>
      </c>
      <c r="AI352" s="320" t="s">
        <v>1180</v>
      </c>
      <c r="AJ352" s="321"/>
      <c r="AK352" s="320"/>
      <c r="AL352" s="320"/>
      <c r="AM352" s="320"/>
      <c r="AN352" s="319"/>
      <c r="AO352" s="309" t="s">
        <v>2002</v>
      </c>
    </row>
    <row r="353" spans="1:41" ht="16">
      <c r="A353" s="755"/>
      <c r="B353" s="340"/>
      <c r="C353" s="340"/>
      <c r="D353" s="340"/>
      <c r="E353" s="340"/>
      <c r="F353" s="366"/>
      <c r="H353" s="377" t="s">
        <v>1256</v>
      </c>
      <c r="I353" s="365"/>
      <c r="J353" s="46" t="s">
        <v>922</v>
      </c>
      <c r="K353" s="46" t="s">
        <v>923</v>
      </c>
      <c r="L353" s="46" t="s">
        <v>1266</v>
      </c>
      <c r="M353" s="46" t="s">
        <v>755</v>
      </c>
      <c r="N353" s="340"/>
      <c r="O353" s="749"/>
      <c r="P353" s="749"/>
      <c r="Q353" s="340"/>
      <c r="R353" s="333"/>
      <c r="S353" s="424" t="s">
        <v>47</v>
      </c>
      <c r="T353" s="424" t="s">
        <v>47</v>
      </c>
      <c r="U353" s="424" t="s">
        <v>47</v>
      </c>
      <c r="V353" s="424" t="s">
        <v>47</v>
      </c>
      <c r="W353" s="424" t="s">
        <v>47</v>
      </c>
      <c r="X353" s="424" t="s">
        <v>47</v>
      </c>
      <c r="Y353" s="424" t="s">
        <v>47</v>
      </c>
      <c r="Z353" s="424" t="s">
        <v>1167</v>
      </c>
      <c r="AA353" s="424" t="s">
        <v>1167</v>
      </c>
      <c r="AB353" s="424" t="s">
        <v>1167</v>
      </c>
      <c r="AC353" s="424" t="s">
        <v>1167</v>
      </c>
      <c r="AD353" s="423" t="s">
        <v>1167</v>
      </c>
      <c r="AE353" s="319"/>
      <c r="AF353" s="320" t="str">
        <f t="shared" si="11"/>
        <v>PERI</v>
      </c>
      <c r="AG353" s="321">
        <v>44994</v>
      </c>
      <c r="AH353" s="320" t="s">
        <v>1261</v>
      </c>
      <c r="AI353" s="320" t="s">
        <v>1180</v>
      </c>
      <c r="AJ353" s="321"/>
      <c r="AK353" s="320"/>
      <c r="AL353" s="320"/>
      <c r="AM353" s="320"/>
      <c r="AN353" s="319"/>
      <c r="AO353" s="309" t="s">
        <v>2018</v>
      </c>
    </row>
    <row r="354" spans="1:41" ht="16">
      <c r="A354" s="755"/>
      <c r="B354" s="340"/>
      <c r="C354" s="340"/>
      <c r="D354" s="340"/>
      <c r="E354" s="340"/>
      <c r="F354" s="366"/>
      <c r="H354" s="377" t="s">
        <v>1256</v>
      </c>
      <c r="I354" s="365"/>
      <c r="J354" s="46" t="s">
        <v>924</v>
      </c>
      <c r="K354" s="46" t="s">
        <v>925</v>
      </c>
      <c r="L354" s="46" t="s">
        <v>1267</v>
      </c>
      <c r="M354" s="46" t="s">
        <v>755</v>
      </c>
      <c r="N354" s="340"/>
      <c r="O354" s="749"/>
      <c r="P354" s="749"/>
      <c r="Q354" s="340"/>
      <c r="R354" s="333"/>
      <c r="S354" s="424" t="s">
        <v>47</v>
      </c>
      <c r="T354" s="424" t="s">
        <v>47</v>
      </c>
      <c r="U354" s="424" t="s">
        <v>47</v>
      </c>
      <c r="V354" s="424" t="s">
        <v>47</v>
      </c>
      <c r="W354" s="424" t="s">
        <v>47</v>
      </c>
      <c r="X354" s="424" t="s">
        <v>1167</v>
      </c>
      <c r="Y354" s="424" t="s">
        <v>1167</v>
      </c>
      <c r="Z354" s="424" t="s">
        <v>1167</v>
      </c>
      <c r="AA354" s="424" t="s">
        <v>1167</v>
      </c>
      <c r="AB354" s="424" t="s">
        <v>1167</v>
      </c>
      <c r="AC354" s="424" t="s">
        <v>1167</v>
      </c>
      <c r="AD354" s="423" t="s">
        <v>1167</v>
      </c>
      <c r="AE354" s="319"/>
      <c r="AF354" s="320" t="str">
        <f t="shared" si="11"/>
        <v>PERI</v>
      </c>
      <c r="AG354" s="321">
        <v>44994</v>
      </c>
      <c r="AH354" s="320" t="s">
        <v>1261</v>
      </c>
      <c r="AI354" s="320" t="s">
        <v>1180</v>
      </c>
      <c r="AJ354" s="321"/>
      <c r="AK354" s="320"/>
      <c r="AL354" s="320"/>
      <c r="AM354" s="320"/>
      <c r="AN354" s="319"/>
      <c r="AO354" s="309" t="s">
        <v>1965</v>
      </c>
    </row>
    <row r="355" spans="1:41" ht="16">
      <c r="A355" s="755"/>
      <c r="B355" s="340"/>
      <c r="C355" s="340"/>
      <c r="D355" s="340"/>
      <c r="E355" s="340"/>
      <c r="F355" s="366"/>
      <c r="H355" s="377" t="s">
        <v>1256</v>
      </c>
      <c r="I355" s="365"/>
      <c r="J355" s="46" t="s">
        <v>926</v>
      </c>
      <c r="K355" s="46" t="s">
        <v>927</v>
      </c>
      <c r="L355" s="46" t="s">
        <v>1267</v>
      </c>
      <c r="M355" s="46" t="s">
        <v>755</v>
      </c>
      <c r="N355" s="340"/>
      <c r="O355" s="749"/>
      <c r="P355" s="749"/>
      <c r="Q355" s="340"/>
      <c r="R355" s="333"/>
      <c r="S355" s="424" t="s">
        <v>47</v>
      </c>
      <c r="T355" s="424" t="s">
        <v>47</v>
      </c>
      <c r="U355" s="424" t="s">
        <v>47</v>
      </c>
      <c r="V355" s="424" t="s">
        <v>47</v>
      </c>
      <c r="W355" s="424" t="s">
        <v>47</v>
      </c>
      <c r="X355" s="424" t="s">
        <v>1167</v>
      </c>
      <c r="Y355" s="424" t="s">
        <v>1167</v>
      </c>
      <c r="Z355" s="424" t="s">
        <v>1167</v>
      </c>
      <c r="AA355" s="424" t="s">
        <v>1167</v>
      </c>
      <c r="AB355" s="424" t="s">
        <v>1167</v>
      </c>
      <c r="AC355" s="424" t="s">
        <v>1167</v>
      </c>
      <c r="AD355" s="423" t="s">
        <v>1167</v>
      </c>
      <c r="AE355" s="319"/>
      <c r="AF355" s="320" t="str">
        <f t="shared" si="11"/>
        <v>PERI</v>
      </c>
      <c r="AG355" s="321">
        <v>44994</v>
      </c>
      <c r="AH355" s="320" t="s">
        <v>1261</v>
      </c>
      <c r="AI355" s="320" t="s">
        <v>1180</v>
      </c>
      <c r="AJ355" s="321"/>
      <c r="AK355" s="320"/>
      <c r="AL355" s="320"/>
      <c r="AM355" s="320"/>
      <c r="AN355" s="319"/>
      <c r="AO355" s="309" t="s">
        <v>2147</v>
      </c>
    </row>
    <row r="356" spans="1:41" ht="16">
      <c r="A356" s="755"/>
      <c r="B356" s="340"/>
      <c r="C356" s="340"/>
      <c r="D356" s="340"/>
      <c r="E356" s="340"/>
      <c r="F356" s="366"/>
      <c r="H356" s="377" t="s">
        <v>1256</v>
      </c>
      <c r="I356" s="365"/>
      <c r="J356" s="46" t="s">
        <v>928</v>
      </c>
      <c r="K356" s="46" t="s">
        <v>929</v>
      </c>
      <c r="L356" s="46" t="s">
        <v>1267</v>
      </c>
      <c r="M356" s="46" t="s">
        <v>755</v>
      </c>
      <c r="N356" s="340"/>
      <c r="O356" s="749"/>
      <c r="P356" s="749"/>
      <c r="Q356" s="340"/>
      <c r="R356" s="333"/>
      <c r="S356" s="424" t="s">
        <v>47</v>
      </c>
      <c r="T356" s="424" t="s">
        <v>47</v>
      </c>
      <c r="U356" s="424" t="s">
        <v>47</v>
      </c>
      <c r="V356" s="424" t="s">
        <v>47</v>
      </c>
      <c r="W356" s="424" t="s">
        <v>47</v>
      </c>
      <c r="X356" s="424" t="s">
        <v>1167</v>
      </c>
      <c r="Y356" s="424" t="s">
        <v>1167</v>
      </c>
      <c r="Z356" s="424" t="s">
        <v>1167</v>
      </c>
      <c r="AA356" s="424" t="s">
        <v>1167</v>
      </c>
      <c r="AB356" s="424" t="s">
        <v>1167</v>
      </c>
      <c r="AC356" s="424" t="s">
        <v>1167</v>
      </c>
      <c r="AD356" s="423" t="s">
        <v>1167</v>
      </c>
      <c r="AE356" s="319"/>
      <c r="AF356" s="320" t="str">
        <f t="shared" si="11"/>
        <v>PERI</v>
      </c>
      <c r="AG356" s="321">
        <v>44994</v>
      </c>
      <c r="AH356" s="320" t="s">
        <v>1261</v>
      </c>
      <c r="AI356" s="320" t="s">
        <v>1180</v>
      </c>
      <c r="AJ356" s="321"/>
      <c r="AK356" s="320"/>
      <c r="AL356" s="320"/>
      <c r="AM356" s="320"/>
      <c r="AN356" s="319"/>
      <c r="AO356" s="309" t="s">
        <v>1996</v>
      </c>
    </row>
    <row r="357" spans="1:41" ht="16">
      <c r="A357" s="755"/>
      <c r="B357" s="340"/>
      <c r="C357" s="340"/>
      <c r="D357" s="340"/>
      <c r="E357" s="340"/>
      <c r="F357" s="366"/>
      <c r="H357" s="377" t="s">
        <v>1256</v>
      </c>
      <c r="I357" s="365"/>
      <c r="J357" s="46" t="s">
        <v>930</v>
      </c>
      <c r="K357" s="46" t="s">
        <v>931</v>
      </c>
      <c r="L357" s="46" t="s">
        <v>1267</v>
      </c>
      <c r="M357" s="46" t="s">
        <v>755</v>
      </c>
      <c r="N357" s="340"/>
      <c r="O357" s="749"/>
      <c r="P357" s="749"/>
      <c r="Q357" s="340"/>
      <c r="R357" s="333"/>
      <c r="S357" s="424" t="s">
        <v>47</v>
      </c>
      <c r="T357" s="424" t="s">
        <v>47</v>
      </c>
      <c r="U357" s="424" t="s">
        <v>47</v>
      </c>
      <c r="V357" s="424" t="s">
        <v>47</v>
      </c>
      <c r="W357" s="424" t="s">
        <v>47</v>
      </c>
      <c r="X357" s="424" t="s">
        <v>1167</v>
      </c>
      <c r="Y357" s="424" t="s">
        <v>1167</v>
      </c>
      <c r="Z357" s="424" t="s">
        <v>1167</v>
      </c>
      <c r="AA357" s="424" t="s">
        <v>1167</v>
      </c>
      <c r="AB357" s="424" t="s">
        <v>1167</v>
      </c>
      <c r="AC357" s="424" t="s">
        <v>1167</v>
      </c>
      <c r="AD357" s="423" t="s">
        <v>1167</v>
      </c>
      <c r="AE357" s="319"/>
      <c r="AF357" s="320" t="str">
        <f t="shared" si="11"/>
        <v>PERI</v>
      </c>
      <c r="AG357" s="321">
        <v>44994</v>
      </c>
      <c r="AH357" s="320" t="s">
        <v>1261</v>
      </c>
      <c r="AI357" s="320" t="s">
        <v>1180</v>
      </c>
      <c r="AJ357" s="321"/>
      <c r="AK357" s="320"/>
      <c r="AL357" s="320"/>
      <c r="AM357" s="320"/>
      <c r="AN357" s="319"/>
      <c r="AO357" s="309" t="s">
        <v>2012</v>
      </c>
    </row>
    <row r="358" spans="1:41" ht="16">
      <c r="A358" s="755"/>
      <c r="B358" s="340"/>
      <c r="C358" s="340"/>
      <c r="D358" s="340"/>
      <c r="E358" s="340"/>
      <c r="F358" s="366"/>
      <c r="H358" s="377" t="s">
        <v>1256</v>
      </c>
      <c r="I358" s="365"/>
      <c r="J358" s="46" t="s">
        <v>932</v>
      </c>
      <c r="K358" s="46" t="s">
        <v>933</v>
      </c>
      <c r="L358" s="46" t="s">
        <v>1268</v>
      </c>
      <c r="M358" s="46" t="s">
        <v>755</v>
      </c>
      <c r="N358" s="340"/>
      <c r="O358" s="749"/>
      <c r="P358" s="749"/>
      <c r="Q358" s="340"/>
      <c r="R358" s="333"/>
      <c r="S358" s="424" t="s">
        <v>47</v>
      </c>
      <c r="T358" s="424" t="s">
        <v>47</v>
      </c>
      <c r="U358" s="424" t="s">
        <v>47</v>
      </c>
      <c r="V358" s="424" t="s">
        <v>47</v>
      </c>
      <c r="W358" s="424" t="s">
        <v>47</v>
      </c>
      <c r="X358" s="424" t="s">
        <v>1167</v>
      </c>
      <c r="Y358" s="424" t="s">
        <v>1167</v>
      </c>
      <c r="Z358" s="424" t="s">
        <v>1167</v>
      </c>
      <c r="AA358" s="424" t="s">
        <v>1167</v>
      </c>
      <c r="AB358" s="424" t="s">
        <v>1167</v>
      </c>
      <c r="AC358" s="424" t="s">
        <v>1167</v>
      </c>
      <c r="AD358" s="423" t="s">
        <v>1167</v>
      </c>
      <c r="AE358" s="319"/>
      <c r="AF358" s="320" t="str">
        <f t="shared" si="11"/>
        <v>PERI</v>
      </c>
      <c r="AG358" s="321">
        <v>44994</v>
      </c>
      <c r="AH358" s="320" t="s">
        <v>1261</v>
      </c>
      <c r="AI358" s="320" t="s">
        <v>1180</v>
      </c>
      <c r="AJ358" s="321"/>
      <c r="AK358" s="320"/>
      <c r="AL358" s="320"/>
      <c r="AM358" s="320"/>
      <c r="AN358" s="319"/>
      <c r="AO358" s="309" t="s">
        <v>1973</v>
      </c>
    </row>
    <row r="359" spans="1:41" ht="16">
      <c r="A359" s="755"/>
      <c r="B359" s="340"/>
      <c r="C359" s="340"/>
      <c r="D359" s="340"/>
      <c r="E359" s="340"/>
      <c r="F359" s="366"/>
      <c r="H359" s="377" t="s">
        <v>1256</v>
      </c>
      <c r="I359" s="365"/>
      <c r="J359" s="46" t="s">
        <v>934</v>
      </c>
      <c r="K359" s="46" t="s">
        <v>935</v>
      </c>
      <c r="L359" s="46" t="s">
        <v>1268</v>
      </c>
      <c r="M359" s="46" t="s">
        <v>755</v>
      </c>
      <c r="N359" s="340"/>
      <c r="O359" s="749"/>
      <c r="P359" s="749"/>
      <c r="Q359" s="340"/>
      <c r="R359" s="333"/>
      <c r="S359" s="424" t="s">
        <v>47</v>
      </c>
      <c r="T359" s="424" t="s">
        <v>47</v>
      </c>
      <c r="U359" s="424" t="s">
        <v>47</v>
      </c>
      <c r="V359" s="424" t="s">
        <v>47</v>
      </c>
      <c r="W359" s="424" t="s">
        <v>47</v>
      </c>
      <c r="X359" s="424" t="s">
        <v>1167</v>
      </c>
      <c r="Y359" s="424" t="s">
        <v>1167</v>
      </c>
      <c r="Z359" s="424" t="s">
        <v>1167</v>
      </c>
      <c r="AA359" s="424" t="s">
        <v>1167</v>
      </c>
      <c r="AB359" s="424" t="s">
        <v>1167</v>
      </c>
      <c r="AC359" s="424" t="s">
        <v>1167</v>
      </c>
      <c r="AD359" s="423" t="s">
        <v>1167</v>
      </c>
      <c r="AE359" s="319"/>
      <c r="AF359" s="320" t="str">
        <f t="shared" si="11"/>
        <v>PERI</v>
      </c>
      <c r="AG359" s="321">
        <v>44994</v>
      </c>
      <c r="AH359" s="320" t="s">
        <v>1261</v>
      </c>
      <c r="AI359" s="320" t="s">
        <v>1180</v>
      </c>
      <c r="AJ359" s="321"/>
      <c r="AK359" s="320"/>
      <c r="AL359" s="320"/>
      <c r="AM359" s="320"/>
      <c r="AN359" s="319"/>
      <c r="AO359" s="309" t="s">
        <v>2148</v>
      </c>
    </row>
    <row r="360" spans="1:41" ht="16">
      <c r="A360" s="755"/>
      <c r="B360" s="340"/>
      <c r="C360" s="340"/>
      <c r="D360" s="340"/>
      <c r="E360" s="340"/>
      <c r="F360" s="366"/>
      <c r="H360" s="377" t="s">
        <v>1256</v>
      </c>
      <c r="I360" s="365"/>
      <c r="J360" s="46" t="s">
        <v>936</v>
      </c>
      <c r="K360" s="46" t="s">
        <v>937</v>
      </c>
      <c r="L360" s="46" t="s">
        <v>1268</v>
      </c>
      <c r="M360" s="46" t="s">
        <v>755</v>
      </c>
      <c r="N360" s="340"/>
      <c r="O360" s="749"/>
      <c r="P360" s="749"/>
      <c r="Q360" s="340"/>
      <c r="R360" s="333"/>
      <c r="S360" s="424" t="s">
        <v>47</v>
      </c>
      <c r="T360" s="424" t="s">
        <v>47</v>
      </c>
      <c r="U360" s="424" t="s">
        <v>47</v>
      </c>
      <c r="V360" s="424" t="s">
        <v>47</v>
      </c>
      <c r="W360" s="424" t="s">
        <v>47</v>
      </c>
      <c r="X360" s="424" t="s">
        <v>1167</v>
      </c>
      <c r="Y360" s="424" t="s">
        <v>1167</v>
      </c>
      <c r="Z360" s="424" t="s">
        <v>1167</v>
      </c>
      <c r="AA360" s="424" t="s">
        <v>1167</v>
      </c>
      <c r="AB360" s="424" t="s">
        <v>1167</v>
      </c>
      <c r="AC360" s="424" t="s">
        <v>1167</v>
      </c>
      <c r="AD360" s="423" t="s">
        <v>1167</v>
      </c>
      <c r="AE360" s="319"/>
      <c r="AF360" s="320" t="str">
        <f t="shared" si="11"/>
        <v>PERI</v>
      </c>
      <c r="AG360" s="321">
        <v>44994</v>
      </c>
      <c r="AH360" s="320" t="s">
        <v>1261</v>
      </c>
      <c r="AI360" s="320" t="s">
        <v>1180</v>
      </c>
      <c r="AJ360" s="321"/>
      <c r="AK360" s="320"/>
      <c r="AL360" s="320"/>
      <c r="AM360" s="320"/>
      <c r="AN360" s="319"/>
      <c r="AO360" s="309" t="s">
        <v>2004</v>
      </c>
    </row>
    <row r="361" spans="1:41" ht="16">
      <c r="A361" s="755"/>
      <c r="B361" s="340"/>
      <c r="C361" s="340"/>
      <c r="D361" s="340"/>
      <c r="E361" s="340"/>
      <c r="F361" s="366"/>
      <c r="H361" s="377" t="s">
        <v>1256</v>
      </c>
      <c r="I361" s="365"/>
      <c r="J361" s="46" t="s">
        <v>938</v>
      </c>
      <c r="K361" s="46" t="s">
        <v>939</v>
      </c>
      <c r="L361" s="46" t="s">
        <v>1268</v>
      </c>
      <c r="M361" s="46" t="s">
        <v>755</v>
      </c>
      <c r="N361" s="340"/>
      <c r="O361" s="749"/>
      <c r="P361" s="749"/>
      <c r="Q361" s="340"/>
      <c r="R361" s="333"/>
      <c r="S361" s="424" t="s">
        <v>47</v>
      </c>
      <c r="T361" s="424" t="s">
        <v>47</v>
      </c>
      <c r="U361" s="424" t="s">
        <v>47</v>
      </c>
      <c r="V361" s="424" t="s">
        <v>47</v>
      </c>
      <c r="W361" s="424" t="s">
        <v>47</v>
      </c>
      <c r="X361" s="424" t="s">
        <v>1167</v>
      </c>
      <c r="Y361" s="424" t="s">
        <v>1167</v>
      </c>
      <c r="Z361" s="424" t="s">
        <v>1167</v>
      </c>
      <c r="AA361" s="424" t="s">
        <v>1167</v>
      </c>
      <c r="AB361" s="424" t="s">
        <v>1167</v>
      </c>
      <c r="AC361" s="424" t="s">
        <v>1167</v>
      </c>
      <c r="AD361" s="423" t="s">
        <v>1167</v>
      </c>
      <c r="AE361" s="319"/>
      <c r="AF361" s="320" t="str">
        <f t="shared" si="11"/>
        <v>PERI</v>
      </c>
      <c r="AG361" s="321">
        <v>44994</v>
      </c>
      <c r="AH361" s="320" t="s">
        <v>1261</v>
      </c>
      <c r="AI361" s="320" t="s">
        <v>1180</v>
      </c>
      <c r="AJ361" s="321"/>
      <c r="AK361" s="320"/>
      <c r="AL361" s="320"/>
      <c r="AM361" s="320"/>
      <c r="AN361" s="319"/>
      <c r="AO361" s="309" t="s">
        <v>2020</v>
      </c>
    </row>
    <row r="362" spans="1:41" ht="16">
      <c r="A362" s="755"/>
      <c r="B362" s="340"/>
      <c r="C362" s="340"/>
      <c r="D362" s="340"/>
      <c r="E362" s="340"/>
      <c r="F362" s="366"/>
      <c r="H362" s="369" t="s">
        <v>1269</v>
      </c>
      <c r="I362" s="351" t="s">
        <v>1175</v>
      </c>
      <c r="J362" s="350"/>
      <c r="K362" s="350"/>
      <c r="L362" s="350"/>
      <c r="M362" s="350"/>
      <c r="N362" s="340"/>
      <c r="O362" s="749"/>
      <c r="P362" s="749"/>
      <c r="Q362" s="340"/>
      <c r="R362" s="348"/>
      <c r="S362" s="347"/>
      <c r="T362" s="347"/>
      <c r="U362" s="347"/>
      <c r="V362" s="347"/>
      <c r="W362" s="347"/>
      <c r="X362" s="347"/>
      <c r="Y362" s="347"/>
      <c r="Z362" s="347"/>
      <c r="AA362" s="347"/>
      <c r="AB362" s="347"/>
      <c r="AC362" s="347"/>
      <c r="AD362" s="346"/>
      <c r="AE362" s="345"/>
      <c r="AF362" s="344" t="s">
        <v>1176</v>
      </c>
      <c r="AG362" s="342"/>
      <c r="AH362" s="342"/>
      <c r="AI362" s="342"/>
      <c r="AJ362" s="342"/>
      <c r="AK362" s="342"/>
      <c r="AL362" s="342"/>
      <c r="AM362" s="342"/>
      <c r="AN362" s="319"/>
      <c r="AO362" s="309" t="e">
        <v>#N/A</v>
      </c>
    </row>
    <row r="363" spans="1:41" ht="16">
      <c r="A363" s="755"/>
      <c r="B363" s="340"/>
      <c r="C363" s="340"/>
      <c r="D363" s="340"/>
      <c r="E363" s="340"/>
      <c r="F363" s="366"/>
      <c r="H363" s="377" t="s">
        <v>1270</v>
      </c>
      <c r="I363" s="365"/>
      <c r="J363" s="337" t="s">
        <v>1271</v>
      </c>
      <c r="K363" s="337" t="s">
        <v>655</v>
      </c>
      <c r="L363" s="337" t="s">
        <v>1272</v>
      </c>
      <c r="M363" s="337" t="s">
        <v>755</v>
      </c>
      <c r="N363" s="340"/>
      <c r="O363" s="750"/>
      <c r="P363" s="750"/>
      <c r="Q363" s="340"/>
      <c r="R363" s="333"/>
      <c r="S363" s="332" t="s">
        <v>47</v>
      </c>
      <c r="T363" s="332" t="s">
        <v>47</v>
      </c>
      <c r="U363" s="332" t="s">
        <v>47</v>
      </c>
      <c r="V363" s="332" t="s">
        <v>47</v>
      </c>
      <c r="W363" s="332" t="s">
        <v>47</v>
      </c>
      <c r="X363" s="332" t="s">
        <v>47</v>
      </c>
      <c r="Y363" s="332" t="s">
        <v>47</v>
      </c>
      <c r="Z363" s="332" t="s">
        <v>47</v>
      </c>
      <c r="AA363" s="332" t="s">
        <v>47</v>
      </c>
      <c r="AB363" s="332" t="s">
        <v>47</v>
      </c>
      <c r="AC363" s="332" t="s">
        <v>47</v>
      </c>
      <c r="AD363" s="331" t="s">
        <v>47</v>
      </c>
      <c r="AE363" s="319"/>
      <c r="AF363" s="320" t="str">
        <f t="shared" ref="AF363:AF401" si="12">AF362</f>
        <v>PERI</v>
      </c>
      <c r="AG363" s="321">
        <v>44995</v>
      </c>
      <c r="AH363" s="320" t="s">
        <v>1216</v>
      </c>
      <c r="AI363" s="320" t="s">
        <v>1180</v>
      </c>
      <c r="AJ363" s="321"/>
      <c r="AK363" s="320"/>
      <c r="AL363" s="320"/>
      <c r="AM363" s="320"/>
      <c r="AN363" s="319"/>
      <c r="AO363" s="309" t="s">
        <v>654</v>
      </c>
    </row>
    <row r="364" spans="1:41" ht="16">
      <c r="A364" s="755"/>
      <c r="B364" s="340"/>
      <c r="C364" s="340"/>
      <c r="D364" s="340"/>
      <c r="E364" s="340"/>
      <c r="F364" s="366"/>
      <c r="H364" s="377" t="s">
        <v>1273</v>
      </c>
      <c r="I364" s="365"/>
      <c r="J364" s="337" t="s">
        <v>657</v>
      </c>
      <c r="K364" s="337" t="s">
        <v>658</v>
      </c>
      <c r="L364" s="337" t="s">
        <v>1272</v>
      </c>
      <c r="M364" s="337" t="s">
        <v>755</v>
      </c>
      <c r="N364" s="340"/>
      <c r="O364" s="749"/>
      <c r="P364" s="749"/>
      <c r="Q364" s="340"/>
      <c r="R364" s="333"/>
      <c r="S364" s="332" t="s">
        <v>47</v>
      </c>
      <c r="T364" s="332" t="s">
        <v>47</v>
      </c>
      <c r="U364" s="332" t="s">
        <v>47</v>
      </c>
      <c r="V364" s="332" t="s">
        <v>47</v>
      </c>
      <c r="W364" s="332" t="s">
        <v>47</v>
      </c>
      <c r="X364" s="332" t="s">
        <v>47</v>
      </c>
      <c r="Y364" s="332" t="s">
        <v>47</v>
      </c>
      <c r="Z364" s="332" t="s">
        <v>47</v>
      </c>
      <c r="AA364" s="332" t="s">
        <v>47</v>
      </c>
      <c r="AB364" s="332" t="s">
        <v>47</v>
      </c>
      <c r="AC364" s="332" t="s">
        <v>47</v>
      </c>
      <c r="AD364" s="331" t="s">
        <v>47</v>
      </c>
      <c r="AE364" s="319"/>
      <c r="AF364" s="320" t="str">
        <f t="shared" si="12"/>
        <v>PERI</v>
      </c>
      <c r="AG364" s="321">
        <v>44995</v>
      </c>
      <c r="AH364" s="320" t="s">
        <v>1216</v>
      </c>
      <c r="AI364" s="320" t="s">
        <v>1180</v>
      </c>
      <c r="AJ364" s="321"/>
      <c r="AK364" s="320"/>
      <c r="AL364" s="320"/>
      <c r="AM364" s="320"/>
      <c r="AN364" s="319"/>
      <c r="AO364" s="309" t="s">
        <v>657</v>
      </c>
    </row>
    <row r="365" spans="1:41" ht="16">
      <c r="A365" s="755"/>
      <c r="B365" s="340"/>
      <c r="C365" s="340"/>
      <c r="D365" s="340"/>
      <c r="E365" s="340"/>
      <c r="F365" s="366"/>
      <c r="H365" s="377" t="s">
        <v>1269</v>
      </c>
      <c r="I365" s="365"/>
      <c r="J365" s="337" t="s">
        <v>660</v>
      </c>
      <c r="K365" s="337" t="s">
        <v>661</v>
      </c>
      <c r="L365" s="337" t="s">
        <v>1272</v>
      </c>
      <c r="M365" s="337" t="s">
        <v>755</v>
      </c>
      <c r="N365" s="340"/>
      <c r="O365" s="749"/>
      <c r="P365" s="749"/>
      <c r="Q365" s="340"/>
      <c r="R365" s="333"/>
      <c r="S365" s="332" t="s">
        <v>47</v>
      </c>
      <c r="T365" s="332" t="s">
        <v>47</v>
      </c>
      <c r="U365" s="332" t="s">
        <v>47</v>
      </c>
      <c r="V365" s="332" t="s">
        <v>47</v>
      </c>
      <c r="W365" s="332" t="s">
        <v>47</v>
      </c>
      <c r="X365" s="332" t="s">
        <v>47</v>
      </c>
      <c r="Y365" s="332" t="s">
        <v>47</v>
      </c>
      <c r="Z365" s="332" t="s">
        <v>47</v>
      </c>
      <c r="AA365" s="332" t="s">
        <v>47</v>
      </c>
      <c r="AB365" s="332" t="s">
        <v>47</v>
      </c>
      <c r="AC365" s="332" t="s">
        <v>47</v>
      </c>
      <c r="AD365" s="331" t="s">
        <v>47</v>
      </c>
      <c r="AE365" s="319"/>
      <c r="AF365" s="320" t="str">
        <f t="shared" si="12"/>
        <v>PERI</v>
      </c>
      <c r="AG365" s="321">
        <v>44995</v>
      </c>
      <c r="AH365" s="320" t="s">
        <v>1216</v>
      </c>
      <c r="AI365" s="320" t="s">
        <v>1180</v>
      </c>
      <c r="AJ365" s="321"/>
      <c r="AK365" s="320"/>
      <c r="AL365" s="320"/>
      <c r="AM365" s="320"/>
      <c r="AN365" s="319"/>
      <c r="AO365" s="309" t="s">
        <v>660</v>
      </c>
    </row>
    <row r="366" spans="1:41" ht="16">
      <c r="A366" s="755"/>
      <c r="B366" s="340"/>
      <c r="C366" s="340"/>
      <c r="D366" s="340"/>
      <c r="E366" s="340"/>
      <c r="F366" s="366"/>
      <c r="H366" s="377" t="s">
        <v>1269</v>
      </c>
      <c r="I366" s="365"/>
      <c r="J366" s="337" t="s">
        <v>663</v>
      </c>
      <c r="K366" s="337" t="s">
        <v>664</v>
      </c>
      <c r="L366" s="337" t="s">
        <v>1272</v>
      </c>
      <c r="M366" s="337" t="s">
        <v>755</v>
      </c>
      <c r="N366" s="340"/>
      <c r="O366" s="749"/>
      <c r="P366" s="749"/>
      <c r="Q366" s="340"/>
      <c r="R366" s="333"/>
      <c r="S366" s="332" t="s">
        <v>47</v>
      </c>
      <c r="T366" s="332" t="s">
        <v>47</v>
      </c>
      <c r="U366" s="332" t="s">
        <v>47</v>
      </c>
      <c r="V366" s="332" t="s">
        <v>47</v>
      </c>
      <c r="W366" s="332" t="s">
        <v>47</v>
      </c>
      <c r="X366" s="332" t="s">
        <v>47</v>
      </c>
      <c r="Y366" s="332" t="s">
        <v>47</v>
      </c>
      <c r="Z366" s="332" t="s">
        <v>47</v>
      </c>
      <c r="AA366" s="332" t="s">
        <v>47</v>
      </c>
      <c r="AB366" s="332" t="s">
        <v>47</v>
      </c>
      <c r="AC366" s="332" t="s">
        <v>47</v>
      </c>
      <c r="AD366" s="331" t="s">
        <v>47</v>
      </c>
      <c r="AE366" s="319"/>
      <c r="AF366" s="320" t="str">
        <f t="shared" si="12"/>
        <v>PERI</v>
      </c>
      <c r="AG366" s="321">
        <v>44995</v>
      </c>
      <c r="AH366" s="320" t="s">
        <v>1216</v>
      </c>
      <c r="AI366" s="320" t="s">
        <v>1180</v>
      </c>
      <c r="AJ366" s="321"/>
      <c r="AK366" s="320"/>
      <c r="AL366" s="320"/>
      <c r="AM366" s="320"/>
      <c r="AN366" s="319"/>
      <c r="AO366" s="309" t="s">
        <v>663</v>
      </c>
    </row>
    <row r="367" spans="1:41" ht="16">
      <c r="A367" s="755"/>
      <c r="B367" s="340"/>
      <c r="C367" s="340"/>
      <c r="D367" s="340"/>
      <c r="E367" s="340"/>
      <c r="F367" s="366"/>
      <c r="H367" s="377" t="s">
        <v>1269</v>
      </c>
      <c r="I367" s="365"/>
      <c r="J367" s="337" t="s">
        <v>665</v>
      </c>
      <c r="K367" s="337" t="s">
        <v>666</v>
      </c>
      <c r="L367" s="337" t="s">
        <v>1272</v>
      </c>
      <c r="M367" s="337" t="s">
        <v>755</v>
      </c>
      <c r="N367" s="340"/>
      <c r="O367" s="749"/>
      <c r="P367" s="749"/>
      <c r="Q367" s="340"/>
      <c r="R367" s="333"/>
      <c r="S367" s="332" t="s">
        <v>47</v>
      </c>
      <c r="T367" s="332" t="s">
        <v>47</v>
      </c>
      <c r="U367" s="332" t="s">
        <v>47</v>
      </c>
      <c r="V367" s="332" t="s">
        <v>47</v>
      </c>
      <c r="W367" s="332" t="s">
        <v>47</v>
      </c>
      <c r="X367" s="332" t="s">
        <v>47</v>
      </c>
      <c r="Y367" s="332" t="s">
        <v>47</v>
      </c>
      <c r="Z367" s="332" t="s">
        <v>47</v>
      </c>
      <c r="AA367" s="332" t="s">
        <v>47</v>
      </c>
      <c r="AB367" s="332" t="s">
        <v>47</v>
      </c>
      <c r="AC367" s="332" t="s">
        <v>47</v>
      </c>
      <c r="AD367" s="331" t="s">
        <v>47</v>
      </c>
      <c r="AE367" s="319"/>
      <c r="AF367" s="320" t="str">
        <f t="shared" si="12"/>
        <v>PERI</v>
      </c>
      <c r="AG367" s="321">
        <v>44995</v>
      </c>
      <c r="AH367" s="320" t="s">
        <v>1216</v>
      </c>
      <c r="AI367" s="320" t="s">
        <v>1180</v>
      </c>
      <c r="AJ367" s="321"/>
      <c r="AK367" s="320"/>
      <c r="AL367" s="320"/>
      <c r="AM367" s="320"/>
      <c r="AN367" s="319"/>
      <c r="AO367" s="309" t="s">
        <v>665</v>
      </c>
    </row>
    <row r="368" spans="1:41" ht="16">
      <c r="A368" s="755"/>
      <c r="B368" s="340"/>
      <c r="C368" s="340"/>
      <c r="D368" s="340"/>
      <c r="E368" s="340"/>
      <c r="F368" s="366"/>
      <c r="H368" s="377" t="s">
        <v>1269</v>
      </c>
      <c r="I368" s="365"/>
      <c r="J368" s="337" t="s">
        <v>667</v>
      </c>
      <c r="K368" s="337" t="s">
        <v>668</v>
      </c>
      <c r="L368" s="337" t="s">
        <v>1272</v>
      </c>
      <c r="M368" s="337" t="s">
        <v>755</v>
      </c>
      <c r="N368" s="340"/>
      <c r="O368" s="749"/>
      <c r="P368" s="749"/>
      <c r="Q368" s="340"/>
      <c r="R368" s="333"/>
      <c r="S368" s="332" t="s">
        <v>47</v>
      </c>
      <c r="T368" s="332" t="s">
        <v>47</v>
      </c>
      <c r="U368" s="332" t="s">
        <v>47</v>
      </c>
      <c r="V368" s="332" t="s">
        <v>47</v>
      </c>
      <c r="W368" s="332" t="s">
        <v>47</v>
      </c>
      <c r="X368" s="332" t="s">
        <v>47</v>
      </c>
      <c r="Y368" s="332" t="s">
        <v>47</v>
      </c>
      <c r="Z368" s="332" t="s">
        <v>47</v>
      </c>
      <c r="AA368" s="332" t="s">
        <v>47</v>
      </c>
      <c r="AB368" s="332" t="s">
        <v>47</v>
      </c>
      <c r="AC368" s="332" t="s">
        <v>47</v>
      </c>
      <c r="AD368" s="331" t="s">
        <v>47</v>
      </c>
      <c r="AE368" s="319"/>
      <c r="AF368" s="320" t="str">
        <f t="shared" si="12"/>
        <v>PERI</v>
      </c>
      <c r="AG368" s="321">
        <v>44995</v>
      </c>
      <c r="AH368" s="320" t="s">
        <v>1216</v>
      </c>
      <c r="AI368" s="320" t="s">
        <v>1180</v>
      </c>
      <c r="AJ368" s="321"/>
      <c r="AK368" s="320"/>
      <c r="AL368" s="320"/>
      <c r="AM368" s="320"/>
      <c r="AN368" s="319"/>
      <c r="AO368" s="309" t="s">
        <v>667</v>
      </c>
    </row>
    <row r="369" spans="1:41" ht="16">
      <c r="A369" s="755"/>
      <c r="B369" s="340"/>
      <c r="C369" s="340"/>
      <c r="D369" s="340"/>
      <c r="E369" s="340"/>
      <c r="F369" s="366"/>
      <c r="H369" s="377" t="s">
        <v>1269</v>
      </c>
      <c r="I369" s="365"/>
      <c r="J369" s="337" t="s">
        <v>669</v>
      </c>
      <c r="K369" s="337" t="s">
        <v>670</v>
      </c>
      <c r="L369" s="337" t="s">
        <v>1272</v>
      </c>
      <c r="M369" s="337" t="s">
        <v>755</v>
      </c>
      <c r="N369" s="340"/>
      <c r="O369" s="749"/>
      <c r="P369" s="749"/>
      <c r="Q369" s="340"/>
      <c r="R369" s="333"/>
      <c r="S369" s="332" t="s">
        <v>47</v>
      </c>
      <c r="T369" s="332" t="s">
        <v>47</v>
      </c>
      <c r="U369" s="332" t="s">
        <v>47</v>
      </c>
      <c r="V369" s="332" t="s">
        <v>47</v>
      </c>
      <c r="W369" s="332" t="s">
        <v>47</v>
      </c>
      <c r="X369" s="332" t="s">
        <v>47</v>
      </c>
      <c r="Y369" s="332" t="s">
        <v>47</v>
      </c>
      <c r="Z369" s="332" t="s">
        <v>47</v>
      </c>
      <c r="AA369" s="332" t="s">
        <v>47</v>
      </c>
      <c r="AB369" s="332" t="s">
        <v>47</v>
      </c>
      <c r="AC369" s="332" t="s">
        <v>47</v>
      </c>
      <c r="AD369" s="331" t="s">
        <v>47</v>
      </c>
      <c r="AE369" s="319"/>
      <c r="AF369" s="320" t="str">
        <f t="shared" si="12"/>
        <v>PERI</v>
      </c>
      <c r="AG369" s="321">
        <v>44995</v>
      </c>
      <c r="AH369" s="320" t="s">
        <v>1216</v>
      </c>
      <c r="AI369" s="320" t="s">
        <v>1180</v>
      </c>
      <c r="AJ369" s="321"/>
      <c r="AK369" s="320"/>
      <c r="AL369" s="320"/>
      <c r="AM369" s="320"/>
      <c r="AN369" s="319"/>
      <c r="AO369" s="309" t="s">
        <v>669</v>
      </c>
    </row>
    <row r="370" spans="1:41" ht="16">
      <c r="A370" s="755"/>
      <c r="B370" s="340"/>
      <c r="C370" s="340"/>
      <c r="D370" s="340"/>
      <c r="E370" s="340"/>
      <c r="F370" s="366"/>
      <c r="H370" s="377" t="s">
        <v>1269</v>
      </c>
      <c r="I370" s="365"/>
      <c r="J370" s="337" t="s">
        <v>672</v>
      </c>
      <c r="K370" s="337" t="s">
        <v>673</v>
      </c>
      <c r="L370" s="337" t="s">
        <v>1272</v>
      </c>
      <c r="M370" s="337" t="s">
        <v>755</v>
      </c>
      <c r="N370" s="340"/>
      <c r="O370" s="749"/>
      <c r="P370" s="749"/>
      <c r="Q370" s="340"/>
      <c r="R370" s="333"/>
      <c r="S370" s="332" t="s">
        <v>47</v>
      </c>
      <c r="T370" s="332" t="s">
        <v>47</v>
      </c>
      <c r="U370" s="332" t="s">
        <v>47</v>
      </c>
      <c r="V370" s="332" t="s">
        <v>47</v>
      </c>
      <c r="W370" s="332" t="s">
        <v>47</v>
      </c>
      <c r="X370" s="332" t="s">
        <v>47</v>
      </c>
      <c r="Y370" s="332" t="s">
        <v>47</v>
      </c>
      <c r="Z370" s="332" t="s">
        <v>47</v>
      </c>
      <c r="AA370" s="332" t="s">
        <v>47</v>
      </c>
      <c r="AB370" s="332" t="s">
        <v>47</v>
      </c>
      <c r="AC370" s="332" t="s">
        <v>47</v>
      </c>
      <c r="AD370" s="331" t="s">
        <v>47</v>
      </c>
      <c r="AE370" s="319"/>
      <c r="AF370" s="320" t="str">
        <f t="shared" si="12"/>
        <v>PERI</v>
      </c>
      <c r="AG370" s="321">
        <v>44995</v>
      </c>
      <c r="AH370" s="320" t="s">
        <v>1216</v>
      </c>
      <c r="AI370" s="320" t="s">
        <v>1180</v>
      </c>
      <c r="AJ370" s="321"/>
      <c r="AK370" s="320"/>
      <c r="AL370" s="320"/>
      <c r="AM370" s="320"/>
      <c r="AN370" s="319"/>
      <c r="AO370" s="309" t="s">
        <v>672</v>
      </c>
    </row>
    <row r="371" spans="1:41" ht="16">
      <c r="A371" s="755"/>
      <c r="B371" s="340"/>
      <c r="C371" s="340"/>
      <c r="D371" s="340"/>
      <c r="E371" s="340"/>
      <c r="F371" s="366"/>
      <c r="H371" s="377" t="s">
        <v>1269</v>
      </c>
      <c r="I371" s="365"/>
      <c r="J371" s="337" t="s">
        <v>675</v>
      </c>
      <c r="K371" s="337" t="s">
        <v>676</v>
      </c>
      <c r="L371" s="337" t="s">
        <v>1272</v>
      </c>
      <c r="M371" s="337" t="s">
        <v>755</v>
      </c>
      <c r="N371" s="340"/>
      <c r="O371" s="749"/>
      <c r="P371" s="749"/>
      <c r="Q371" s="340"/>
      <c r="R371" s="333"/>
      <c r="S371" s="332" t="s">
        <v>47</v>
      </c>
      <c r="T371" s="332" t="s">
        <v>47</v>
      </c>
      <c r="U371" s="332" t="s">
        <v>47</v>
      </c>
      <c r="V371" s="332" t="s">
        <v>47</v>
      </c>
      <c r="W371" s="332" t="s">
        <v>47</v>
      </c>
      <c r="X371" s="332" t="s">
        <v>47</v>
      </c>
      <c r="Y371" s="332" t="s">
        <v>47</v>
      </c>
      <c r="Z371" s="332" t="s">
        <v>47</v>
      </c>
      <c r="AA371" s="332" t="s">
        <v>47</v>
      </c>
      <c r="AB371" s="332" t="s">
        <v>47</v>
      </c>
      <c r="AC371" s="332" t="s">
        <v>47</v>
      </c>
      <c r="AD371" s="331" t="s">
        <v>47</v>
      </c>
      <c r="AE371" s="319"/>
      <c r="AF371" s="320" t="str">
        <f t="shared" si="12"/>
        <v>PERI</v>
      </c>
      <c r="AG371" s="321">
        <v>44995</v>
      </c>
      <c r="AH371" s="320" t="s">
        <v>1216</v>
      </c>
      <c r="AI371" s="320" t="s">
        <v>1180</v>
      </c>
      <c r="AJ371" s="321"/>
      <c r="AK371" s="320"/>
      <c r="AL371" s="320"/>
      <c r="AM371" s="320"/>
      <c r="AN371" s="319"/>
      <c r="AO371" s="309" t="s">
        <v>675</v>
      </c>
    </row>
    <row r="372" spans="1:41" ht="16">
      <c r="A372" s="755"/>
      <c r="B372" s="340"/>
      <c r="C372" s="340"/>
      <c r="D372" s="340"/>
      <c r="E372" s="340"/>
      <c r="F372" s="366"/>
      <c r="H372" s="377" t="s">
        <v>1269</v>
      </c>
      <c r="I372" s="365"/>
      <c r="J372" s="337" t="s">
        <v>678</v>
      </c>
      <c r="K372" s="337" t="s">
        <v>679</v>
      </c>
      <c r="L372" s="337" t="s">
        <v>1272</v>
      </c>
      <c r="M372" s="337" t="s">
        <v>755</v>
      </c>
      <c r="N372" s="340"/>
      <c r="O372" s="749"/>
      <c r="P372" s="749"/>
      <c r="Q372" s="340"/>
      <c r="R372" s="333"/>
      <c r="S372" s="332" t="s">
        <v>47</v>
      </c>
      <c r="T372" s="332" t="s">
        <v>47</v>
      </c>
      <c r="U372" s="332" t="s">
        <v>47</v>
      </c>
      <c r="V372" s="332" t="s">
        <v>47</v>
      </c>
      <c r="W372" s="332" t="s">
        <v>47</v>
      </c>
      <c r="X372" s="332" t="s">
        <v>47</v>
      </c>
      <c r="Y372" s="332" t="s">
        <v>47</v>
      </c>
      <c r="Z372" s="332" t="s">
        <v>47</v>
      </c>
      <c r="AA372" s="332" t="s">
        <v>47</v>
      </c>
      <c r="AB372" s="332" t="s">
        <v>47</v>
      </c>
      <c r="AC372" s="332" t="s">
        <v>47</v>
      </c>
      <c r="AD372" s="331" t="s">
        <v>47</v>
      </c>
      <c r="AE372" s="319"/>
      <c r="AF372" s="320" t="str">
        <f t="shared" si="12"/>
        <v>PERI</v>
      </c>
      <c r="AG372" s="321">
        <v>44995</v>
      </c>
      <c r="AH372" s="320" t="s">
        <v>1216</v>
      </c>
      <c r="AI372" s="320" t="s">
        <v>1180</v>
      </c>
      <c r="AJ372" s="321"/>
      <c r="AK372" s="320"/>
      <c r="AL372" s="320"/>
      <c r="AM372" s="320"/>
      <c r="AN372" s="319"/>
      <c r="AO372" s="309" t="s">
        <v>678</v>
      </c>
    </row>
    <row r="373" spans="1:41" ht="16">
      <c r="A373" s="755"/>
      <c r="B373" s="340"/>
      <c r="C373" s="340"/>
      <c r="D373" s="340"/>
      <c r="E373" s="340"/>
      <c r="F373" s="366"/>
      <c r="H373" s="377" t="s">
        <v>1269</v>
      </c>
      <c r="I373" s="365"/>
      <c r="J373" s="337" t="s">
        <v>681</v>
      </c>
      <c r="K373" s="337" t="s">
        <v>682</v>
      </c>
      <c r="L373" s="337" t="s">
        <v>1272</v>
      </c>
      <c r="M373" s="337" t="s">
        <v>45</v>
      </c>
      <c r="N373" s="340"/>
      <c r="O373" s="749"/>
      <c r="P373" s="749"/>
      <c r="Q373" s="340"/>
      <c r="R373" s="333"/>
      <c r="S373" s="332" t="s">
        <v>47</v>
      </c>
      <c r="T373" s="332" t="s">
        <v>47</v>
      </c>
      <c r="U373" s="332" t="s">
        <v>47</v>
      </c>
      <c r="V373" s="332" t="s">
        <v>47</v>
      </c>
      <c r="W373" s="332" t="s">
        <v>47</v>
      </c>
      <c r="X373" s="332" t="s">
        <v>47</v>
      </c>
      <c r="Y373" s="332" t="s">
        <v>47</v>
      </c>
      <c r="Z373" s="332" t="s">
        <v>47</v>
      </c>
      <c r="AA373" s="332" t="s">
        <v>47</v>
      </c>
      <c r="AB373" s="332" t="s">
        <v>47</v>
      </c>
      <c r="AC373" s="332" t="s">
        <v>47</v>
      </c>
      <c r="AD373" s="331" t="s">
        <v>47</v>
      </c>
      <c r="AE373" s="319"/>
      <c r="AF373" s="320" t="str">
        <f t="shared" si="12"/>
        <v>PERI</v>
      </c>
      <c r="AG373" s="321">
        <v>44995</v>
      </c>
      <c r="AH373" s="320" t="s">
        <v>1216</v>
      </c>
      <c r="AI373" s="320" t="s">
        <v>1180</v>
      </c>
      <c r="AJ373" s="321"/>
      <c r="AK373" s="320"/>
      <c r="AL373" s="320"/>
      <c r="AM373" s="320"/>
      <c r="AN373" s="319"/>
      <c r="AO373" s="309" t="s">
        <v>681</v>
      </c>
    </row>
    <row r="374" spans="1:41" ht="29.5">
      <c r="A374" s="755"/>
      <c r="B374" s="340"/>
      <c r="C374" s="340"/>
      <c r="D374" s="340"/>
      <c r="E374" s="340"/>
      <c r="F374" s="366"/>
      <c r="H374" s="377" t="s">
        <v>1269</v>
      </c>
      <c r="I374" s="365"/>
      <c r="J374" s="364" t="s">
        <v>1446</v>
      </c>
      <c r="K374" s="364" t="s">
        <v>1447</v>
      </c>
      <c r="L374" s="364" t="s">
        <v>1272</v>
      </c>
      <c r="M374" s="364" t="s">
        <v>45</v>
      </c>
      <c r="N374" s="340"/>
      <c r="O374" s="749"/>
      <c r="P374" s="749"/>
      <c r="Q374" s="340"/>
      <c r="R374" s="333"/>
      <c r="S374" s="373" t="s">
        <v>47</v>
      </c>
      <c r="T374" s="373" t="s">
        <v>47</v>
      </c>
      <c r="U374" s="373" t="s">
        <v>47</v>
      </c>
      <c r="V374" s="373" t="s">
        <v>47</v>
      </c>
      <c r="W374" s="373" t="s">
        <v>47</v>
      </c>
      <c r="X374" s="373" t="s">
        <v>47</v>
      </c>
      <c r="Y374" s="373" t="s">
        <v>47</v>
      </c>
      <c r="Z374" s="373" t="s">
        <v>47</v>
      </c>
      <c r="AA374" s="373" t="s">
        <v>47</v>
      </c>
      <c r="AB374" s="373" t="s">
        <v>47</v>
      </c>
      <c r="AC374" s="373" t="s">
        <v>47</v>
      </c>
      <c r="AD374" s="372" t="s">
        <v>47</v>
      </c>
      <c r="AE374" s="319"/>
      <c r="AF374" s="320" t="str">
        <f t="shared" si="12"/>
        <v>PERI</v>
      </c>
      <c r="AG374" s="414">
        <v>45042</v>
      </c>
      <c r="AH374" s="356" t="s">
        <v>1216</v>
      </c>
      <c r="AI374" s="356" t="s">
        <v>1102</v>
      </c>
      <c r="AJ374" s="321"/>
      <c r="AK374" s="320"/>
      <c r="AL374" s="320"/>
      <c r="AM374" s="422" t="s">
        <v>1448</v>
      </c>
      <c r="AN374" s="319"/>
      <c r="AO374" s="309" t="e">
        <v>#N/A</v>
      </c>
    </row>
    <row r="375" spans="1:41" ht="16">
      <c r="A375" s="755"/>
      <c r="B375" s="340"/>
      <c r="C375" s="340"/>
      <c r="D375" s="340"/>
      <c r="E375" s="340"/>
      <c r="F375" s="366"/>
      <c r="H375" s="377" t="s">
        <v>1269</v>
      </c>
      <c r="I375" s="365"/>
      <c r="J375" s="337" t="s">
        <v>683</v>
      </c>
      <c r="K375" s="337" t="s">
        <v>684</v>
      </c>
      <c r="L375" s="337" t="s">
        <v>1272</v>
      </c>
      <c r="M375" s="337" t="s">
        <v>45</v>
      </c>
      <c r="N375" s="340"/>
      <c r="O375" s="749"/>
      <c r="P375" s="749"/>
      <c r="Q375" s="340"/>
      <c r="R375" s="333"/>
      <c r="S375" s="332" t="s">
        <v>47</v>
      </c>
      <c r="T375" s="332" t="s">
        <v>47</v>
      </c>
      <c r="U375" s="332" t="s">
        <v>47</v>
      </c>
      <c r="V375" s="332" t="s">
        <v>47</v>
      </c>
      <c r="W375" s="332" t="s">
        <v>47</v>
      </c>
      <c r="X375" s="332" t="s">
        <v>47</v>
      </c>
      <c r="Y375" s="332" t="s">
        <v>47</v>
      </c>
      <c r="Z375" s="332" t="s">
        <v>47</v>
      </c>
      <c r="AA375" s="332" t="s">
        <v>47</v>
      </c>
      <c r="AB375" s="332" t="s">
        <v>47</v>
      </c>
      <c r="AC375" s="332" t="s">
        <v>47</v>
      </c>
      <c r="AD375" s="331" t="s">
        <v>47</v>
      </c>
      <c r="AE375" s="319"/>
      <c r="AF375" s="320" t="str">
        <f t="shared" si="12"/>
        <v>PERI</v>
      </c>
      <c r="AG375" s="321">
        <v>44995</v>
      </c>
      <c r="AH375" s="320" t="s">
        <v>1216</v>
      </c>
      <c r="AI375" s="320" t="s">
        <v>1180</v>
      </c>
      <c r="AJ375" s="321"/>
      <c r="AK375" s="320"/>
      <c r="AL375" s="320"/>
      <c r="AM375" s="320"/>
      <c r="AN375" s="319"/>
      <c r="AO375" s="309" t="s">
        <v>683</v>
      </c>
    </row>
    <row r="376" spans="1:41" ht="16">
      <c r="A376" s="755"/>
      <c r="B376" s="340"/>
      <c r="C376" s="340"/>
      <c r="D376" s="340"/>
      <c r="E376" s="340"/>
      <c r="F376" s="366"/>
      <c r="H376" s="377" t="s">
        <v>1269</v>
      </c>
      <c r="I376" s="365"/>
      <c r="J376" s="364" t="s">
        <v>1449</v>
      </c>
      <c r="K376" s="364" t="s">
        <v>1450</v>
      </c>
      <c r="L376" s="364" t="s">
        <v>1451</v>
      </c>
      <c r="M376" s="364" t="s">
        <v>755</v>
      </c>
      <c r="N376" s="340"/>
      <c r="O376" s="749"/>
      <c r="P376" s="749"/>
      <c r="Q376" s="340"/>
      <c r="R376" s="333"/>
      <c r="S376" s="421" t="s">
        <v>1167</v>
      </c>
      <c r="T376" s="421" t="s">
        <v>1167</v>
      </c>
      <c r="U376" s="421" t="s">
        <v>1167</v>
      </c>
      <c r="V376" s="421" t="s">
        <v>1167</v>
      </c>
      <c r="W376" s="421" t="s">
        <v>1167</v>
      </c>
      <c r="X376" s="421" t="s">
        <v>1167</v>
      </c>
      <c r="Y376" s="421" t="s">
        <v>1167</v>
      </c>
      <c r="Z376" s="421" t="s">
        <v>1167</v>
      </c>
      <c r="AA376" s="421" t="s">
        <v>1167</v>
      </c>
      <c r="AB376" s="421" t="s">
        <v>1167</v>
      </c>
      <c r="AC376" s="421" t="s">
        <v>1167</v>
      </c>
      <c r="AD376" s="420" t="s">
        <v>1167</v>
      </c>
      <c r="AE376" s="319"/>
      <c r="AF376" s="320" t="str">
        <f t="shared" si="12"/>
        <v>PERI</v>
      </c>
      <c r="AG376" s="414">
        <v>45000</v>
      </c>
      <c r="AH376" s="356" t="s">
        <v>1216</v>
      </c>
      <c r="AI376" s="356" t="s">
        <v>1180</v>
      </c>
      <c r="AJ376" s="321"/>
      <c r="AK376" s="320"/>
      <c r="AL376" s="320"/>
      <c r="AM376" s="320"/>
      <c r="AN376" s="319"/>
      <c r="AO376" s="309" t="e">
        <v>#N/A</v>
      </c>
    </row>
    <row r="377" spans="1:41" ht="16">
      <c r="A377" s="755"/>
      <c r="B377" s="340"/>
      <c r="C377" s="340"/>
      <c r="D377" s="340"/>
      <c r="E377" s="340"/>
      <c r="F377" s="366"/>
      <c r="H377" s="377" t="s">
        <v>1269</v>
      </c>
      <c r="I377" s="365"/>
      <c r="J377" s="364" t="s">
        <v>1452</v>
      </c>
      <c r="K377" s="364" t="s">
        <v>1453</v>
      </c>
      <c r="L377" s="364" t="s">
        <v>1451</v>
      </c>
      <c r="M377" s="364" t="s">
        <v>755</v>
      </c>
      <c r="N377" s="340"/>
      <c r="O377" s="749"/>
      <c r="P377" s="749"/>
      <c r="Q377" s="340"/>
      <c r="R377" s="333"/>
      <c r="S377" s="419" t="s">
        <v>1167</v>
      </c>
      <c r="T377" s="419" t="s">
        <v>1167</v>
      </c>
      <c r="U377" s="419" t="s">
        <v>1167</v>
      </c>
      <c r="V377" s="419" t="s">
        <v>1167</v>
      </c>
      <c r="W377" s="419" t="s">
        <v>1167</v>
      </c>
      <c r="X377" s="419" t="s">
        <v>1167</v>
      </c>
      <c r="Y377" s="419" t="s">
        <v>1167</v>
      </c>
      <c r="Z377" s="419" t="s">
        <v>1167</v>
      </c>
      <c r="AA377" s="419" t="s">
        <v>1167</v>
      </c>
      <c r="AB377" s="419" t="s">
        <v>1167</v>
      </c>
      <c r="AC377" s="419" t="s">
        <v>1167</v>
      </c>
      <c r="AD377" s="418" t="s">
        <v>1167</v>
      </c>
      <c r="AE377" s="319"/>
      <c r="AF377" s="320" t="str">
        <f t="shared" si="12"/>
        <v>PERI</v>
      </c>
      <c r="AG377" s="414">
        <v>45000</v>
      </c>
      <c r="AH377" s="356" t="s">
        <v>1216</v>
      </c>
      <c r="AI377" s="356" t="s">
        <v>1180</v>
      </c>
      <c r="AJ377" s="321"/>
      <c r="AK377" s="320"/>
      <c r="AL377" s="320"/>
      <c r="AM377" s="320"/>
      <c r="AN377" s="319"/>
      <c r="AO377" s="309" t="e">
        <v>#N/A</v>
      </c>
    </row>
    <row r="378" spans="1:41" ht="16">
      <c r="A378" s="755"/>
      <c r="B378" s="340"/>
      <c r="C378" s="340"/>
      <c r="D378" s="340"/>
      <c r="E378" s="340"/>
      <c r="F378" s="366"/>
      <c r="H378" s="377" t="s">
        <v>1269</v>
      </c>
      <c r="I378" s="365"/>
      <c r="J378" s="364" t="s">
        <v>1454</v>
      </c>
      <c r="K378" s="364" t="s">
        <v>1455</v>
      </c>
      <c r="L378" s="364" t="s">
        <v>1451</v>
      </c>
      <c r="M378" s="364" t="s">
        <v>755</v>
      </c>
      <c r="N378" s="340"/>
      <c r="O378" s="749"/>
      <c r="P378" s="749"/>
      <c r="Q378" s="340"/>
      <c r="R378" s="333"/>
      <c r="S378" s="419" t="s">
        <v>1167</v>
      </c>
      <c r="T378" s="419" t="s">
        <v>1167</v>
      </c>
      <c r="U378" s="419" t="s">
        <v>1167</v>
      </c>
      <c r="V378" s="419" t="s">
        <v>1167</v>
      </c>
      <c r="W378" s="419" t="s">
        <v>1167</v>
      </c>
      <c r="X378" s="419" t="s">
        <v>1167</v>
      </c>
      <c r="Y378" s="419" t="s">
        <v>1167</v>
      </c>
      <c r="Z378" s="419" t="s">
        <v>1167</v>
      </c>
      <c r="AA378" s="419" t="s">
        <v>1167</v>
      </c>
      <c r="AB378" s="419" t="s">
        <v>1167</v>
      </c>
      <c r="AC378" s="419" t="s">
        <v>1167</v>
      </c>
      <c r="AD378" s="418" t="s">
        <v>1167</v>
      </c>
      <c r="AE378" s="319"/>
      <c r="AF378" s="320" t="str">
        <f t="shared" si="12"/>
        <v>PERI</v>
      </c>
      <c r="AG378" s="414">
        <v>45000</v>
      </c>
      <c r="AH378" s="356" t="s">
        <v>1216</v>
      </c>
      <c r="AI378" s="356" t="s">
        <v>1180</v>
      </c>
      <c r="AJ378" s="321"/>
      <c r="AK378" s="320"/>
      <c r="AL378" s="320"/>
      <c r="AM378" s="320"/>
      <c r="AN378" s="319"/>
      <c r="AO378" s="309" t="e">
        <v>#N/A</v>
      </c>
    </row>
    <row r="379" spans="1:41" ht="16">
      <c r="A379" s="755"/>
      <c r="B379" s="340"/>
      <c r="C379" s="340"/>
      <c r="D379" s="340"/>
      <c r="E379" s="340"/>
      <c r="F379" s="366"/>
      <c r="H379" s="377" t="s">
        <v>1269</v>
      </c>
      <c r="I379" s="365"/>
      <c r="J379" s="364" t="s">
        <v>1456</v>
      </c>
      <c r="K379" s="364" t="s">
        <v>1457</v>
      </c>
      <c r="L379" s="364" t="s">
        <v>1451</v>
      </c>
      <c r="M379" s="364" t="s">
        <v>755</v>
      </c>
      <c r="N379" s="340"/>
      <c r="O379" s="749"/>
      <c r="P379" s="749"/>
      <c r="Q379" s="340"/>
      <c r="R379" s="333"/>
      <c r="S379" s="419" t="s">
        <v>1167</v>
      </c>
      <c r="T379" s="419" t="s">
        <v>1167</v>
      </c>
      <c r="U379" s="419" t="s">
        <v>1167</v>
      </c>
      <c r="V379" s="419" t="s">
        <v>1167</v>
      </c>
      <c r="W379" s="419" t="s">
        <v>1167</v>
      </c>
      <c r="X379" s="419" t="s">
        <v>1167</v>
      </c>
      <c r="Y379" s="419" t="s">
        <v>1167</v>
      </c>
      <c r="Z379" s="419" t="s">
        <v>1167</v>
      </c>
      <c r="AA379" s="419" t="s">
        <v>1167</v>
      </c>
      <c r="AB379" s="419" t="s">
        <v>1167</v>
      </c>
      <c r="AC379" s="419" t="s">
        <v>1167</v>
      </c>
      <c r="AD379" s="418" t="s">
        <v>1167</v>
      </c>
      <c r="AE379" s="319"/>
      <c r="AF379" s="320" t="str">
        <f t="shared" si="12"/>
        <v>PERI</v>
      </c>
      <c r="AG379" s="414">
        <v>45000</v>
      </c>
      <c r="AH379" s="356" t="s">
        <v>1216</v>
      </c>
      <c r="AI379" s="356" t="s">
        <v>1180</v>
      </c>
      <c r="AJ379" s="321"/>
      <c r="AK379" s="320"/>
      <c r="AL379" s="320"/>
      <c r="AM379" s="320"/>
      <c r="AN379" s="319"/>
      <c r="AO379" s="309" t="e">
        <v>#N/A</v>
      </c>
    </row>
    <row r="380" spans="1:41" ht="16">
      <c r="A380" s="755"/>
      <c r="B380" s="340"/>
      <c r="C380" s="340"/>
      <c r="D380" s="340"/>
      <c r="E380" s="340"/>
      <c r="F380" s="366"/>
      <c r="H380" s="377" t="s">
        <v>1269</v>
      </c>
      <c r="I380" s="365"/>
      <c r="J380" s="364" t="s">
        <v>1458</v>
      </c>
      <c r="K380" s="364" t="s">
        <v>1459</v>
      </c>
      <c r="L380" s="364" t="s">
        <v>1451</v>
      </c>
      <c r="M380" s="364" t="s">
        <v>755</v>
      </c>
      <c r="N380" s="340"/>
      <c r="O380" s="749"/>
      <c r="P380" s="749"/>
      <c r="Q380" s="340"/>
      <c r="R380" s="333"/>
      <c r="S380" s="419" t="s">
        <v>1167</v>
      </c>
      <c r="T380" s="419" t="s">
        <v>1167</v>
      </c>
      <c r="U380" s="419" t="s">
        <v>1167</v>
      </c>
      <c r="V380" s="419" t="s">
        <v>1167</v>
      </c>
      <c r="W380" s="419" t="s">
        <v>1167</v>
      </c>
      <c r="X380" s="419" t="s">
        <v>1167</v>
      </c>
      <c r="Y380" s="419" t="s">
        <v>1167</v>
      </c>
      <c r="Z380" s="419" t="s">
        <v>1167</v>
      </c>
      <c r="AA380" s="419" t="s">
        <v>1167</v>
      </c>
      <c r="AB380" s="419" t="s">
        <v>1167</v>
      </c>
      <c r="AC380" s="419" t="s">
        <v>1167</v>
      </c>
      <c r="AD380" s="418" t="s">
        <v>1167</v>
      </c>
      <c r="AE380" s="319"/>
      <c r="AF380" s="320" t="str">
        <f t="shared" si="12"/>
        <v>PERI</v>
      </c>
      <c r="AG380" s="414">
        <v>45000</v>
      </c>
      <c r="AH380" s="356" t="s">
        <v>1216</v>
      </c>
      <c r="AI380" s="356" t="s">
        <v>1180</v>
      </c>
      <c r="AJ380" s="321"/>
      <c r="AK380" s="320"/>
      <c r="AL380" s="320"/>
      <c r="AM380" s="320"/>
      <c r="AN380" s="319"/>
      <c r="AO380" s="309" t="e">
        <v>#N/A</v>
      </c>
    </row>
    <row r="381" spans="1:41" ht="16">
      <c r="A381" s="755"/>
      <c r="B381" s="340"/>
      <c r="C381" s="340"/>
      <c r="D381" s="340"/>
      <c r="E381" s="340"/>
      <c r="F381" s="366"/>
      <c r="H381" s="377" t="s">
        <v>1269</v>
      </c>
      <c r="I381" s="365"/>
      <c r="J381" s="364" t="s">
        <v>1460</v>
      </c>
      <c r="K381" s="364" t="s">
        <v>1461</v>
      </c>
      <c r="L381" s="364" t="s">
        <v>1451</v>
      </c>
      <c r="M381" s="364" t="s">
        <v>755</v>
      </c>
      <c r="N381" s="340"/>
      <c r="O381" s="749"/>
      <c r="P381" s="749"/>
      <c r="Q381" s="340"/>
      <c r="R381" s="333"/>
      <c r="S381" s="419" t="s">
        <v>1167</v>
      </c>
      <c r="T381" s="419" t="s">
        <v>1167</v>
      </c>
      <c r="U381" s="419" t="s">
        <v>1167</v>
      </c>
      <c r="V381" s="419" t="s">
        <v>1167</v>
      </c>
      <c r="W381" s="419" t="s">
        <v>1167</v>
      </c>
      <c r="X381" s="419" t="s">
        <v>1167</v>
      </c>
      <c r="Y381" s="419" t="s">
        <v>1167</v>
      </c>
      <c r="Z381" s="419" t="s">
        <v>1167</v>
      </c>
      <c r="AA381" s="419" t="s">
        <v>1167</v>
      </c>
      <c r="AB381" s="419" t="s">
        <v>1167</v>
      </c>
      <c r="AC381" s="419" t="s">
        <v>1167</v>
      </c>
      <c r="AD381" s="418" t="s">
        <v>1167</v>
      </c>
      <c r="AE381" s="319"/>
      <c r="AF381" s="320" t="str">
        <f t="shared" si="12"/>
        <v>PERI</v>
      </c>
      <c r="AG381" s="414">
        <v>45000</v>
      </c>
      <c r="AH381" s="356" t="s">
        <v>1216</v>
      </c>
      <c r="AI381" s="356" t="s">
        <v>1180</v>
      </c>
      <c r="AJ381" s="321"/>
      <c r="AK381" s="320"/>
      <c r="AL381" s="320"/>
      <c r="AM381" s="320"/>
      <c r="AN381" s="319"/>
      <c r="AO381" s="309" t="e">
        <v>#N/A</v>
      </c>
    </row>
    <row r="382" spans="1:41" ht="16">
      <c r="A382" s="755"/>
      <c r="B382" s="340"/>
      <c r="C382" s="340"/>
      <c r="D382" s="340"/>
      <c r="E382" s="340"/>
      <c r="F382" s="366"/>
      <c r="H382" s="377" t="s">
        <v>1269</v>
      </c>
      <c r="I382" s="365"/>
      <c r="J382" s="364" t="s">
        <v>1462</v>
      </c>
      <c r="K382" s="364" t="s">
        <v>1463</v>
      </c>
      <c r="L382" s="364" t="s">
        <v>1451</v>
      </c>
      <c r="M382" s="364" t="s">
        <v>755</v>
      </c>
      <c r="N382" s="340"/>
      <c r="O382" s="749"/>
      <c r="P382" s="749"/>
      <c r="Q382" s="340"/>
      <c r="R382" s="333"/>
      <c r="S382" s="419" t="s">
        <v>1167</v>
      </c>
      <c r="T382" s="419" t="s">
        <v>1167</v>
      </c>
      <c r="U382" s="419" t="s">
        <v>1167</v>
      </c>
      <c r="V382" s="419" t="s">
        <v>1167</v>
      </c>
      <c r="W382" s="419" t="s">
        <v>1167</v>
      </c>
      <c r="X382" s="419" t="s">
        <v>1167</v>
      </c>
      <c r="Y382" s="419" t="s">
        <v>1167</v>
      </c>
      <c r="Z382" s="419" t="s">
        <v>1167</v>
      </c>
      <c r="AA382" s="419" t="s">
        <v>1167</v>
      </c>
      <c r="AB382" s="419" t="s">
        <v>1167</v>
      </c>
      <c r="AC382" s="419" t="s">
        <v>1167</v>
      </c>
      <c r="AD382" s="418" t="s">
        <v>1167</v>
      </c>
      <c r="AE382" s="319"/>
      <c r="AF382" s="320" t="str">
        <f t="shared" si="12"/>
        <v>PERI</v>
      </c>
      <c r="AG382" s="414">
        <v>45000</v>
      </c>
      <c r="AH382" s="356" t="s">
        <v>1216</v>
      </c>
      <c r="AI382" s="356" t="s">
        <v>1180</v>
      </c>
      <c r="AJ382" s="321"/>
      <c r="AK382" s="320"/>
      <c r="AL382" s="320"/>
      <c r="AM382" s="320"/>
      <c r="AN382" s="319"/>
      <c r="AO382" s="309" t="e">
        <v>#N/A</v>
      </c>
    </row>
    <row r="383" spans="1:41" ht="16">
      <c r="A383" s="755"/>
      <c r="B383" s="340"/>
      <c r="C383" s="340"/>
      <c r="D383" s="340"/>
      <c r="E383" s="340"/>
      <c r="F383" s="366"/>
      <c r="H383" s="377" t="s">
        <v>1269</v>
      </c>
      <c r="I383" s="365"/>
      <c r="J383" s="364" t="s">
        <v>1464</v>
      </c>
      <c r="K383" s="364" t="s">
        <v>1465</v>
      </c>
      <c r="L383" s="364" t="s">
        <v>1451</v>
      </c>
      <c r="M383" s="364" t="s">
        <v>755</v>
      </c>
      <c r="N383" s="340"/>
      <c r="O383" s="749"/>
      <c r="P383" s="749"/>
      <c r="Q383" s="340"/>
      <c r="R383" s="333"/>
      <c r="S383" s="419" t="s">
        <v>1167</v>
      </c>
      <c r="T383" s="419" t="s">
        <v>1167</v>
      </c>
      <c r="U383" s="419" t="s">
        <v>1167</v>
      </c>
      <c r="V383" s="419" t="s">
        <v>1167</v>
      </c>
      <c r="W383" s="419" t="s">
        <v>1167</v>
      </c>
      <c r="X383" s="419" t="s">
        <v>1167</v>
      </c>
      <c r="Y383" s="419" t="s">
        <v>1167</v>
      </c>
      <c r="Z383" s="419" t="s">
        <v>1167</v>
      </c>
      <c r="AA383" s="419" t="s">
        <v>1167</v>
      </c>
      <c r="AB383" s="419" t="s">
        <v>1167</v>
      </c>
      <c r="AC383" s="419" t="s">
        <v>1167</v>
      </c>
      <c r="AD383" s="418" t="s">
        <v>1167</v>
      </c>
      <c r="AE383" s="319"/>
      <c r="AF383" s="320" t="str">
        <f t="shared" si="12"/>
        <v>PERI</v>
      </c>
      <c r="AG383" s="414">
        <v>45000</v>
      </c>
      <c r="AH383" s="356" t="s">
        <v>1216</v>
      </c>
      <c r="AI383" s="356" t="s">
        <v>1180</v>
      </c>
      <c r="AJ383" s="321"/>
      <c r="AK383" s="320"/>
      <c r="AL383" s="320"/>
      <c r="AM383" s="320"/>
      <c r="AN383" s="319"/>
      <c r="AO383" s="309" t="e">
        <v>#N/A</v>
      </c>
    </row>
    <row r="384" spans="1:41" ht="16">
      <c r="A384" s="755"/>
      <c r="B384" s="340"/>
      <c r="C384" s="340"/>
      <c r="D384" s="340"/>
      <c r="E384" s="340"/>
      <c r="F384" s="366"/>
      <c r="H384" s="377" t="s">
        <v>1269</v>
      </c>
      <c r="I384" s="365"/>
      <c r="J384" s="364" t="s">
        <v>1466</v>
      </c>
      <c r="K384" s="364" t="s">
        <v>1467</v>
      </c>
      <c r="L384" s="364" t="s">
        <v>1451</v>
      </c>
      <c r="M384" s="364" t="s">
        <v>755</v>
      </c>
      <c r="N384" s="340"/>
      <c r="O384" s="749"/>
      <c r="P384" s="749"/>
      <c r="Q384" s="340"/>
      <c r="R384" s="333"/>
      <c r="S384" s="419" t="s">
        <v>1167</v>
      </c>
      <c r="T384" s="419" t="s">
        <v>1167</v>
      </c>
      <c r="U384" s="419" t="s">
        <v>1167</v>
      </c>
      <c r="V384" s="419" t="s">
        <v>1167</v>
      </c>
      <c r="W384" s="419" t="s">
        <v>1167</v>
      </c>
      <c r="X384" s="419" t="s">
        <v>1167</v>
      </c>
      <c r="Y384" s="419" t="s">
        <v>1167</v>
      </c>
      <c r="Z384" s="419" t="s">
        <v>1167</v>
      </c>
      <c r="AA384" s="419" t="s">
        <v>1167</v>
      </c>
      <c r="AB384" s="419" t="s">
        <v>1167</v>
      </c>
      <c r="AC384" s="419" t="s">
        <v>1167</v>
      </c>
      <c r="AD384" s="418" t="s">
        <v>1167</v>
      </c>
      <c r="AE384" s="319"/>
      <c r="AF384" s="320" t="str">
        <f t="shared" si="12"/>
        <v>PERI</v>
      </c>
      <c r="AG384" s="414">
        <v>45000</v>
      </c>
      <c r="AH384" s="356" t="s">
        <v>1216</v>
      </c>
      <c r="AI384" s="356" t="s">
        <v>1180</v>
      </c>
      <c r="AJ384" s="321"/>
      <c r="AK384" s="320"/>
      <c r="AL384" s="320"/>
      <c r="AM384" s="320"/>
      <c r="AN384" s="319"/>
      <c r="AO384" s="309" t="e">
        <v>#N/A</v>
      </c>
    </row>
    <row r="385" spans="1:41" ht="16">
      <c r="A385" s="755"/>
      <c r="B385" s="340"/>
      <c r="C385" s="340"/>
      <c r="D385" s="340"/>
      <c r="E385" s="340"/>
      <c r="F385" s="366"/>
      <c r="H385" s="377" t="s">
        <v>1269</v>
      </c>
      <c r="I385" s="365"/>
      <c r="J385" s="364" t="s">
        <v>1468</v>
      </c>
      <c r="K385" s="364" t="s">
        <v>1469</v>
      </c>
      <c r="L385" s="364" t="s">
        <v>1451</v>
      </c>
      <c r="M385" s="364" t="s">
        <v>755</v>
      </c>
      <c r="N385" s="340"/>
      <c r="O385" s="749"/>
      <c r="P385" s="749"/>
      <c r="Q385" s="340"/>
      <c r="R385" s="333"/>
      <c r="S385" s="419" t="s">
        <v>1167</v>
      </c>
      <c r="T385" s="419" t="s">
        <v>1167</v>
      </c>
      <c r="U385" s="419" t="s">
        <v>1167</v>
      </c>
      <c r="V385" s="419" t="s">
        <v>1167</v>
      </c>
      <c r="W385" s="419" t="s">
        <v>1167</v>
      </c>
      <c r="X385" s="419" t="s">
        <v>1167</v>
      </c>
      <c r="Y385" s="419" t="s">
        <v>1167</v>
      </c>
      <c r="Z385" s="419" t="s">
        <v>1167</v>
      </c>
      <c r="AA385" s="419" t="s">
        <v>1167</v>
      </c>
      <c r="AB385" s="419" t="s">
        <v>1167</v>
      </c>
      <c r="AC385" s="419" t="s">
        <v>1167</v>
      </c>
      <c r="AD385" s="418" t="s">
        <v>1167</v>
      </c>
      <c r="AE385" s="319"/>
      <c r="AF385" s="320" t="str">
        <f t="shared" si="12"/>
        <v>PERI</v>
      </c>
      <c r="AG385" s="414">
        <v>45000</v>
      </c>
      <c r="AH385" s="356" t="s">
        <v>1216</v>
      </c>
      <c r="AI385" s="356" t="s">
        <v>1180</v>
      </c>
      <c r="AJ385" s="321"/>
      <c r="AK385" s="320"/>
      <c r="AL385" s="320"/>
      <c r="AM385" s="320"/>
      <c r="AN385" s="319"/>
      <c r="AO385" s="309" t="e">
        <v>#N/A</v>
      </c>
    </row>
    <row r="386" spans="1:41" ht="16">
      <c r="A386" s="755"/>
      <c r="B386" s="340"/>
      <c r="C386" s="340"/>
      <c r="D386" s="340"/>
      <c r="E386" s="340"/>
      <c r="F386" s="366"/>
      <c r="H386" s="377" t="s">
        <v>1269</v>
      </c>
      <c r="I386" s="365"/>
      <c r="J386" s="364" t="s">
        <v>1470</v>
      </c>
      <c r="K386" s="364" t="s">
        <v>1471</v>
      </c>
      <c r="L386" s="364" t="s">
        <v>1451</v>
      </c>
      <c r="M386" s="364" t="s">
        <v>45</v>
      </c>
      <c r="N386" s="340"/>
      <c r="O386" s="749"/>
      <c r="P386" s="749"/>
      <c r="Q386" s="340"/>
      <c r="R386" s="333"/>
      <c r="S386" s="419" t="s">
        <v>1167</v>
      </c>
      <c r="T386" s="419" t="s">
        <v>1167</v>
      </c>
      <c r="U386" s="419" t="s">
        <v>1167</v>
      </c>
      <c r="V386" s="419" t="s">
        <v>1167</v>
      </c>
      <c r="W386" s="419" t="s">
        <v>1167</v>
      </c>
      <c r="X386" s="419" t="s">
        <v>1167</v>
      </c>
      <c r="Y386" s="419" t="s">
        <v>1167</v>
      </c>
      <c r="Z386" s="419" t="s">
        <v>1167</v>
      </c>
      <c r="AA386" s="419" t="s">
        <v>1167</v>
      </c>
      <c r="AB386" s="419" t="s">
        <v>1167</v>
      </c>
      <c r="AC386" s="419" t="s">
        <v>1167</v>
      </c>
      <c r="AD386" s="418" t="s">
        <v>1167</v>
      </c>
      <c r="AE386" s="319"/>
      <c r="AF386" s="320" t="str">
        <f t="shared" si="12"/>
        <v>PERI</v>
      </c>
      <c r="AG386" s="414">
        <v>45000</v>
      </c>
      <c r="AH386" s="356" t="s">
        <v>1216</v>
      </c>
      <c r="AI386" s="356" t="s">
        <v>1180</v>
      </c>
      <c r="AJ386" s="321"/>
      <c r="AK386" s="320"/>
      <c r="AL386" s="320"/>
      <c r="AM386" s="320"/>
      <c r="AN386" s="319"/>
      <c r="AO386" s="309" t="e">
        <v>#N/A</v>
      </c>
    </row>
    <row r="387" spans="1:41" ht="16">
      <c r="A387" s="755"/>
      <c r="B387" s="340"/>
      <c r="C387" s="340"/>
      <c r="D387" s="340"/>
      <c r="E387" s="340"/>
      <c r="F387" s="366"/>
      <c r="H387" s="377" t="s">
        <v>1269</v>
      </c>
      <c r="I387" s="365"/>
      <c r="J387" s="364" t="s">
        <v>1472</v>
      </c>
      <c r="K387" s="364" t="s">
        <v>1473</v>
      </c>
      <c r="L387" s="364" t="s">
        <v>1451</v>
      </c>
      <c r="M387" s="364" t="s">
        <v>45</v>
      </c>
      <c r="N387" s="340"/>
      <c r="O387" s="749"/>
      <c r="P387" s="749"/>
      <c r="Q387" s="340"/>
      <c r="R387" s="333"/>
      <c r="S387" s="419" t="s">
        <v>1167</v>
      </c>
      <c r="T387" s="419" t="s">
        <v>1167</v>
      </c>
      <c r="U387" s="419" t="s">
        <v>1167</v>
      </c>
      <c r="V387" s="419" t="s">
        <v>1167</v>
      </c>
      <c r="W387" s="419" t="s">
        <v>1167</v>
      </c>
      <c r="X387" s="419" t="s">
        <v>1167</v>
      </c>
      <c r="Y387" s="419" t="s">
        <v>1167</v>
      </c>
      <c r="Z387" s="419" t="s">
        <v>1167</v>
      </c>
      <c r="AA387" s="419" t="s">
        <v>1167</v>
      </c>
      <c r="AB387" s="419" t="s">
        <v>1167</v>
      </c>
      <c r="AC387" s="419" t="s">
        <v>1167</v>
      </c>
      <c r="AD387" s="418" t="s">
        <v>1167</v>
      </c>
      <c r="AE387" s="319"/>
      <c r="AF387" s="320" t="str">
        <f t="shared" si="12"/>
        <v>PERI</v>
      </c>
      <c r="AG387" s="414">
        <v>45000</v>
      </c>
      <c r="AH387" s="356" t="s">
        <v>1216</v>
      </c>
      <c r="AI387" s="356" t="s">
        <v>1180</v>
      </c>
      <c r="AJ387" s="321"/>
      <c r="AK387" s="320"/>
      <c r="AL387" s="320"/>
      <c r="AM387" s="320"/>
      <c r="AN387" s="319"/>
      <c r="AO387" s="309" t="e">
        <v>#N/A</v>
      </c>
    </row>
    <row r="388" spans="1:41" ht="16">
      <c r="A388" s="755"/>
      <c r="B388" s="340"/>
      <c r="C388" s="340"/>
      <c r="D388" s="340"/>
      <c r="E388" s="340"/>
      <c r="F388" s="366"/>
      <c r="H388" s="377" t="s">
        <v>1269</v>
      </c>
      <c r="I388" s="365"/>
      <c r="J388" s="364" t="s">
        <v>1474</v>
      </c>
      <c r="K388" s="364" t="s">
        <v>1475</v>
      </c>
      <c r="L388" s="364" t="s">
        <v>1451</v>
      </c>
      <c r="M388" s="364" t="s">
        <v>45</v>
      </c>
      <c r="N388" s="340"/>
      <c r="O388" s="749"/>
      <c r="P388" s="749"/>
      <c r="Q388" s="340"/>
      <c r="R388" s="333"/>
      <c r="S388" s="419" t="s">
        <v>1167</v>
      </c>
      <c r="T388" s="419" t="s">
        <v>1167</v>
      </c>
      <c r="U388" s="419" t="s">
        <v>1167</v>
      </c>
      <c r="V388" s="419" t="s">
        <v>1167</v>
      </c>
      <c r="W388" s="419" t="s">
        <v>1167</v>
      </c>
      <c r="X388" s="419" t="s">
        <v>1167</v>
      </c>
      <c r="Y388" s="419" t="s">
        <v>1167</v>
      </c>
      <c r="Z388" s="419" t="s">
        <v>1167</v>
      </c>
      <c r="AA388" s="419" t="s">
        <v>1167</v>
      </c>
      <c r="AB388" s="419" t="s">
        <v>1167</v>
      </c>
      <c r="AC388" s="419" t="s">
        <v>1167</v>
      </c>
      <c r="AD388" s="418" t="s">
        <v>1167</v>
      </c>
      <c r="AE388" s="319"/>
      <c r="AF388" s="320" t="str">
        <f t="shared" si="12"/>
        <v>PERI</v>
      </c>
      <c r="AG388" s="414">
        <v>45000</v>
      </c>
      <c r="AH388" s="356" t="s">
        <v>1216</v>
      </c>
      <c r="AI388" s="356" t="s">
        <v>1180</v>
      </c>
      <c r="AJ388" s="321"/>
      <c r="AK388" s="320"/>
      <c r="AL388" s="320"/>
      <c r="AM388" s="320"/>
      <c r="AN388" s="319"/>
      <c r="AO388" s="309" t="e">
        <v>#N/A</v>
      </c>
    </row>
    <row r="389" spans="1:41" ht="16">
      <c r="A389" s="755"/>
      <c r="B389" s="340"/>
      <c r="C389" s="340"/>
      <c r="D389" s="340"/>
      <c r="E389" s="340"/>
      <c r="F389" s="366"/>
      <c r="H389" s="377" t="s">
        <v>1269</v>
      </c>
      <c r="I389" s="365"/>
      <c r="J389" s="364" t="s">
        <v>1476</v>
      </c>
      <c r="K389" s="364" t="s">
        <v>1477</v>
      </c>
      <c r="L389" s="364" t="s">
        <v>1478</v>
      </c>
      <c r="M389" s="364" t="s">
        <v>755</v>
      </c>
      <c r="N389" s="340"/>
      <c r="O389" s="749"/>
      <c r="P389" s="749"/>
      <c r="Q389" s="340"/>
      <c r="R389" s="333"/>
      <c r="S389" s="373" t="s">
        <v>47</v>
      </c>
      <c r="T389" s="373"/>
      <c r="U389" s="373"/>
      <c r="V389" s="373"/>
      <c r="W389" s="373" t="s">
        <v>47</v>
      </c>
      <c r="X389" s="373"/>
      <c r="Y389" s="373"/>
      <c r="Z389" s="373"/>
      <c r="AA389" s="373"/>
      <c r="AB389" s="373" t="s">
        <v>47</v>
      </c>
      <c r="AC389" s="373"/>
      <c r="AD389" s="372"/>
      <c r="AE389" s="319"/>
      <c r="AF389" s="320" t="str">
        <f t="shared" si="12"/>
        <v>PERI</v>
      </c>
      <c r="AG389" s="414">
        <v>45000</v>
      </c>
      <c r="AH389" s="356" t="s">
        <v>1216</v>
      </c>
      <c r="AI389" s="356" t="s">
        <v>1180</v>
      </c>
      <c r="AJ389" s="321"/>
      <c r="AK389" s="320"/>
      <c r="AL389" s="320"/>
      <c r="AM389" s="320"/>
      <c r="AN389" s="319"/>
      <c r="AO389" s="309" t="e">
        <v>#N/A</v>
      </c>
    </row>
    <row r="390" spans="1:41" ht="16">
      <c r="A390" s="755"/>
      <c r="B390" s="340"/>
      <c r="C390" s="340"/>
      <c r="D390" s="340"/>
      <c r="E390" s="340"/>
      <c r="F390" s="366"/>
      <c r="H390" s="377" t="s">
        <v>1269</v>
      </c>
      <c r="I390" s="365"/>
      <c r="J390" s="364" t="s">
        <v>1479</v>
      </c>
      <c r="K390" s="364" t="s">
        <v>1480</v>
      </c>
      <c r="L390" s="364" t="s">
        <v>1478</v>
      </c>
      <c r="M390" s="364" t="s">
        <v>755</v>
      </c>
      <c r="N390" s="340"/>
      <c r="O390" s="749"/>
      <c r="P390" s="749"/>
      <c r="Q390" s="340"/>
      <c r="R390" s="333"/>
      <c r="S390" s="373" t="s">
        <v>47</v>
      </c>
      <c r="T390" s="373"/>
      <c r="U390" s="373"/>
      <c r="V390" s="373"/>
      <c r="W390" s="373" t="s">
        <v>47</v>
      </c>
      <c r="X390" s="373"/>
      <c r="Y390" s="373"/>
      <c r="Z390" s="373"/>
      <c r="AA390" s="373"/>
      <c r="AB390" s="373" t="s">
        <v>47</v>
      </c>
      <c r="AC390" s="373"/>
      <c r="AD390" s="372"/>
      <c r="AE390" s="319"/>
      <c r="AF390" s="320" t="str">
        <f t="shared" si="12"/>
        <v>PERI</v>
      </c>
      <c r="AG390" s="414">
        <v>45000</v>
      </c>
      <c r="AH390" s="356" t="s">
        <v>1216</v>
      </c>
      <c r="AI390" s="356" t="s">
        <v>1180</v>
      </c>
      <c r="AJ390" s="321"/>
      <c r="AK390" s="320"/>
      <c r="AL390" s="320"/>
      <c r="AM390" s="320"/>
      <c r="AN390" s="319"/>
      <c r="AO390" s="309" t="e">
        <v>#N/A</v>
      </c>
    </row>
    <row r="391" spans="1:41" ht="16">
      <c r="A391" s="755"/>
      <c r="B391" s="340"/>
      <c r="C391" s="340"/>
      <c r="D391" s="340"/>
      <c r="E391" s="340"/>
      <c r="F391" s="366"/>
      <c r="H391" s="377" t="s">
        <v>1269</v>
      </c>
      <c r="I391" s="365"/>
      <c r="J391" s="364" t="s">
        <v>1481</v>
      </c>
      <c r="K391" s="364" t="s">
        <v>1482</v>
      </c>
      <c r="L391" s="364" t="s">
        <v>1478</v>
      </c>
      <c r="M391" s="364" t="s">
        <v>755</v>
      </c>
      <c r="N391" s="340"/>
      <c r="O391" s="749"/>
      <c r="P391" s="749"/>
      <c r="Q391" s="340"/>
      <c r="R391" s="333"/>
      <c r="S391" s="373" t="s">
        <v>47</v>
      </c>
      <c r="T391" s="373"/>
      <c r="U391" s="373"/>
      <c r="V391" s="373"/>
      <c r="W391" s="373" t="s">
        <v>47</v>
      </c>
      <c r="X391" s="373"/>
      <c r="Y391" s="373"/>
      <c r="Z391" s="373"/>
      <c r="AA391" s="373"/>
      <c r="AB391" s="373" t="s">
        <v>47</v>
      </c>
      <c r="AC391" s="373"/>
      <c r="AD391" s="372"/>
      <c r="AE391" s="319"/>
      <c r="AF391" s="320" t="str">
        <f t="shared" si="12"/>
        <v>PERI</v>
      </c>
      <c r="AG391" s="414">
        <v>45000</v>
      </c>
      <c r="AH391" s="356" t="s">
        <v>1216</v>
      </c>
      <c r="AI391" s="356" t="s">
        <v>1180</v>
      </c>
      <c r="AJ391" s="321"/>
      <c r="AK391" s="320"/>
      <c r="AL391" s="320"/>
      <c r="AM391" s="320"/>
      <c r="AN391" s="319"/>
      <c r="AO391" s="309" t="e">
        <v>#N/A</v>
      </c>
    </row>
    <row r="392" spans="1:41" ht="16">
      <c r="A392" s="755"/>
      <c r="B392" s="340"/>
      <c r="C392" s="340"/>
      <c r="D392" s="340"/>
      <c r="E392" s="340"/>
      <c r="F392" s="366"/>
      <c r="H392" s="377" t="s">
        <v>1269</v>
      </c>
      <c r="I392" s="365"/>
      <c r="J392" s="364" t="s">
        <v>1483</v>
      </c>
      <c r="K392" s="364" t="s">
        <v>1484</v>
      </c>
      <c r="L392" s="364" t="s">
        <v>1478</v>
      </c>
      <c r="M392" s="364" t="s">
        <v>755</v>
      </c>
      <c r="N392" s="340"/>
      <c r="O392" s="749"/>
      <c r="P392" s="749"/>
      <c r="Q392" s="340"/>
      <c r="R392" s="333"/>
      <c r="S392" s="373" t="s">
        <v>47</v>
      </c>
      <c r="T392" s="373"/>
      <c r="U392" s="373"/>
      <c r="V392" s="373"/>
      <c r="W392" s="373" t="s">
        <v>47</v>
      </c>
      <c r="X392" s="373"/>
      <c r="Y392" s="373"/>
      <c r="Z392" s="373"/>
      <c r="AA392" s="373"/>
      <c r="AB392" s="373" t="s">
        <v>47</v>
      </c>
      <c r="AC392" s="373"/>
      <c r="AD392" s="372"/>
      <c r="AE392" s="319"/>
      <c r="AF392" s="320" t="str">
        <f t="shared" si="12"/>
        <v>PERI</v>
      </c>
      <c r="AG392" s="414">
        <v>45000</v>
      </c>
      <c r="AH392" s="356" t="s">
        <v>1216</v>
      </c>
      <c r="AI392" s="356" t="s">
        <v>1180</v>
      </c>
      <c r="AJ392" s="321"/>
      <c r="AK392" s="320"/>
      <c r="AL392" s="320"/>
      <c r="AM392" s="320"/>
      <c r="AN392" s="319"/>
      <c r="AO392" s="309" t="e">
        <v>#N/A</v>
      </c>
    </row>
    <row r="393" spans="1:41" ht="16">
      <c r="A393" s="755"/>
      <c r="B393" s="340"/>
      <c r="C393" s="340"/>
      <c r="D393" s="340"/>
      <c r="E393" s="340"/>
      <c r="F393" s="366"/>
      <c r="H393" s="377" t="s">
        <v>1269</v>
      </c>
      <c r="I393" s="365"/>
      <c r="J393" s="364" t="s">
        <v>1485</v>
      </c>
      <c r="K393" s="364" t="s">
        <v>1486</v>
      </c>
      <c r="L393" s="364" t="s">
        <v>1478</v>
      </c>
      <c r="M393" s="364" t="s">
        <v>755</v>
      </c>
      <c r="N393" s="340"/>
      <c r="O393" s="749"/>
      <c r="P393" s="749"/>
      <c r="Q393" s="340"/>
      <c r="R393" s="333"/>
      <c r="S393" s="373" t="s">
        <v>47</v>
      </c>
      <c r="T393" s="373"/>
      <c r="U393" s="373"/>
      <c r="V393" s="373"/>
      <c r="W393" s="373" t="s">
        <v>47</v>
      </c>
      <c r="X393" s="373"/>
      <c r="Y393" s="373"/>
      <c r="Z393" s="373"/>
      <c r="AA393" s="373"/>
      <c r="AB393" s="373" t="s">
        <v>47</v>
      </c>
      <c r="AC393" s="373"/>
      <c r="AD393" s="372"/>
      <c r="AE393" s="319"/>
      <c r="AF393" s="320" t="str">
        <f t="shared" si="12"/>
        <v>PERI</v>
      </c>
      <c r="AG393" s="414">
        <v>45000</v>
      </c>
      <c r="AH393" s="356" t="s">
        <v>1216</v>
      </c>
      <c r="AI393" s="356" t="s">
        <v>1180</v>
      </c>
      <c r="AJ393" s="321"/>
      <c r="AK393" s="320"/>
      <c r="AL393" s="320"/>
      <c r="AM393" s="320"/>
      <c r="AN393" s="319"/>
      <c r="AO393" s="309" t="e">
        <v>#N/A</v>
      </c>
    </row>
    <row r="394" spans="1:41" ht="16">
      <c r="A394" s="755"/>
      <c r="B394" s="340"/>
      <c r="C394" s="340"/>
      <c r="D394" s="340"/>
      <c r="E394" s="340"/>
      <c r="F394" s="366"/>
      <c r="H394" s="377" t="s">
        <v>1269</v>
      </c>
      <c r="I394" s="365"/>
      <c r="J394" s="364" t="s">
        <v>1487</v>
      </c>
      <c r="K394" s="364" t="s">
        <v>1488</v>
      </c>
      <c r="L394" s="364" t="s">
        <v>1478</v>
      </c>
      <c r="M394" s="364" t="s">
        <v>755</v>
      </c>
      <c r="N394" s="340"/>
      <c r="O394" s="749"/>
      <c r="P394" s="749"/>
      <c r="Q394" s="340"/>
      <c r="R394" s="333"/>
      <c r="S394" s="373" t="s">
        <v>47</v>
      </c>
      <c r="T394" s="373"/>
      <c r="U394" s="373"/>
      <c r="V394" s="373"/>
      <c r="W394" s="373" t="s">
        <v>47</v>
      </c>
      <c r="X394" s="373"/>
      <c r="Y394" s="373"/>
      <c r="Z394" s="373"/>
      <c r="AA394" s="373"/>
      <c r="AB394" s="373" t="s">
        <v>47</v>
      </c>
      <c r="AC394" s="373"/>
      <c r="AD394" s="372"/>
      <c r="AE394" s="319"/>
      <c r="AF394" s="320" t="str">
        <f t="shared" si="12"/>
        <v>PERI</v>
      </c>
      <c r="AG394" s="414">
        <v>45000</v>
      </c>
      <c r="AH394" s="356" t="s">
        <v>1216</v>
      </c>
      <c r="AI394" s="356" t="s">
        <v>1180</v>
      </c>
      <c r="AJ394" s="321"/>
      <c r="AK394" s="320"/>
      <c r="AL394" s="320"/>
      <c r="AM394" s="320"/>
      <c r="AN394" s="319"/>
      <c r="AO394" s="309" t="e">
        <v>#N/A</v>
      </c>
    </row>
    <row r="395" spans="1:41" ht="16">
      <c r="A395" s="755"/>
      <c r="B395" s="340"/>
      <c r="C395" s="340"/>
      <c r="D395" s="340"/>
      <c r="E395" s="340"/>
      <c r="F395" s="366"/>
      <c r="H395" s="377" t="s">
        <v>1269</v>
      </c>
      <c r="I395" s="365"/>
      <c r="J395" s="364" t="s">
        <v>1489</v>
      </c>
      <c r="K395" s="364" t="s">
        <v>1490</v>
      </c>
      <c r="L395" s="364" t="s">
        <v>1478</v>
      </c>
      <c r="M395" s="364" t="s">
        <v>755</v>
      </c>
      <c r="N395" s="340"/>
      <c r="O395" s="749"/>
      <c r="P395" s="749"/>
      <c r="Q395" s="340"/>
      <c r="R395" s="333"/>
      <c r="S395" s="373" t="s">
        <v>47</v>
      </c>
      <c r="T395" s="373"/>
      <c r="U395" s="373"/>
      <c r="V395" s="373"/>
      <c r="W395" s="373" t="s">
        <v>47</v>
      </c>
      <c r="X395" s="373"/>
      <c r="Y395" s="373"/>
      <c r="Z395" s="373"/>
      <c r="AA395" s="373"/>
      <c r="AB395" s="373" t="s">
        <v>47</v>
      </c>
      <c r="AC395" s="373"/>
      <c r="AD395" s="372"/>
      <c r="AE395" s="319"/>
      <c r="AF395" s="320" t="str">
        <f t="shared" si="12"/>
        <v>PERI</v>
      </c>
      <c r="AG395" s="414">
        <v>45000</v>
      </c>
      <c r="AH395" s="356" t="s">
        <v>1216</v>
      </c>
      <c r="AI395" s="356" t="s">
        <v>1180</v>
      </c>
      <c r="AJ395" s="321"/>
      <c r="AK395" s="320"/>
      <c r="AL395" s="320"/>
      <c r="AM395" s="320"/>
      <c r="AN395" s="319"/>
      <c r="AO395" s="309" t="e">
        <v>#N/A</v>
      </c>
    </row>
    <row r="396" spans="1:41" ht="16">
      <c r="A396" s="755"/>
      <c r="B396" s="340"/>
      <c r="C396" s="340"/>
      <c r="D396" s="340"/>
      <c r="E396" s="340"/>
      <c r="F396" s="366"/>
      <c r="H396" s="377" t="s">
        <v>1269</v>
      </c>
      <c r="I396" s="365"/>
      <c r="J396" s="364" t="s">
        <v>1491</v>
      </c>
      <c r="K396" s="364" t="s">
        <v>1492</v>
      </c>
      <c r="L396" s="364" t="s">
        <v>1478</v>
      </c>
      <c r="M396" s="364" t="s">
        <v>755</v>
      </c>
      <c r="N396" s="340"/>
      <c r="O396" s="749"/>
      <c r="P396" s="749"/>
      <c r="Q396" s="340"/>
      <c r="R396" s="333"/>
      <c r="S396" s="373" t="s">
        <v>47</v>
      </c>
      <c r="T396" s="373"/>
      <c r="U396" s="373"/>
      <c r="V396" s="373"/>
      <c r="W396" s="373" t="s">
        <v>47</v>
      </c>
      <c r="X396" s="373"/>
      <c r="Y396" s="373"/>
      <c r="Z396" s="373"/>
      <c r="AA396" s="373"/>
      <c r="AB396" s="373" t="s">
        <v>47</v>
      </c>
      <c r="AC396" s="373"/>
      <c r="AD396" s="372"/>
      <c r="AE396" s="319"/>
      <c r="AF396" s="320" t="str">
        <f t="shared" si="12"/>
        <v>PERI</v>
      </c>
      <c r="AG396" s="414">
        <v>45000</v>
      </c>
      <c r="AH396" s="356" t="s">
        <v>1216</v>
      </c>
      <c r="AI396" s="356" t="s">
        <v>1180</v>
      </c>
      <c r="AJ396" s="321"/>
      <c r="AK396" s="320"/>
      <c r="AL396" s="320"/>
      <c r="AM396" s="320"/>
      <c r="AN396" s="319"/>
      <c r="AO396" s="309" t="e">
        <v>#N/A</v>
      </c>
    </row>
    <row r="397" spans="1:41" ht="16">
      <c r="A397" s="755"/>
      <c r="B397" s="340"/>
      <c r="C397" s="340"/>
      <c r="D397" s="340"/>
      <c r="E397" s="340"/>
      <c r="F397" s="366"/>
      <c r="H397" s="377" t="s">
        <v>1269</v>
      </c>
      <c r="I397" s="365"/>
      <c r="J397" s="364" t="s">
        <v>1493</v>
      </c>
      <c r="K397" s="364" t="s">
        <v>1494</v>
      </c>
      <c r="L397" s="364" t="s">
        <v>1478</v>
      </c>
      <c r="M397" s="364" t="s">
        <v>755</v>
      </c>
      <c r="N397" s="340"/>
      <c r="O397" s="749"/>
      <c r="P397" s="749"/>
      <c r="Q397" s="340"/>
      <c r="R397" s="333"/>
      <c r="S397" s="373" t="s">
        <v>47</v>
      </c>
      <c r="T397" s="373"/>
      <c r="U397" s="373"/>
      <c r="V397" s="373"/>
      <c r="W397" s="373" t="s">
        <v>47</v>
      </c>
      <c r="X397" s="373"/>
      <c r="Y397" s="373"/>
      <c r="Z397" s="373"/>
      <c r="AA397" s="373"/>
      <c r="AB397" s="373" t="s">
        <v>47</v>
      </c>
      <c r="AC397" s="373"/>
      <c r="AD397" s="372"/>
      <c r="AE397" s="319"/>
      <c r="AF397" s="320" t="str">
        <f t="shared" si="12"/>
        <v>PERI</v>
      </c>
      <c r="AG397" s="414">
        <v>45000</v>
      </c>
      <c r="AH397" s="356" t="s">
        <v>1216</v>
      </c>
      <c r="AI397" s="356" t="s">
        <v>1180</v>
      </c>
      <c r="AJ397" s="321"/>
      <c r="AK397" s="320"/>
      <c r="AL397" s="320"/>
      <c r="AM397" s="320"/>
      <c r="AN397" s="319"/>
      <c r="AO397" s="309" t="e">
        <v>#N/A</v>
      </c>
    </row>
    <row r="398" spans="1:41" ht="16">
      <c r="A398" s="755"/>
      <c r="B398" s="340"/>
      <c r="C398" s="340"/>
      <c r="D398" s="340"/>
      <c r="E398" s="340"/>
      <c r="F398" s="366"/>
      <c r="H398" s="377" t="s">
        <v>1269</v>
      </c>
      <c r="I398" s="365"/>
      <c r="J398" s="364" t="s">
        <v>1495</v>
      </c>
      <c r="K398" s="364" t="s">
        <v>1496</v>
      </c>
      <c r="L398" s="364" t="s">
        <v>1478</v>
      </c>
      <c r="M398" s="364" t="s">
        <v>755</v>
      </c>
      <c r="N398" s="340"/>
      <c r="O398" s="749"/>
      <c r="P398" s="749"/>
      <c r="Q398" s="340"/>
      <c r="R398" s="333"/>
      <c r="S398" s="373" t="s">
        <v>47</v>
      </c>
      <c r="T398" s="373"/>
      <c r="U398" s="373"/>
      <c r="V398" s="373"/>
      <c r="W398" s="373" t="s">
        <v>47</v>
      </c>
      <c r="X398" s="373"/>
      <c r="Y398" s="373"/>
      <c r="Z398" s="373"/>
      <c r="AA398" s="373"/>
      <c r="AB398" s="373" t="s">
        <v>47</v>
      </c>
      <c r="AC398" s="373"/>
      <c r="AD398" s="372"/>
      <c r="AE398" s="319"/>
      <c r="AF398" s="320" t="str">
        <f t="shared" si="12"/>
        <v>PERI</v>
      </c>
      <c r="AG398" s="414">
        <v>45000</v>
      </c>
      <c r="AH398" s="356" t="s">
        <v>1216</v>
      </c>
      <c r="AI398" s="356" t="s">
        <v>1180</v>
      </c>
      <c r="AJ398" s="321"/>
      <c r="AK398" s="320"/>
      <c r="AL398" s="320"/>
      <c r="AM398" s="320"/>
      <c r="AN398" s="319"/>
      <c r="AO398" s="309" t="e">
        <v>#N/A</v>
      </c>
    </row>
    <row r="399" spans="1:41" ht="16">
      <c r="A399" s="755"/>
      <c r="B399" s="340"/>
      <c r="C399" s="340"/>
      <c r="D399" s="340"/>
      <c r="E399" s="340"/>
      <c r="F399" s="366"/>
      <c r="H399" s="377" t="s">
        <v>1269</v>
      </c>
      <c r="I399" s="365"/>
      <c r="J399" s="364" t="s">
        <v>1497</v>
      </c>
      <c r="K399" s="364" t="s">
        <v>1498</v>
      </c>
      <c r="L399" s="364" t="s">
        <v>1478</v>
      </c>
      <c r="M399" s="364" t="s">
        <v>45</v>
      </c>
      <c r="N399" s="340"/>
      <c r="O399" s="749"/>
      <c r="P399" s="749"/>
      <c r="Q399" s="340"/>
      <c r="R399" s="333"/>
      <c r="S399" s="373" t="s">
        <v>47</v>
      </c>
      <c r="T399" s="373"/>
      <c r="U399" s="373"/>
      <c r="V399" s="373"/>
      <c r="W399" s="373" t="s">
        <v>47</v>
      </c>
      <c r="X399" s="373"/>
      <c r="Y399" s="373"/>
      <c r="Z399" s="373"/>
      <c r="AA399" s="373"/>
      <c r="AB399" s="373" t="s">
        <v>47</v>
      </c>
      <c r="AC399" s="373"/>
      <c r="AD399" s="372"/>
      <c r="AE399" s="319"/>
      <c r="AF399" s="320" t="str">
        <f t="shared" si="12"/>
        <v>PERI</v>
      </c>
      <c r="AG399" s="414">
        <v>45000</v>
      </c>
      <c r="AH399" s="356" t="s">
        <v>1216</v>
      </c>
      <c r="AI399" s="356" t="s">
        <v>1180</v>
      </c>
      <c r="AJ399" s="321"/>
      <c r="AK399" s="320"/>
      <c r="AL399" s="320"/>
      <c r="AM399" s="320"/>
      <c r="AN399" s="319"/>
      <c r="AO399" s="309" t="e">
        <v>#N/A</v>
      </c>
    </row>
    <row r="400" spans="1:41" ht="16">
      <c r="A400" s="755"/>
      <c r="B400" s="340"/>
      <c r="C400" s="340"/>
      <c r="D400" s="340"/>
      <c r="E400" s="340"/>
      <c r="F400" s="366"/>
      <c r="H400" s="377" t="s">
        <v>1269</v>
      </c>
      <c r="I400" s="365"/>
      <c r="J400" s="364" t="s">
        <v>1499</v>
      </c>
      <c r="K400" s="364" t="s">
        <v>1500</v>
      </c>
      <c r="L400" s="364" t="s">
        <v>1478</v>
      </c>
      <c r="M400" s="364" t="s">
        <v>45</v>
      </c>
      <c r="N400" s="340"/>
      <c r="O400" s="749"/>
      <c r="P400" s="749"/>
      <c r="Q400" s="340"/>
      <c r="R400" s="333"/>
      <c r="S400" s="373" t="s">
        <v>47</v>
      </c>
      <c r="T400" s="373"/>
      <c r="U400" s="373"/>
      <c r="V400" s="373"/>
      <c r="W400" s="373" t="s">
        <v>47</v>
      </c>
      <c r="X400" s="373"/>
      <c r="Y400" s="373"/>
      <c r="Z400" s="373"/>
      <c r="AA400" s="373"/>
      <c r="AB400" s="373" t="s">
        <v>1167</v>
      </c>
      <c r="AC400" s="373"/>
      <c r="AD400" s="372"/>
      <c r="AE400" s="319"/>
      <c r="AF400" s="320" t="str">
        <f t="shared" si="12"/>
        <v>PERI</v>
      </c>
      <c r="AG400" s="414">
        <v>45000</v>
      </c>
      <c r="AH400" s="356" t="s">
        <v>1216</v>
      </c>
      <c r="AI400" s="356" t="s">
        <v>1180</v>
      </c>
      <c r="AJ400" s="321"/>
      <c r="AK400" s="320"/>
      <c r="AL400" s="320"/>
      <c r="AM400" s="320"/>
      <c r="AN400" s="319"/>
      <c r="AO400" s="309" t="e">
        <v>#N/A</v>
      </c>
    </row>
    <row r="401" spans="1:41" ht="16">
      <c r="A401" s="755"/>
      <c r="B401" s="340"/>
      <c r="C401" s="340"/>
      <c r="D401" s="340"/>
      <c r="E401" s="340"/>
      <c r="F401" s="366"/>
      <c r="H401" s="377" t="s">
        <v>1269</v>
      </c>
      <c r="I401" s="365"/>
      <c r="J401" s="364" t="s">
        <v>1501</v>
      </c>
      <c r="K401" s="364" t="s">
        <v>1502</v>
      </c>
      <c r="L401" s="364" t="s">
        <v>1478</v>
      </c>
      <c r="M401" s="364" t="s">
        <v>45</v>
      </c>
      <c r="N401" s="340"/>
      <c r="O401" s="749"/>
      <c r="P401" s="749"/>
      <c r="Q401" s="340"/>
      <c r="R401" s="333"/>
      <c r="S401" s="373" t="s">
        <v>47</v>
      </c>
      <c r="T401" s="373"/>
      <c r="U401" s="373"/>
      <c r="V401" s="373"/>
      <c r="W401" s="373" t="s">
        <v>47</v>
      </c>
      <c r="X401" s="373"/>
      <c r="Y401" s="373"/>
      <c r="Z401" s="373"/>
      <c r="AA401" s="373"/>
      <c r="AB401" s="373" t="s">
        <v>47</v>
      </c>
      <c r="AC401" s="373"/>
      <c r="AD401" s="372"/>
      <c r="AE401" s="319"/>
      <c r="AF401" s="320" t="str">
        <f t="shared" si="12"/>
        <v>PERI</v>
      </c>
      <c r="AG401" s="414">
        <v>45000</v>
      </c>
      <c r="AH401" s="356" t="s">
        <v>1216</v>
      </c>
      <c r="AI401" s="356" t="s">
        <v>1180</v>
      </c>
      <c r="AJ401" s="321"/>
      <c r="AK401" s="320"/>
      <c r="AL401" s="320"/>
      <c r="AM401" s="320"/>
      <c r="AN401" s="319"/>
      <c r="AO401" s="309" t="e">
        <v>#N/A</v>
      </c>
    </row>
    <row r="402" spans="1:41" ht="16">
      <c r="A402" s="755"/>
      <c r="B402" s="340"/>
      <c r="C402" s="340"/>
      <c r="D402" s="340"/>
      <c r="E402" s="340"/>
      <c r="F402" s="366"/>
      <c r="H402" s="369" t="s">
        <v>1274</v>
      </c>
      <c r="I402" s="351" t="s">
        <v>1275</v>
      </c>
      <c r="J402" s="417"/>
      <c r="K402" s="350"/>
      <c r="L402" s="350"/>
      <c r="M402" s="350"/>
      <c r="N402" s="340"/>
      <c r="O402" s="749"/>
      <c r="P402" s="749"/>
      <c r="Q402" s="340"/>
      <c r="R402" s="348"/>
      <c r="S402" s="347"/>
      <c r="T402" s="347"/>
      <c r="U402" s="347"/>
      <c r="V402" s="347"/>
      <c r="W402" s="347"/>
      <c r="X402" s="347"/>
      <c r="Y402" s="347"/>
      <c r="Z402" s="347"/>
      <c r="AA402" s="347"/>
      <c r="AB402" s="347"/>
      <c r="AC402" s="347"/>
      <c r="AD402" s="346"/>
      <c r="AE402" s="345"/>
      <c r="AF402" s="344" t="s">
        <v>1176</v>
      </c>
      <c r="AG402" s="343"/>
      <c r="AH402" s="342"/>
      <c r="AI402" s="342"/>
      <c r="AJ402" s="343"/>
      <c r="AK402" s="342"/>
      <c r="AL402" s="342"/>
      <c r="AM402" s="342"/>
      <c r="AN402" s="319"/>
      <c r="AO402" s="309" t="e">
        <v>#N/A</v>
      </c>
    </row>
    <row r="403" spans="1:41" ht="16">
      <c r="A403" s="755"/>
      <c r="B403" s="340"/>
      <c r="C403" s="340"/>
      <c r="D403" s="340"/>
      <c r="E403" s="340"/>
      <c r="F403" s="366"/>
      <c r="H403" s="377" t="s">
        <v>1276</v>
      </c>
      <c r="I403" s="416"/>
      <c r="J403" s="47" t="s">
        <v>1277</v>
      </c>
      <c r="K403" s="415" t="s">
        <v>1278</v>
      </c>
      <c r="L403" s="337" t="s">
        <v>1279</v>
      </c>
      <c r="M403" s="337" t="s">
        <v>755</v>
      </c>
      <c r="N403" s="340"/>
      <c r="O403" s="749"/>
      <c r="P403" s="749"/>
      <c r="Q403" s="340"/>
      <c r="R403" s="333"/>
      <c r="S403" s="332" t="s">
        <v>47</v>
      </c>
      <c r="T403" s="332" t="s">
        <v>47</v>
      </c>
      <c r="U403" s="332" t="s">
        <v>47</v>
      </c>
      <c r="V403" s="332" t="s">
        <v>47</v>
      </c>
      <c r="W403" s="332" t="s">
        <v>47</v>
      </c>
      <c r="X403" s="332" t="s">
        <v>47</v>
      </c>
      <c r="Y403" s="332" t="s">
        <v>47</v>
      </c>
      <c r="Z403" s="332" t="s">
        <v>47</v>
      </c>
      <c r="AA403" s="332" t="s">
        <v>47</v>
      </c>
      <c r="AB403" s="332" t="s">
        <v>47</v>
      </c>
      <c r="AC403" s="332" t="s">
        <v>47</v>
      </c>
      <c r="AD403" s="331" t="s">
        <v>47</v>
      </c>
      <c r="AE403" s="319"/>
      <c r="AF403" s="320" t="s">
        <v>1219</v>
      </c>
      <c r="AG403" s="414">
        <v>45000</v>
      </c>
      <c r="AH403" s="356" t="s">
        <v>1216</v>
      </c>
      <c r="AI403" s="356" t="s">
        <v>1180</v>
      </c>
      <c r="AJ403" s="321"/>
      <c r="AK403" s="320"/>
      <c r="AL403" s="320"/>
      <c r="AM403" s="320"/>
      <c r="AN403" s="319"/>
      <c r="AO403" s="309" t="s">
        <v>685</v>
      </c>
    </row>
    <row r="404" spans="1:41" ht="16">
      <c r="A404" s="755"/>
      <c r="B404" s="340"/>
      <c r="C404" s="340"/>
      <c r="D404" s="340"/>
      <c r="E404" s="340"/>
      <c r="F404" s="366"/>
      <c r="H404" s="377" t="s">
        <v>1276</v>
      </c>
      <c r="I404" s="416"/>
      <c r="J404" s="47" t="s">
        <v>1280</v>
      </c>
      <c r="K404" s="415" t="s">
        <v>1281</v>
      </c>
      <c r="L404" s="337" t="s">
        <v>1282</v>
      </c>
      <c r="M404" s="337" t="s">
        <v>45</v>
      </c>
      <c r="N404" s="340"/>
      <c r="O404" s="749"/>
      <c r="P404" s="749"/>
      <c r="Q404" s="340"/>
      <c r="R404" s="333"/>
      <c r="S404" s="332" t="s">
        <v>47</v>
      </c>
      <c r="T404" s="332" t="s">
        <v>47</v>
      </c>
      <c r="U404" s="332" t="s">
        <v>47</v>
      </c>
      <c r="V404" s="332" t="s">
        <v>47</v>
      </c>
      <c r="W404" s="332" t="s">
        <v>47</v>
      </c>
      <c r="X404" s="332" t="s">
        <v>47</v>
      </c>
      <c r="Y404" s="332" t="s">
        <v>47</v>
      </c>
      <c r="Z404" s="332" t="s">
        <v>47</v>
      </c>
      <c r="AA404" s="332" t="s">
        <v>47</v>
      </c>
      <c r="AB404" s="332" t="s">
        <v>47</v>
      </c>
      <c r="AC404" s="332" t="s">
        <v>47</v>
      </c>
      <c r="AD404" s="331" t="s">
        <v>47</v>
      </c>
      <c r="AE404" s="319"/>
      <c r="AF404" s="320" t="s">
        <v>1219</v>
      </c>
      <c r="AG404" s="414">
        <v>45000</v>
      </c>
      <c r="AH404" s="356" t="s">
        <v>1216</v>
      </c>
      <c r="AI404" s="356" t="s">
        <v>1180</v>
      </c>
      <c r="AJ404" s="321"/>
      <c r="AK404" s="320"/>
      <c r="AL404" s="320"/>
      <c r="AM404" s="320"/>
      <c r="AN404" s="319"/>
      <c r="AO404" s="309" t="s">
        <v>687</v>
      </c>
    </row>
    <row r="405" spans="1:41" ht="16">
      <c r="A405" s="755"/>
      <c r="B405" s="340"/>
      <c r="C405" s="340"/>
      <c r="D405" s="340"/>
      <c r="E405" s="340"/>
      <c r="F405" s="366"/>
      <c r="H405" s="377" t="s">
        <v>1276</v>
      </c>
      <c r="I405" s="416"/>
      <c r="J405" s="47" t="s">
        <v>1283</v>
      </c>
      <c r="K405" s="415" t="s">
        <v>1284</v>
      </c>
      <c r="L405" s="337" t="s">
        <v>1282</v>
      </c>
      <c r="M405" s="337" t="s">
        <v>755</v>
      </c>
      <c r="N405" s="340"/>
      <c r="O405" s="749"/>
      <c r="P405" s="749"/>
      <c r="Q405" s="340"/>
      <c r="R405" s="333"/>
      <c r="S405" s="332" t="s">
        <v>47</v>
      </c>
      <c r="T405" s="332" t="s">
        <v>47</v>
      </c>
      <c r="U405" s="332" t="s">
        <v>47</v>
      </c>
      <c r="V405" s="332" t="s">
        <v>47</v>
      </c>
      <c r="W405" s="332" t="s">
        <v>47</v>
      </c>
      <c r="X405" s="332" t="s">
        <v>47</v>
      </c>
      <c r="Y405" s="332" t="s">
        <v>47</v>
      </c>
      <c r="Z405" s="332" t="s">
        <v>47</v>
      </c>
      <c r="AA405" s="332" t="s">
        <v>47</v>
      </c>
      <c r="AB405" s="332" t="s">
        <v>47</v>
      </c>
      <c r="AC405" s="332" t="s">
        <v>47</v>
      </c>
      <c r="AD405" s="331" t="s">
        <v>47</v>
      </c>
      <c r="AE405" s="319"/>
      <c r="AF405" s="320" t="s">
        <v>1219</v>
      </c>
      <c r="AG405" s="414">
        <v>45000</v>
      </c>
      <c r="AH405" s="356" t="s">
        <v>1216</v>
      </c>
      <c r="AI405" s="356" t="s">
        <v>1180</v>
      </c>
      <c r="AJ405" s="321"/>
      <c r="AK405" s="320"/>
      <c r="AL405" s="320"/>
      <c r="AM405" s="320"/>
      <c r="AN405" s="319"/>
      <c r="AO405" s="309" t="s">
        <v>689</v>
      </c>
    </row>
    <row r="406" spans="1:41" ht="16">
      <c r="A406" s="755"/>
      <c r="B406" s="340"/>
      <c r="C406" s="340"/>
      <c r="D406" s="340"/>
      <c r="E406" s="340"/>
      <c r="F406" s="366"/>
      <c r="H406" s="377" t="s">
        <v>1276</v>
      </c>
      <c r="I406" s="416"/>
      <c r="J406" s="47" t="s">
        <v>1285</v>
      </c>
      <c r="K406" s="415" t="s">
        <v>1286</v>
      </c>
      <c r="L406" s="337" t="s">
        <v>1282</v>
      </c>
      <c r="M406" s="337" t="s">
        <v>45</v>
      </c>
      <c r="N406" s="340"/>
      <c r="O406" s="749"/>
      <c r="P406" s="749"/>
      <c r="Q406" s="340"/>
      <c r="R406" s="333"/>
      <c r="S406" s="332" t="s">
        <v>47</v>
      </c>
      <c r="T406" s="332" t="s">
        <v>47</v>
      </c>
      <c r="U406" s="332" t="s">
        <v>47</v>
      </c>
      <c r="V406" s="332" t="s">
        <v>47</v>
      </c>
      <c r="W406" s="332" t="s">
        <v>47</v>
      </c>
      <c r="X406" s="332" t="s">
        <v>47</v>
      </c>
      <c r="Y406" s="332" t="s">
        <v>47</v>
      </c>
      <c r="Z406" s="332" t="s">
        <v>47</v>
      </c>
      <c r="AA406" s="332" t="s">
        <v>47</v>
      </c>
      <c r="AB406" s="332" t="s">
        <v>47</v>
      </c>
      <c r="AC406" s="332" t="s">
        <v>47</v>
      </c>
      <c r="AD406" s="331" t="s">
        <v>47</v>
      </c>
      <c r="AE406" s="319"/>
      <c r="AF406" s="320" t="s">
        <v>1219</v>
      </c>
      <c r="AG406" s="414">
        <v>45000</v>
      </c>
      <c r="AH406" s="356" t="s">
        <v>1216</v>
      </c>
      <c r="AI406" s="356" t="s">
        <v>1180</v>
      </c>
      <c r="AJ406" s="321"/>
      <c r="AK406" s="320"/>
      <c r="AL406" s="320"/>
      <c r="AM406" s="320"/>
      <c r="AN406" s="319"/>
      <c r="AO406" s="309" t="s">
        <v>691</v>
      </c>
    </row>
    <row r="407" spans="1:41" ht="16">
      <c r="A407" s="755"/>
      <c r="B407" s="340"/>
      <c r="C407" s="340"/>
      <c r="D407" s="340"/>
      <c r="E407" s="340"/>
      <c r="F407" s="366"/>
      <c r="H407" s="377" t="s">
        <v>1276</v>
      </c>
      <c r="I407" s="416"/>
      <c r="J407" s="47" t="s">
        <v>1287</v>
      </c>
      <c r="K407" s="415" t="s">
        <v>1288</v>
      </c>
      <c r="L407" s="337" t="s">
        <v>1289</v>
      </c>
      <c r="M407" s="337" t="s">
        <v>755</v>
      </c>
      <c r="N407" s="340"/>
      <c r="O407" s="749"/>
      <c r="P407" s="749"/>
      <c r="Q407" s="340"/>
      <c r="R407" s="333"/>
      <c r="S407" s="332" t="s">
        <v>47</v>
      </c>
      <c r="T407" s="332" t="s">
        <v>47</v>
      </c>
      <c r="U407" s="332" t="s">
        <v>47</v>
      </c>
      <c r="V407" s="332" t="s">
        <v>47</v>
      </c>
      <c r="W407" s="332" t="s">
        <v>47</v>
      </c>
      <c r="X407" s="332" t="s">
        <v>47</v>
      </c>
      <c r="Y407" s="332" t="s">
        <v>47</v>
      </c>
      <c r="Z407" s="332" t="s">
        <v>47</v>
      </c>
      <c r="AA407" s="332" t="s">
        <v>47</v>
      </c>
      <c r="AB407" s="332" t="s">
        <v>47</v>
      </c>
      <c r="AC407" s="332" t="s">
        <v>47</v>
      </c>
      <c r="AD407" s="331" t="s">
        <v>47</v>
      </c>
      <c r="AE407" s="319"/>
      <c r="AF407" s="320" t="s">
        <v>1219</v>
      </c>
      <c r="AG407" s="414">
        <v>45000</v>
      </c>
      <c r="AH407" s="356" t="s">
        <v>1216</v>
      </c>
      <c r="AI407" s="356" t="s">
        <v>1180</v>
      </c>
      <c r="AJ407" s="321"/>
      <c r="AK407" s="320"/>
      <c r="AL407" s="320"/>
      <c r="AM407" s="320"/>
      <c r="AN407" s="319"/>
      <c r="AO407" s="309" t="s">
        <v>693</v>
      </c>
    </row>
    <row r="408" spans="1:41" ht="16">
      <c r="A408" s="755"/>
      <c r="B408" s="340"/>
      <c r="C408" s="340"/>
      <c r="D408" s="340"/>
      <c r="E408" s="340"/>
      <c r="F408" s="366"/>
      <c r="H408" s="377" t="s">
        <v>1276</v>
      </c>
      <c r="I408" s="416"/>
      <c r="J408" s="47" t="s">
        <v>1290</v>
      </c>
      <c r="K408" s="415" t="s">
        <v>1291</v>
      </c>
      <c r="L408" s="337" t="s">
        <v>1292</v>
      </c>
      <c r="M408" s="337" t="s">
        <v>45</v>
      </c>
      <c r="N408" s="340"/>
      <c r="O408" s="749"/>
      <c r="P408" s="749"/>
      <c r="Q408" s="340"/>
      <c r="R408" s="333"/>
      <c r="S408" s="332" t="s">
        <v>47</v>
      </c>
      <c r="T408" s="332" t="s">
        <v>47</v>
      </c>
      <c r="U408" s="332" t="s">
        <v>47</v>
      </c>
      <c r="V408" s="332" t="s">
        <v>47</v>
      </c>
      <c r="W408" s="332" t="s">
        <v>47</v>
      </c>
      <c r="X408" s="332" t="s">
        <v>47</v>
      </c>
      <c r="Y408" s="332" t="s">
        <v>47</v>
      </c>
      <c r="Z408" s="332" t="s">
        <v>47</v>
      </c>
      <c r="AA408" s="332" t="s">
        <v>47</v>
      </c>
      <c r="AB408" s="332" t="s">
        <v>47</v>
      </c>
      <c r="AC408" s="332" t="s">
        <v>47</v>
      </c>
      <c r="AD408" s="331" t="s">
        <v>47</v>
      </c>
      <c r="AE408" s="319"/>
      <c r="AF408" s="320" t="s">
        <v>1219</v>
      </c>
      <c r="AG408" s="414">
        <v>45000</v>
      </c>
      <c r="AH408" s="356" t="s">
        <v>1216</v>
      </c>
      <c r="AI408" s="356" t="s">
        <v>1180</v>
      </c>
      <c r="AJ408" s="321"/>
      <c r="AK408" s="320"/>
      <c r="AL408" s="320"/>
      <c r="AM408" s="320"/>
      <c r="AN408" s="319"/>
      <c r="AO408" s="309" t="s">
        <v>695</v>
      </c>
    </row>
    <row r="409" spans="1:41" ht="16">
      <c r="A409" s="755"/>
      <c r="B409" s="340"/>
      <c r="C409" s="340"/>
      <c r="D409" s="340"/>
      <c r="E409" s="340"/>
      <c r="F409" s="366"/>
      <c r="H409" s="377" t="s">
        <v>1276</v>
      </c>
      <c r="I409" s="416"/>
      <c r="J409" s="47" t="s">
        <v>1293</v>
      </c>
      <c r="K409" s="415" t="s">
        <v>1294</v>
      </c>
      <c r="L409" s="337" t="s">
        <v>1292</v>
      </c>
      <c r="M409" s="337" t="s">
        <v>755</v>
      </c>
      <c r="N409" s="340"/>
      <c r="O409" s="749"/>
      <c r="P409" s="749"/>
      <c r="Q409" s="340"/>
      <c r="R409" s="333"/>
      <c r="S409" s="332" t="s">
        <v>47</v>
      </c>
      <c r="T409" s="332" t="s">
        <v>47</v>
      </c>
      <c r="U409" s="332" t="s">
        <v>47</v>
      </c>
      <c r="V409" s="332" t="s">
        <v>47</v>
      </c>
      <c r="W409" s="332" t="s">
        <v>47</v>
      </c>
      <c r="X409" s="332" t="s">
        <v>47</v>
      </c>
      <c r="Y409" s="332" t="s">
        <v>47</v>
      </c>
      <c r="Z409" s="332" t="s">
        <v>47</v>
      </c>
      <c r="AA409" s="332" t="s">
        <v>47</v>
      </c>
      <c r="AB409" s="332" t="s">
        <v>47</v>
      </c>
      <c r="AC409" s="332" t="s">
        <v>47</v>
      </c>
      <c r="AD409" s="331" t="s">
        <v>47</v>
      </c>
      <c r="AE409" s="319"/>
      <c r="AF409" s="320" t="s">
        <v>1219</v>
      </c>
      <c r="AG409" s="414">
        <v>45000</v>
      </c>
      <c r="AH409" s="356" t="s">
        <v>1216</v>
      </c>
      <c r="AI409" s="356" t="s">
        <v>1180</v>
      </c>
      <c r="AJ409" s="321"/>
      <c r="AK409" s="320"/>
      <c r="AL409" s="320"/>
      <c r="AM409" s="320"/>
      <c r="AN409" s="319"/>
      <c r="AO409" s="309" t="s">
        <v>697</v>
      </c>
    </row>
    <row r="410" spans="1:41" ht="16">
      <c r="A410" s="755"/>
      <c r="B410" s="340"/>
      <c r="C410" s="340"/>
      <c r="D410" s="340"/>
      <c r="E410" s="340"/>
      <c r="F410" s="366"/>
      <c r="H410" s="377" t="s">
        <v>1276</v>
      </c>
      <c r="I410" s="416"/>
      <c r="J410" s="47" t="s">
        <v>1295</v>
      </c>
      <c r="K410" s="415" t="s">
        <v>1296</v>
      </c>
      <c r="L410" s="337" t="s">
        <v>1292</v>
      </c>
      <c r="M410" s="337" t="s">
        <v>45</v>
      </c>
      <c r="N410" s="340"/>
      <c r="O410" s="749"/>
      <c r="P410" s="749"/>
      <c r="Q410" s="340"/>
      <c r="R410" s="333"/>
      <c r="S410" s="332" t="s">
        <v>47</v>
      </c>
      <c r="T410" s="332" t="s">
        <v>47</v>
      </c>
      <c r="U410" s="332" t="s">
        <v>47</v>
      </c>
      <c r="V410" s="332" t="s">
        <v>47</v>
      </c>
      <c r="W410" s="332" t="s">
        <v>47</v>
      </c>
      <c r="X410" s="332" t="s">
        <v>47</v>
      </c>
      <c r="Y410" s="332" t="s">
        <v>47</v>
      </c>
      <c r="Z410" s="332" t="s">
        <v>47</v>
      </c>
      <c r="AA410" s="332" t="s">
        <v>47</v>
      </c>
      <c r="AB410" s="332" t="s">
        <v>47</v>
      </c>
      <c r="AC410" s="332" t="s">
        <v>47</v>
      </c>
      <c r="AD410" s="331" t="s">
        <v>47</v>
      </c>
      <c r="AE410" s="319"/>
      <c r="AF410" s="320" t="s">
        <v>1219</v>
      </c>
      <c r="AG410" s="414">
        <v>45000</v>
      </c>
      <c r="AH410" s="356" t="s">
        <v>1216</v>
      </c>
      <c r="AI410" s="356" t="s">
        <v>1180</v>
      </c>
      <c r="AJ410" s="321"/>
      <c r="AK410" s="320"/>
      <c r="AL410" s="320"/>
      <c r="AM410" s="320"/>
      <c r="AN410" s="319"/>
      <c r="AO410" s="309" t="s">
        <v>699</v>
      </c>
    </row>
    <row r="411" spans="1:41" s="370" customFormat="1" ht="16">
      <c r="A411" s="755"/>
      <c r="B411" s="375"/>
      <c r="C411" s="375"/>
      <c r="D411" s="375"/>
      <c r="E411" s="375"/>
      <c r="F411" s="378"/>
      <c r="G411" s="309"/>
      <c r="H411" s="369" t="s">
        <v>1297</v>
      </c>
      <c r="I411" s="351" t="s">
        <v>1175</v>
      </c>
      <c r="J411" s="413"/>
      <c r="K411" s="350"/>
      <c r="L411" s="350"/>
      <c r="M411" s="350"/>
      <c r="N411" s="375"/>
      <c r="O411" s="749"/>
      <c r="P411" s="749"/>
      <c r="Q411" s="375"/>
      <c r="R411" s="381"/>
      <c r="S411" s="347"/>
      <c r="T411" s="347"/>
      <c r="U411" s="347"/>
      <c r="V411" s="347"/>
      <c r="W411" s="347"/>
      <c r="X411" s="347"/>
      <c r="Y411" s="347"/>
      <c r="Z411" s="347"/>
      <c r="AA411" s="347"/>
      <c r="AB411" s="347"/>
      <c r="AC411" s="347"/>
      <c r="AD411" s="346"/>
      <c r="AE411" s="380"/>
      <c r="AF411" s="344" t="s">
        <v>1176</v>
      </c>
      <c r="AG411" s="379"/>
      <c r="AH411" s="379"/>
      <c r="AI411" s="379"/>
      <c r="AJ411" s="379"/>
      <c r="AK411" s="379"/>
      <c r="AL411" s="379"/>
      <c r="AM411" s="379"/>
      <c r="AN411" s="371"/>
      <c r="AO411" s="309" t="e">
        <v>#N/A</v>
      </c>
    </row>
    <row r="412" spans="1:41" s="370" customFormat="1" ht="16">
      <c r="A412" s="755"/>
      <c r="B412" s="375"/>
      <c r="C412" s="375"/>
      <c r="D412" s="375"/>
      <c r="E412" s="375"/>
      <c r="F412" s="378"/>
      <c r="G412" s="309"/>
      <c r="H412" s="377" t="s">
        <v>1297</v>
      </c>
      <c r="I412" s="365"/>
      <c r="J412" s="337" t="s">
        <v>557</v>
      </c>
      <c r="K412" s="337" t="s">
        <v>558</v>
      </c>
      <c r="L412" s="337" t="s">
        <v>1298</v>
      </c>
      <c r="M412" s="337" t="s">
        <v>755</v>
      </c>
      <c r="N412" s="375"/>
      <c r="O412" s="749"/>
      <c r="P412" s="749"/>
      <c r="Q412" s="375"/>
      <c r="R412" s="374"/>
      <c r="S412" s="332" t="s">
        <v>47</v>
      </c>
      <c r="T412" s="332" t="s">
        <v>47</v>
      </c>
      <c r="U412" s="332" t="s">
        <v>47</v>
      </c>
      <c r="V412" s="332" t="s">
        <v>47</v>
      </c>
      <c r="W412" s="332" t="s">
        <v>47</v>
      </c>
      <c r="X412" s="332" t="s">
        <v>47</v>
      </c>
      <c r="Y412" s="332" t="s">
        <v>47</v>
      </c>
      <c r="Z412" s="332" t="s">
        <v>47</v>
      </c>
      <c r="AA412" s="332" t="s">
        <v>47</v>
      </c>
      <c r="AB412" s="332" t="s">
        <v>47</v>
      </c>
      <c r="AC412" s="332" t="s">
        <v>47</v>
      </c>
      <c r="AD412" s="331" t="s">
        <v>47</v>
      </c>
      <c r="AE412" s="371"/>
      <c r="AF412" s="320" t="str">
        <f t="shared" ref="AF412:AF427" si="13">AF411</f>
        <v>PERI</v>
      </c>
      <c r="AG412" s="321">
        <v>44994</v>
      </c>
      <c r="AH412" s="320" t="s">
        <v>1179</v>
      </c>
      <c r="AI412" s="320" t="s">
        <v>1180</v>
      </c>
      <c r="AJ412" s="386"/>
      <c r="AK412" s="385"/>
      <c r="AL412" s="385"/>
      <c r="AM412" s="401"/>
      <c r="AN412" s="371"/>
      <c r="AO412" s="309" t="s">
        <v>557</v>
      </c>
    </row>
    <row r="413" spans="1:41" s="370" customFormat="1" ht="16">
      <c r="A413" s="755"/>
      <c r="B413" s="375"/>
      <c r="C413" s="375"/>
      <c r="D413" s="375"/>
      <c r="E413" s="375"/>
      <c r="F413" s="378"/>
      <c r="G413" s="309"/>
      <c r="H413" s="377" t="s">
        <v>1297</v>
      </c>
      <c r="I413" s="365"/>
      <c r="J413" s="337" t="s">
        <v>560</v>
      </c>
      <c r="K413" s="337" t="s">
        <v>561</v>
      </c>
      <c r="L413" s="337" t="s">
        <v>1299</v>
      </c>
      <c r="M413" s="337" t="s">
        <v>755</v>
      </c>
      <c r="N413" s="375"/>
      <c r="O413" s="749"/>
      <c r="P413" s="749"/>
      <c r="Q413" s="375"/>
      <c r="R413" s="374"/>
      <c r="S413" s="332" t="s">
        <v>47</v>
      </c>
      <c r="T413" s="332" t="s">
        <v>47</v>
      </c>
      <c r="U413" s="332" t="s">
        <v>47</v>
      </c>
      <c r="V413" s="332" t="s">
        <v>47</v>
      </c>
      <c r="W413" s="332" t="s">
        <v>47</v>
      </c>
      <c r="X413" s="332" t="s">
        <v>47</v>
      </c>
      <c r="Y413" s="332" t="s">
        <v>47</v>
      </c>
      <c r="Z413" s="332" t="s">
        <v>47</v>
      </c>
      <c r="AA413" s="332" t="s">
        <v>47</v>
      </c>
      <c r="AB413" s="332" t="s">
        <v>47</v>
      </c>
      <c r="AC413" s="332" t="s">
        <v>47</v>
      </c>
      <c r="AD413" s="331" t="s">
        <v>47</v>
      </c>
      <c r="AE413" s="371"/>
      <c r="AF413" s="320" t="str">
        <f t="shared" si="13"/>
        <v>PERI</v>
      </c>
      <c r="AG413" s="321">
        <v>44994</v>
      </c>
      <c r="AH413" s="320" t="s">
        <v>1179</v>
      </c>
      <c r="AI413" s="320" t="s">
        <v>1180</v>
      </c>
      <c r="AJ413" s="386"/>
      <c r="AK413" s="385"/>
      <c r="AL413" s="385"/>
      <c r="AM413" s="401"/>
      <c r="AN413" s="371"/>
      <c r="AO413" s="309" t="s">
        <v>560</v>
      </c>
    </row>
    <row r="414" spans="1:41" s="370" customFormat="1" ht="16">
      <c r="A414" s="755"/>
      <c r="B414" s="375"/>
      <c r="C414" s="375"/>
      <c r="D414" s="375"/>
      <c r="E414" s="375"/>
      <c r="F414" s="378"/>
      <c r="G414" s="309"/>
      <c r="H414" s="377" t="s">
        <v>1297</v>
      </c>
      <c r="I414" s="365"/>
      <c r="J414" s="337" t="s">
        <v>968</v>
      </c>
      <c r="K414" s="337" t="s">
        <v>969</v>
      </c>
      <c r="L414" s="337" t="s">
        <v>1300</v>
      </c>
      <c r="M414" s="337" t="s">
        <v>755</v>
      </c>
      <c r="N414" s="375"/>
      <c r="O414" s="749"/>
      <c r="P414" s="749"/>
      <c r="Q414" s="375"/>
      <c r="R414" s="374"/>
      <c r="S414" s="332" t="s">
        <v>47</v>
      </c>
      <c r="T414" s="332" t="s">
        <v>47</v>
      </c>
      <c r="U414" s="332" t="s">
        <v>47</v>
      </c>
      <c r="V414" s="332" t="s">
        <v>47</v>
      </c>
      <c r="W414" s="332" t="s">
        <v>1167</v>
      </c>
      <c r="X414" s="332" t="s">
        <v>1167</v>
      </c>
      <c r="Y414" s="332" t="s">
        <v>1167</v>
      </c>
      <c r="Z414" s="332" t="s">
        <v>1167</v>
      </c>
      <c r="AA414" s="332" t="s">
        <v>1167</v>
      </c>
      <c r="AB414" s="332" t="s">
        <v>1167</v>
      </c>
      <c r="AC414" s="332" t="s">
        <v>1167</v>
      </c>
      <c r="AD414" s="331" t="s">
        <v>1167</v>
      </c>
      <c r="AE414" s="371"/>
      <c r="AF414" s="320" t="str">
        <f t="shared" si="13"/>
        <v>PERI</v>
      </c>
      <c r="AG414" s="358">
        <v>45000</v>
      </c>
      <c r="AH414" s="356" t="s">
        <v>1179</v>
      </c>
      <c r="AI414" s="356" t="s">
        <v>1102</v>
      </c>
      <c r="AJ414" s="386"/>
      <c r="AK414" s="385"/>
      <c r="AL414" s="385"/>
      <c r="AM414" s="356" t="s">
        <v>1301</v>
      </c>
      <c r="AN414" s="371"/>
      <c r="AO414" s="309" t="s">
        <v>968</v>
      </c>
    </row>
    <row r="415" spans="1:41" s="370" customFormat="1" ht="16">
      <c r="A415" s="755"/>
      <c r="B415" s="375"/>
      <c r="C415" s="375"/>
      <c r="D415" s="375"/>
      <c r="E415" s="375"/>
      <c r="F415" s="378"/>
      <c r="G415" s="309"/>
      <c r="H415" s="377" t="s">
        <v>1297</v>
      </c>
      <c r="I415" s="365"/>
      <c r="J415" s="337" t="s">
        <v>970</v>
      </c>
      <c r="K415" s="337" t="s">
        <v>971</v>
      </c>
      <c r="L415" s="337" t="s">
        <v>1302</v>
      </c>
      <c r="M415" s="337" t="s">
        <v>755</v>
      </c>
      <c r="N415" s="375"/>
      <c r="O415" s="749"/>
      <c r="P415" s="749"/>
      <c r="Q415" s="375"/>
      <c r="R415" s="374"/>
      <c r="S415" s="332" t="s">
        <v>47</v>
      </c>
      <c r="T415" s="332" t="s">
        <v>47</v>
      </c>
      <c r="U415" s="332" t="s">
        <v>47</v>
      </c>
      <c r="V415" s="332" t="s">
        <v>47</v>
      </c>
      <c r="W415" s="332" t="s">
        <v>1167</v>
      </c>
      <c r="X415" s="332" t="s">
        <v>1167</v>
      </c>
      <c r="Y415" s="332" t="s">
        <v>1167</v>
      </c>
      <c r="Z415" s="332" t="s">
        <v>1167</v>
      </c>
      <c r="AA415" s="332" t="s">
        <v>1167</v>
      </c>
      <c r="AB415" s="332" t="s">
        <v>1167</v>
      </c>
      <c r="AC415" s="332" t="s">
        <v>1167</v>
      </c>
      <c r="AD415" s="331" t="s">
        <v>1167</v>
      </c>
      <c r="AE415" s="371"/>
      <c r="AF415" s="320" t="str">
        <f t="shared" si="13"/>
        <v>PERI</v>
      </c>
      <c r="AG415" s="358">
        <v>45000</v>
      </c>
      <c r="AH415" s="356" t="s">
        <v>1179</v>
      </c>
      <c r="AI415" s="356" t="s">
        <v>1102</v>
      </c>
      <c r="AJ415" s="386"/>
      <c r="AK415" s="385"/>
      <c r="AL415" s="385"/>
      <c r="AM415" s="356" t="s">
        <v>1301</v>
      </c>
      <c r="AN415" s="371"/>
      <c r="AO415" s="309" t="s">
        <v>970</v>
      </c>
    </row>
    <row r="416" spans="1:41" s="370" customFormat="1" ht="16">
      <c r="A416" s="755"/>
      <c r="B416" s="375"/>
      <c r="C416" s="375"/>
      <c r="D416" s="375"/>
      <c r="E416" s="375"/>
      <c r="F416" s="378"/>
      <c r="G416" s="309"/>
      <c r="H416" s="377" t="s">
        <v>1297</v>
      </c>
      <c r="I416" s="365"/>
      <c r="J416" s="337" t="s">
        <v>972</v>
      </c>
      <c r="K416" s="337" t="s">
        <v>973</v>
      </c>
      <c r="L416" s="337" t="s">
        <v>1303</v>
      </c>
      <c r="M416" s="337" t="s">
        <v>755</v>
      </c>
      <c r="N416" s="375"/>
      <c r="O416" s="749"/>
      <c r="P416" s="749"/>
      <c r="Q416" s="375"/>
      <c r="R416" s="374"/>
      <c r="S416" s="332" t="s">
        <v>47</v>
      </c>
      <c r="T416" s="332" t="s">
        <v>47</v>
      </c>
      <c r="U416" s="332" t="s">
        <v>47</v>
      </c>
      <c r="V416" s="332" t="s">
        <v>47</v>
      </c>
      <c r="W416" s="332" t="s">
        <v>1167</v>
      </c>
      <c r="X416" s="332" t="s">
        <v>1167</v>
      </c>
      <c r="Y416" s="332" t="s">
        <v>1167</v>
      </c>
      <c r="Z416" s="332" t="s">
        <v>1167</v>
      </c>
      <c r="AA416" s="332" t="s">
        <v>1167</v>
      </c>
      <c r="AB416" s="332" t="s">
        <v>1167</v>
      </c>
      <c r="AC416" s="332" t="s">
        <v>1167</v>
      </c>
      <c r="AD416" s="331" t="s">
        <v>1167</v>
      </c>
      <c r="AE416" s="371"/>
      <c r="AF416" s="320" t="str">
        <f t="shared" si="13"/>
        <v>PERI</v>
      </c>
      <c r="AG416" s="358">
        <v>45000</v>
      </c>
      <c r="AH416" s="356" t="s">
        <v>1179</v>
      </c>
      <c r="AI416" s="356" t="s">
        <v>1102</v>
      </c>
      <c r="AJ416" s="386"/>
      <c r="AK416" s="385"/>
      <c r="AL416" s="385"/>
      <c r="AM416" s="356" t="s">
        <v>1301</v>
      </c>
      <c r="AN416" s="371"/>
      <c r="AO416" s="309" t="s">
        <v>972</v>
      </c>
    </row>
    <row r="417" spans="1:41" s="370" customFormat="1" ht="16">
      <c r="A417" s="755"/>
      <c r="B417" s="375"/>
      <c r="C417" s="375"/>
      <c r="D417" s="375"/>
      <c r="E417" s="375"/>
      <c r="F417" s="378"/>
      <c r="G417" s="309"/>
      <c r="H417" s="377" t="s">
        <v>1297</v>
      </c>
      <c r="I417" s="365"/>
      <c r="J417" s="337" t="s">
        <v>974</v>
      </c>
      <c r="K417" s="337" t="s">
        <v>975</v>
      </c>
      <c r="L417" s="337" t="s">
        <v>1304</v>
      </c>
      <c r="M417" s="337" t="s">
        <v>755</v>
      </c>
      <c r="N417" s="375"/>
      <c r="O417" s="749"/>
      <c r="P417" s="749"/>
      <c r="Q417" s="375"/>
      <c r="R417" s="374"/>
      <c r="S417" s="332" t="s">
        <v>47</v>
      </c>
      <c r="T417" s="332" t="s">
        <v>47</v>
      </c>
      <c r="U417" s="332" t="s">
        <v>47</v>
      </c>
      <c r="V417" s="332" t="s">
        <v>47</v>
      </c>
      <c r="W417" s="332" t="s">
        <v>1167</v>
      </c>
      <c r="X417" s="332" t="s">
        <v>1167</v>
      </c>
      <c r="Y417" s="332" t="s">
        <v>1167</v>
      </c>
      <c r="Z417" s="332" t="s">
        <v>1167</v>
      </c>
      <c r="AA417" s="332" t="s">
        <v>1167</v>
      </c>
      <c r="AB417" s="332" t="s">
        <v>1167</v>
      </c>
      <c r="AC417" s="332" t="s">
        <v>1167</v>
      </c>
      <c r="AD417" s="331" t="s">
        <v>1167</v>
      </c>
      <c r="AE417" s="371"/>
      <c r="AF417" s="320" t="str">
        <f t="shared" si="13"/>
        <v>PERI</v>
      </c>
      <c r="AG417" s="358">
        <v>45000</v>
      </c>
      <c r="AH417" s="356" t="s">
        <v>1179</v>
      </c>
      <c r="AI417" s="356" t="s">
        <v>1102</v>
      </c>
      <c r="AJ417" s="386"/>
      <c r="AK417" s="385"/>
      <c r="AL417" s="385"/>
      <c r="AM417" s="356" t="s">
        <v>1301</v>
      </c>
      <c r="AN417" s="371"/>
      <c r="AO417" s="309" t="s">
        <v>974</v>
      </c>
    </row>
    <row r="418" spans="1:41" s="370" customFormat="1" ht="16">
      <c r="A418" s="755"/>
      <c r="B418" s="375"/>
      <c r="C418" s="375"/>
      <c r="D418" s="375"/>
      <c r="E418" s="375"/>
      <c r="F418" s="378"/>
      <c r="G418" s="309"/>
      <c r="H418" s="377" t="s">
        <v>1297</v>
      </c>
      <c r="I418" s="365"/>
      <c r="J418" s="337" t="s">
        <v>976</v>
      </c>
      <c r="K418" s="337" t="s">
        <v>977</v>
      </c>
      <c r="L418" s="337" t="s">
        <v>1305</v>
      </c>
      <c r="M418" s="337" t="s">
        <v>755</v>
      </c>
      <c r="N418" s="375"/>
      <c r="O418" s="749"/>
      <c r="P418" s="749"/>
      <c r="Q418" s="375"/>
      <c r="R418" s="374"/>
      <c r="S418" s="332" t="s">
        <v>47</v>
      </c>
      <c r="T418" s="332" t="s">
        <v>47</v>
      </c>
      <c r="U418" s="332" t="s">
        <v>47</v>
      </c>
      <c r="V418" s="332" t="s">
        <v>47</v>
      </c>
      <c r="W418" s="332" t="s">
        <v>1167</v>
      </c>
      <c r="X418" s="332" t="s">
        <v>1167</v>
      </c>
      <c r="Y418" s="332" t="s">
        <v>1167</v>
      </c>
      <c r="Z418" s="332" t="s">
        <v>1167</v>
      </c>
      <c r="AA418" s="332" t="s">
        <v>1167</v>
      </c>
      <c r="AB418" s="332" t="s">
        <v>1167</v>
      </c>
      <c r="AC418" s="332" t="s">
        <v>1167</v>
      </c>
      <c r="AD418" s="331" t="s">
        <v>1167</v>
      </c>
      <c r="AE418" s="371"/>
      <c r="AF418" s="320" t="str">
        <f t="shared" si="13"/>
        <v>PERI</v>
      </c>
      <c r="AG418" s="358">
        <v>45000</v>
      </c>
      <c r="AH418" s="356" t="s">
        <v>1179</v>
      </c>
      <c r="AI418" s="356" t="s">
        <v>1102</v>
      </c>
      <c r="AJ418" s="386"/>
      <c r="AK418" s="385"/>
      <c r="AL418" s="385"/>
      <c r="AM418" s="356" t="s">
        <v>1301</v>
      </c>
      <c r="AN418" s="371"/>
      <c r="AO418" s="309" t="s">
        <v>976</v>
      </c>
    </row>
    <row r="419" spans="1:41" s="370" customFormat="1" ht="16">
      <c r="A419" s="755"/>
      <c r="B419" s="375"/>
      <c r="C419" s="375"/>
      <c r="D419" s="375"/>
      <c r="E419" s="375"/>
      <c r="F419" s="378"/>
      <c r="G419" s="309"/>
      <c r="H419" s="377" t="s">
        <v>1297</v>
      </c>
      <c r="I419" s="365"/>
      <c r="J419" s="337" t="s">
        <v>978</v>
      </c>
      <c r="K419" s="337" t="s">
        <v>979</v>
      </c>
      <c r="L419" s="337" t="s">
        <v>1306</v>
      </c>
      <c r="M419" s="337" t="s">
        <v>755</v>
      </c>
      <c r="N419" s="375"/>
      <c r="O419" s="749"/>
      <c r="P419" s="749"/>
      <c r="Q419" s="375"/>
      <c r="R419" s="374"/>
      <c r="S419" s="332" t="s">
        <v>47</v>
      </c>
      <c r="T419" s="332" t="s">
        <v>47</v>
      </c>
      <c r="U419" s="332" t="s">
        <v>47</v>
      </c>
      <c r="V419" s="332" t="s">
        <v>47</v>
      </c>
      <c r="W419" s="332" t="s">
        <v>1167</v>
      </c>
      <c r="X419" s="332" t="s">
        <v>1167</v>
      </c>
      <c r="Y419" s="332" t="s">
        <v>1167</v>
      </c>
      <c r="Z419" s="332" t="s">
        <v>1167</v>
      </c>
      <c r="AA419" s="332" t="s">
        <v>1167</v>
      </c>
      <c r="AB419" s="332" t="s">
        <v>1167</v>
      </c>
      <c r="AC419" s="332" t="s">
        <v>1167</v>
      </c>
      <c r="AD419" s="331" t="s">
        <v>1167</v>
      </c>
      <c r="AE419" s="371"/>
      <c r="AF419" s="320" t="str">
        <f t="shared" si="13"/>
        <v>PERI</v>
      </c>
      <c r="AG419" s="358">
        <v>45000</v>
      </c>
      <c r="AH419" s="356" t="s">
        <v>1179</v>
      </c>
      <c r="AI419" s="356" t="s">
        <v>1102</v>
      </c>
      <c r="AJ419" s="386"/>
      <c r="AK419" s="385"/>
      <c r="AL419" s="385"/>
      <c r="AM419" s="356" t="s">
        <v>1301</v>
      </c>
      <c r="AN419" s="371"/>
      <c r="AO419" s="309" t="s">
        <v>978</v>
      </c>
    </row>
    <row r="420" spans="1:41" s="370" customFormat="1" ht="16">
      <c r="A420" s="755"/>
      <c r="B420" s="375"/>
      <c r="C420" s="375"/>
      <c r="D420" s="375"/>
      <c r="E420" s="375"/>
      <c r="F420" s="378"/>
      <c r="G420" s="309"/>
      <c r="H420" s="377" t="s">
        <v>1297</v>
      </c>
      <c r="I420" s="365"/>
      <c r="J420" s="337" t="s">
        <v>563</v>
      </c>
      <c r="K420" s="337" t="s">
        <v>564</v>
      </c>
      <c r="L420" s="337" t="s">
        <v>1298</v>
      </c>
      <c r="M420" s="337" t="s">
        <v>45</v>
      </c>
      <c r="N420" s="375"/>
      <c r="O420" s="749"/>
      <c r="P420" s="749"/>
      <c r="Q420" s="375"/>
      <c r="R420" s="374"/>
      <c r="S420" s="332" t="s">
        <v>47</v>
      </c>
      <c r="T420" s="332" t="s">
        <v>47</v>
      </c>
      <c r="U420" s="332" t="s">
        <v>47</v>
      </c>
      <c r="V420" s="332" t="s">
        <v>47</v>
      </c>
      <c r="W420" s="332" t="s">
        <v>47</v>
      </c>
      <c r="X420" s="332" t="s">
        <v>47</v>
      </c>
      <c r="Y420" s="332" t="s">
        <v>47</v>
      </c>
      <c r="Z420" s="332" t="s">
        <v>47</v>
      </c>
      <c r="AA420" s="332" t="s">
        <v>47</v>
      </c>
      <c r="AB420" s="332" t="s">
        <v>47</v>
      </c>
      <c r="AC420" s="332" t="s">
        <v>47</v>
      </c>
      <c r="AD420" s="331" t="s">
        <v>47</v>
      </c>
      <c r="AE420" s="371"/>
      <c r="AF420" s="320" t="str">
        <f t="shared" si="13"/>
        <v>PERI</v>
      </c>
      <c r="AG420" s="321">
        <v>44994</v>
      </c>
      <c r="AH420" s="320" t="s">
        <v>1179</v>
      </c>
      <c r="AI420" s="320" t="s">
        <v>1180</v>
      </c>
      <c r="AJ420" s="386"/>
      <c r="AK420" s="385"/>
      <c r="AL420" s="385"/>
      <c r="AM420" s="401"/>
      <c r="AN420" s="371"/>
      <c r="AO420" s="309" t="s">
        <v>563</v>
      </c>
    </row>
    <row r="421" spans="1:41" s="370" customFormat="1" ht="16">
      <c r="A421" s="755"/>
      <c r="B421" s="375"/>
      <c r="C421" s="375"/>
      <c r="D421" s="375"/>
      <c r="E421" s="375"/>
      <c r="F421" s="378"/>
      <c r="G421" s="309"/>
      <c r="H421" s="377" t="s">
        <v>1297</v>
      </c>
      <c r="I421" s="365"/>
      <c r="J421" s="337" t="s">
        <v>566</v>
      </c>
      <c r="K421" s="337" t="s">
        <v>567</v>
      </c>
      <c r="L421" s="337" t="s">
        <v>1299</v>
      </c>
      <c r="M421" s="337" t="s">
        <v>45</v>
      </c>
      <c r="N421" s="375"/>
      <c r="O421" s="749"/>
      <c r="P421" s="749"/>
      <c r="Q421" s="375"/>
      <c r="R421" s="374"/>
      <c r="S421" s="332" t="s">
        <v>47</v>
      </c>
      <c r="T421" s="332" t="s">
        <v>47</v>
      </c>
      <c r="U421" s="332" t="s">
        <v>47</v>
      </c>
      <c r="V421" s="332" t="s">
        <v>47</v>
      </c>
      <c r="W421" s="332" t="s">
        <v>47</v>
      </c>
      <c r="X421" s="332" t="s">
        <v>47</v>
      </c>
      <c r="Y421" s="332" t="s">
        <v>47</v>
      </c>
      <c r="Z421" s="332" t="s">
        <v>47</v>
      </c>
      <c r="AA421" s="332" t="s">
        <v>47</v>
      </c>
      <c r="AB421" s="332" t="s">
        <v>47</v>
      </c>
      <c r="AC421" s="332" t="s">
        <v>47</v>
      </c>
      <c r="AD421" s="331" t="s">
        <v>47</v>
      </c>
      <c r="AE421" s="371"/>
      <c r="AF421" s="320" t="str">
        <f t="shared" si="13"/>
        <v>PERI</v>
      </c>
      <c r="AG421" s="321">
        <v>44994</v>
      </c>
      <c r="AH421" s="320" t="s">
        <v>1179</v>
      </c>
      <c r="AI421" s="320" t="s">
        <v>1180</v>
      </c>
      <c r="AJ421" s="386"/>
      <c r="AK421" s="385"/>
      <c r="AL421" s="385"/>
      <c r="AM421" s="401"/>
      <c r="AN421" s="371"/>
      <c r="AO421" s="309" t="s">
        <v>566</v>
      </c>
    </row>
    <row r="422" spans="1:41" s="370" customFormat="1" ht="16">
      <c r="A422" s="755"/>
      <c r="B422" s="375"/>
      <c r="C422" s="375"/>
      <c r="D422" s="375"/>
      <c r="E422" s="375"/>
      <c r="F422" s="378"/>
      <c r="G422" s="309"/>
      <c r="H422" s="377" t="s">
        <v>1297</v>
      </c>
      <c r="I422" s="365"/>
      <c r="J422" s="337" t="s">
        <v>980</v>
      </c>
      <c r="K422" s="337" t="s">
        <v>981</v>
      </c>
      <c r="L422" s="337" t="s">
        <v>1300</v>
      </c>
      <c r="M422" s="337" t="s">
        <v>45</v>
      </c>
      <c r="N422" s="375"/>
      <c r="O422" s="749"/>
      <c r="P422" s="749"/>
      <c r="Q422" s="375"/>
      <c r="R422" s="374"/>
      <c r="S422" s="332" t="s">
        <v>47</v>
      </c>
      <c r="T422" s="332" t="s">
        <v>47</v>
      </c>
      <c r="U422" s="332" t="s">
        <v>47</v>
      </c>
      <c r="V422" s="332" t="s">
        <v>47</v>
      </c>
      <c r="W422" s="332" t="s">
        <v>1167</v>
      </c>
      <c r="X422" s="332" t="s">
        <v>1167</v>
      </c>
      <c r="Y422" s="332" t="s">
        <v>1167</v>
      </c>
      <c r="Z422" s="332" t="s">
        <v>1167</v>
      </c>
      <c r="AA422" s="332" t="s">
        <v>1167</v>
      </c>
      <c r="AB422" s="332" t="s">
        <v>1167</v>
      </c>
      <c r="AC422" s="332" t="s">
        <v>1167</v>
      </c>
      <c r="AD422" s="331" t="s">
        <v>1167</v>
      </c>
      <c r="AE422" s="371"/>
      <c r="AF422" s="320" t="str">
        <f t="shared" si="13"/>
        <v>PERI</v>
      </c>
      <c r="AG422" s="358">
        <v>45000</v>
      </c>
      <c r="AH422" s="356" t="s">
        <v>1179</v>
      </c>
      <c r="AI422" s="356" t="s">
        <v>1102</v>
      </c>
      <c r="AJ422" s="386"/>
      <c r="AK422" s="385"/>
      <c r="AL422" s="385"/>
      <c r="AM422" s="356" t="s">
        <v>1307</v>
      </c>
      <c r="AN422" s="371"/>
      <c r="AO422" s="309" t="s">
        <v>980</v>
      </c>
    </row>
    <row r="423" spans="1:41" s="370" customFormat="1" ht="16">
      <c r="A423" s="755"/>
      <c r="B423" s="375"/>
      <c r="C423" s="375"/>
      <c r="D423" s="375"/>
      <c r="E423" s="375"/>
      <c r="F423" s="378"/>
      <c r="G423" s="309"/>
      <c r="H423" s="377" t="s">
        <v>1297</v>
      </c>
      <c r="I423" s="365"/>
      <c r="J423" s="337" t="s">
        <v>982</v>
      </c>
      <c r="K423" s="337" t="s">
        <v>983</v>
      </c>
      <c r="L423" s="337" t="s">
        <v>1302</v>
      </c>
      <c r="M423" s="337" t="s">
        <v>45</v>
      </c>
      <c r="N423" s="375"/>
      <c r="O423" s="749"/>
      <c r="P423" s="749"/>
      <c r="Q423" s="375"/>
      <c r="R423" s="374"/>
      <c r="S423" s="332" t="s">
        <v>47</v>
      </c>
      <c r="T423" s="332" t="s">
        <v>47</v>
      </c>
      <c r="U423" s="332" t="s">
        <v>47</v>
      </c>
      <c r="V423" s="332" t="s">
        <v>47</v>
      </c>
      <c r="W423" s="332" t="s">
        <v>1167</v>
      </c>
      <c r="X423" s="332" t="s">
        <v>1167</v>
      </c>
      <c r="Y423" s="332" t="s">
        <v>1167</v>
      </c>
      <c r="Z423" s="332" t="s">
        <v>1167</v>
      </c>
      <c r="AA423" s="332" t="s">
        <v>1167</v>
      </c>
      <c r="AB423" s="332" t="s">
        <v>1167</v>
      </c>
      <c r="AC423" s="332" t="s">
        <v>1167</v>
      </c>
      <c r="AD423" s="331" t="s">
        <v>1167</v>
      </c>
      <c r="AE423" s="371"/>
      <c r="AF423" s="320" t="str">
        <f t="shared" si="13"/>
        <v>PERI</v>
      </c>
      <c r="AG423" s="358">
        <v>45000</v>
      </c>
      <c r="AH423" s="356" t="s">
        <v>1179</v>
      </c>
      <c r="AI423" s="356" t="s">
        <v>1102</v>
      </c>
      <c r="AJ423" s="386"/>
      <c r="AK423" s="385"/>
      <c r="AL423" s="385"/>
      <c r="AM423" s="356" t="s">
        <v>1301</v>
      </c>
      <c r="AN423" s="371"/>
      <c r="AO423" s="309" t="s">
        <v>982</v>
      </c>
    </row>
    <row r="424" spans="1:41" s="370" customFormat="1" ht="16">
      <c r="A424" s="755"/>
      <c r="B424" s="375"/>
      <c r="C424" s="375"/>
      <c r="D424" s="375"/>
      <c r="E424" s="375"/>
      <c r="F424" s="378"/>
      <c r="G424" s="309"/>
      <c r="H424" s="377" t="s">
        <v>1297</v>
      </c>
      <c r="I424" s="365"/>
      <c r="J424" s="337" t="s">
        <v>984</v>
      </c>
      <c r="K424" s="337" t="s">
        <v>985</v>
      </c>
      <c r="L424" s="337" t="s">
        <v>1303</v>
      </c>
      <c r="M424" s="337" t="s">
        <v>45</v>
      </c>
      <c r="N424" s="375"/>
      <c r="O424" s="749"/>
      <c r="P424" s="749"/>
      <c r="Q424" s="375"/>
      <c r="R424" s="374"/>
      <c r="S424" s="332" t="s">
        <v>47</v>
      </c>
      <c r="T424" s="332" t="s">
        <v>47</v>
      </c>
      <c r="U424" s="332" t="s">
        <v>47</v>
      </c>
      <c r="V424" s="332" t="s">
        <v>47</v>
      </c>
      <c r="W424" s="332" t="s">
        <v>1167</v>
      </c>
      <c r="X424" s="332" t="s">
        <v>1167</v>
      </c>
      <c r="Y424" s="332" t="s">
        <v>1167</v>
      </c>
      <c r="Z424" s="332" t="s">
        <v>1167</v>
      </c>
      <c r="AA424" s="332" t="s">
        <v>1167</v>
      </c>
      <c r="AB424" s="332" t="s">
        <v>1167</v>
      </c>
      <c r="AC424" s="332" t="s">
        <v>1167</v>
      </c>
      <c r="AD424" s="331" t="s">
        <v>1167</v>
      </c>
      <c r="AE424" s="371"/>
      <c r="AF424" s="320" t="str">
        <f t="shared" si="13"/>
        <v>PERI</v>
      </c>
      <c r="AG424" s="358">
        <v>45000</v>
      </c>
      <c r="AH424" s="356" t="s">
        <v>1179</v>
      </c>
      <c r="AI424" s="356" t="s">
        <v>1102</v>
      </c>
      <c r="AJ424" s="386"/>
      <c r="AK424" s="385"/>
      <c r="AL424" s="385"/>
      <c r="AM424" s="356" t="s">
        <v>1301</v>
      </c>
      <c r="AN424" s="371"/>
      <c r="AO424" s="309" t="s">
        <v>984</v>
      </c>
    </row>
    <row r="425" spans="1:41" s="370" customFormat="1" ht="16">
      <c r="A425" s="755"/>
      <c r="B425" s="375"/>
      <c r="C425" s="375"/>
      <c r="D425" s="375"/>
      <c r="E425" s="375"/>
      <c r="F425" s="378"/>
      <c r="G425" s="309"/>
      <c r="H425" s="377" t="s">
        <v>1297</v>
      </c>
      <c r="I425" s="365"/>
      <c r="J425" s="337" t="s">
        <v>986</v>
      </c>
      <c r="K425" s="337" t="s">
        <v>987</v>
      </c>
      <c r="L425" s="337" t="s">
        <v>1304</v>
      </c>
      <c r="M425" s="337" t="s">
        <v>45</v>
      </c>
      <c r="N425" s="375"/>
      <c r="O425" s="749"/>
      <c r="P425" s="749"/>
      <c r="Q425" s="375"/>
      <c r="R425" s="374"/>
      <c r="S425" s="332" t="s">
        <v>47</v>
      </c>
      <c r="T425" s="332" t="s">
        <v>47</v>
      </c>
      <c r="U425" s="332" t="s">
        <v>47</v>
      </c>
      <c r="V425" s="332" t="s">
        <v>47</v>
      </c>
      <c r="W425" s="332" t="s">
        <v>1167</v>
      </c>
      <c r="X425" s="332" t="s">
        <v>1167</v>
      </c>
      <c r="Y425" s="332" t="s">
        <v>1167</v>
      </c>
      <c r="Z425" s="332" t="s">
        <v>1167</v>
      </c>
      <c r="AA425" s="332" t="s">
        <v>1167</v>
      </c>
      <c r="AB425" s="332" t="s">
        <v>1167</v>
      </c>
      <c r="AC425" s="332" t="s">
        <v>1167</v>
      </c>
      <c r="AD425" s="331" t="s">
        <v>1167</v>
      </c>
      <c r="AE425" s="371"/>
      <c r="AF425" s="320" t="str">
        <f t="shared" si="13"/>
        <v>PERI</v>
      </c>
      <c r="AG425" s="358">
        <v>45000</v>
      </c>
      <c r="AH425" s="356" t="s">
        <v>1179</v>
      </c>
      <c r="AI425" s="356" t="s">
        <v>1102</v>
      </c>
      <c r="AJ425" s="386"/>
      <c r="AK425" s="385"/>
      <c r="AL425" s="385"/>
      <c r="AM425" s="356" t="s">
        <v>1301</v>
      </c>
      <c r="AN425" s="371"/>
      <c r="AO425" s="309" t="s">
        <v>986</v>
      </c>
    </row>
    <row r="426" spans="1:41" s="370" customFormat="1" ht="16">
      <c r="A426" s="755"/>
      <c r="B426" s="375"/>
      <c r="C426" s="375"/>
      <c r="D426" s="375"/>
      <c r="E426" s="375"/>
      <c r="F426" s="378"/>
      <c r="G426" s="309"/>
      <c r="H426" s="377" t="s">
        <v>1297</v>
      </c>
      <c r="I426" s="365"/>
      <c r="J426" s="337" t="s">
        <v>988</v>
      </c>
      <c r="K426" s="337" t="s">
        <v>989</v>
      </c>
      <c r="L426" s="337" t="s">
        <v>1305</v>
      </c>
      <c r="M426" s="337" t="s">
        <v>45</v>
      </c>
      <c r="N426" s="375"/>
      <c r="O426" s="749"/>
      <c r="P426" s="749"/>
      <c r="Q426" s="375"/>
      <c r="R426" s="374"/>
      <c r="S426" s="332" t="s">
        <v>47</v>
      </c>
      <c r="T426" s="332" t="s">
        <v>47</v>
      </c>
      <c r="U426" s="332" t="s">
        <v>47</v>
      </c>
      <c r="V426" s="332" t="s">
        <v>47</v>
      </c>
      <c r="W426" s="332" t="s">
        <v>1167</v>
      </c>
      <c r="X426" s="332" t="s">
        <v>1167</v>
      </c>
      <c r="Y426" s="332" t="s">
        <v>1167</v>
      </c>
      <c r="Z426" s="332" t="s">
        <v>1167</v>
      </c>
      <c r="AA426" s="332" t="s">
        <v>1167</v>
      </c>
      <c r="AB426" s="332" t="s">
        <v>1167</v>
      </c>
      <c r="AC426" s="332" t="s">
        <v>1167</v>
      </c>
      <c r="AD426" s="331" t="s">
        <v>1167</v>
      </c>
      <c r="AE426" s="371"/>
      <c r="AF426" s="320" t="str">
        <f t="shared" si="13"/>
        <v>PERI</v>
      </c>
      <c r="AG426" s="358">
        <v>45000</v>
      </c>
      <c r="AH426" s="356" t="s">
        <v>1179</v>
      </c>
      <c r="AI426" s="356" t="s">
        <v>1102</v>
      </c>
      <c r="AJ426" s="386"/>
      <c r="AK426" s="385"/>
      <c r="AL426" s="385"/>
      <c r="AM426" s="356" t="s">
        <v>1301</v>
      </c>
      <c r="AN426" s="371"/>
      <c r="AO426" s="309" t="s">
        <v>988</v>
      </c>
    </row>
    <row r="427" spans="1:41" s="370" customFormat="1" ht="16">
      <c r="A427" s="755"/>
      <c r="B427" s="375"/>
      <c r="C427" s="375"/>
      <c r="D427" s="375"/>
      <c r="E427" s="375"/>
      <c r="F427" s="378"/>
      <c r="G427" s="309"/>
      <c r="H427" s="405" t="s">
        <v>1297</v>
      </c>
      <c r="I427" s="404"/>
      <c r="J427" s="337" t="s">
        <v>990</v>
      </c>
      <c r="K427" s="337" t="s">
        <v>991</v>
      </c>
      <c r="L427" s="337" t="s">
        <v>1306</v>
      </c>
      <c r="M427" s="337" t="s">
        <v>45</v>
      </c>
      <c r="N427" s="375"/>
      <c r="O427" s="749"/>
      <c r="P427" s="749"/>
      <c r="Q427" s="375"/>
      <c r="R427" s="374"/>
      <c r="S427" s="332" t="s">
        <v>47</v>
      </c>
      <c r="T427" s="332" t="s">
        <v>47</v>
      </c>
      <c r="U427" s="332" t="s">
        <v>47</v>
      </c>
      <c r="V427" s="332" t="s">
        <v>47</v>
      </c>
      <c r="W427" s="332" t="s">
        <v>1167</v>
      </c>
      <c r="X427" s="332" t="s">
        <v>1167</v>
      </c>
      <c r="Y427" s="332" t="s">
        <v>1167</v>
      </c>
      <c r="Z427" s="332" t="s">
        <v>1167</v>
      </c>
      <c r="AA427" s="332" t="s">
        <v>1167</v>
      </c>
      <c r="AB427" s="332" t="s">
        <v>1167</v>
      </c>
      <c r="AC427" s="332" t="s">
        <v>1167</v>
      </c>
      <c r="AD427" s="331" t="s">
        <v>1167</v>
      </c>
      <c r="AE427" s="371"/>
      <c r="AF427" s="320" t="str">
        <f t="shared" si="13"/>
        <v>PERI</v>
      </c>
      <c r="AG427" s="358">
        <v>45000</v>
      </c>
      <c r="AH427" s="356" t="s">
        <v>1179</v>
      </c>
      <c r="AI427" s="356" t="s">
        <v>1102</v>
      </c>
      <c r="AJ427" s="386"/>
      <c r="AK427" s="385"/>
      <c r="AL427" s="385"/>
      <c r="AM427" s="356" t="s">
        <v>1301</v>
      </c>
      <c r="AN427" s="371"/>
      <c r="AO427" s="309" t="s">
        <v>990</v>
      </c>
    </row>
    <row r="428" spans="1:41" s="370" customFormat="1" ht="16">
      <c r="A428" s="755"/>
      <c r="B428" s="375"/>
      <c r="C428" s="375"/>
      <c r="D428" s="375"/>
      <c r="E428" s="375"/>
      <c r="F428" s="378"/>
      <c r="G428" s="309"/>
      <c r="H428" s="412" t="s">
        <v>1308</v>
      </c>
      <c r="I428" s="411" t="s">
        <v>1275</v>
      </c>
      <c r="J428" s="350"/>
      <c r="K428" s="350"/>
      <c r="L428" s="350"/>
      <c r="M428" s="350"/>
      <c r="N428" s="375"/>
      <c r="O428" s="749"/>
      <c r="P428" s="749"/>
      <c r="Q428" s="375"/>
      <c r="R428" s="381"/>
      <c r="S428" s="347"/>
      <c r="T428" s="347"/>
      <c r="U428" s="347"/>
      <c r="V428" s="347"/>
      <c r="W428" s="347"/>
      <c r="X428" s="347"/>
      <c r="Y428" s="347"/>
      <c r="Z428" s="347"/>
      <c r="AA428" s="347"/>
      <c r="AB428" s="347"/>
      <c r="AC428" s="347"/>
      <c r="AD428" s="346"/>
      <c r="AE428" s="380"/>
      <c r="AF428" s="342" t="s">
        <v>1219</v>
      </c>
      <c r="AG428" s="343"/>
      <c r="AH428" s="342"/>
      <c r="AI428" s="342"/>
      <c r="AJ428" s="410"/>
      <c r="AK428" s="344"/>
      <c r="AL428" s="344"/>
      <c r="AM428" s="379"/>
      <c r="AN428" s="371"/>
      <c r="AO428" s="309" t="e">
        <v>#N/A</v>
      </c>
    </row>
    <row r="429" spans="1:41" s="370" customFormat="1" ht="16">
      <c r="A429" s="755"/>
      <c r="B429" s="375"/>
      <c r="C429" s="375"/>
      <c r="D429" s="375"/>
      <c r="E429" s="375"/>
      <c r="F429" s="378"/>
      <c r="G429" s="309"/>
      <c r="H429" s="377" t="s">
        <v>1309</v>
      </c>
      <c r="I429" s="365"/>
      <c r="J429" s="337" t="s">
        <v>954</v>
      </c>
      <c r="K429" s="337" t="s">
        <v>955</v>
      </c>
      <c r="L429" s="337" t="s">
        <v>1310</v>
      </c>
      <c r="M429" s="337" t="s">
        <v>45</v>
      </c>
      <c r="N429" s="375"/>
      <c r="O429" s="749"/>
      <c r="P429" s="749"/>
      <c r="Q429" s="375"/>
      <c r="R429" s="374"/>
      <c r="S429" s="332" t="s">
        <v>47</v>
      </c>
      <c r="T429" s="332" t="s">
        <v>47</v>
      </c>
      <c r="U429" s="332" t="s">
        <v>47</v>
      </c>
      <c r="V429" s="332" t="s">
        <v>47</v>
      </c>
      <c r="W429" s="332" t="s">
        <v>1167</v>
      </c>
      <c r="X429" s="332" t="s">
        <v>1167</v>
      </c>
      <c r="Y429" s="332" t="s">
        <v>1167</v>
      </c>
      <c r="Z429" s="332" t="s">
        <v>1167</v>
      </c>
      <c r="AA429" s="332" t="s">
        <v>1167</v>
      </c>
      <c r="AB429" s="332" t="s">
        <v>1167</v>
      </c>
      <c r="AC429" s="332" t="s">
        <v>1167</v>
      </c>
      <c r="AD429" s="331" t="s">
        <v>1167</v>
      </c>
      <c r="AE429" s="371"/>
      <c r="AF429" s="320" t="str">
        <f t="shared" ref="AF429:AF435" si="14">AF428</f>
        <v>PERI</v>
      </c>
      <c r="AG429" s="321">
        <v>44994</v>
      </c>
      <c r="AH429" s="320" t="s">
        <v>1311</v>
      </c>
      <c r="AI429" s="320" t="s">
        <v>1180</v>
      </c>
      <c r="AJ429" s="386"/>
      <c r="AK429" s="385"/>
      <c r="AL429" s="385"/>
      <c r="AM429" s="401"/>
      <c r="AN429" s="371"/>
      <c r="AO429" s="309" t="s">
        <v>954</v>
      </c>
    </row>
    <row r="430" spans="1:41" s="370" customFormat="1" ht="16">
      <c r="A430" s="755"/>
      <c r="B430" s="375"/>
      <c r="C430" s="375"/>
      <c r="D430" s="375"/>
      <c r="E430" s="375"/>
      <c r="F430" s="378"/>
      <c r="G430" s="309"/>
      <c r="H430" s="377" t="s">
        <v>1309</v>
      </c>
      <c r="I430" s="365"/>
      <c r="J430" s="337" t="s">
        <v>956</v>
      </c>
      <c r="K430" s="337" t="s">
        <v>957</v>
      </c>
      <c r="L430" s="337" t="s">
        <v>1310</v>
      </c>
      <c r="M430" s="337" t="s">
        <v>45</v>
      </c>
      <c r="N430" s="375"/>
      <c r="O430" s="749"/>
      <c r="P430" s="749"/>
      <c r="Q430" s="375"/>
      <c r="R430" s="374"/>
      <c r="S430" s="332" t="s">
        <v>47</v>
      </c>
      <c r="T430" s="332" t="s">
        <v>47</v>
      </c>
      <c r="U430" s="332" t="s">
        <v>47</v>
      </c>
      <c r="V430" s="332" t="s">
        <v>47</v>
      </c>
      <c r="W430" s="332" t="s">
        <v>1167</v>
      </c>
      <c r="X430" s="332" t="s">
        <v>1167</v>
      </c>
      <c r="Y430" s="332" t="s">
        <v>1167</v>
      </c>
      <c r="Z430" s="332" t="s">
        <v>1167</v>
      </c>
      <c r="AA430" s="332" t="s">
        <v>1167</v>
      </c>
      <c r="AB430" s="332" t="s">
        <v>1167</v>
      </c>
      <c r="AC430" s="332" t="s">
        <v>1167</v>
      </c>
      <c r="AD430" s="331" t="s">
        <v>1167</v>
      </c>
      <c r="AE430" s="371"/>
      <c r="AF430" s="320" t="str">
        <f t="shared" si="14"/>
        <v>PERI</v>
      </c>
      <c r="AG430" s="321">
        <v>44994</v>
      </c>
      <c r="AH430" s="320" t="s">
        <v>1311</v>
      </c>
      <c r="AI430" s="320" t="s">
        <v>1180</v>
      </c>
      <c r="AJ430" s="386"/>
      <c r="AK430" s="385"/>
      <c r="AL430" s="385"/>
      <c r="AM430" s="401"/>
      <c r="AN430" s="371"/>
      <c r="AO430" s="309" t="s">
        <v>956</v>
      </c>
    </row>
    <row r="431" spans="1:41" s="370" customFormat="1" ht="16">
      <c r="A431" s="755"/>
      <c r="B431" s="375"/>
      <c r="C431" s="375"/>
      <c r="D431" s="375"/>
      <c r="E431" s="375"/>
      <c r="F431" s="378"/>
      <c r="G431" s="309"/>
      <c r="H431" s="377" t="s">
        <v>1309</v>
      </c>
      <c r="I431" s="365"/>
      <c r="J431" s="337" t="s">
        <v>958</v>
      </c>
      <c r="K431" s="337" t="s">
        <v>959</v>
      </c>
      <c r="L431" s="337" t="s">
        <v>1310</v>
      </c>
      <c r="M431" s="337" t="s">
        <v>45</v>
      </c>
      <c r="N431" s="375"/>
      <c r="O431" s="749"/>
      <c r="P431" s="749"/>
      <c r="Q431" s="375"/>
      <c r="R431" s="374"/>
      <c r="S431" s="332" t="s">
        <v>47</v>
      </c>
      <c r="T431" s="332" t="s">
        <v>47</v>
      </c>
      <c r="U431" s="332" t="s">
        <v>47</v>
      </c>
      <c r="V431" s="332" t="s">
        <v>47</v>
      </c>
      <c r="W431" s="332" t="s">
        <v>1167</v>
      </c>
      <c r="X431" s="332" t="s">
        <v>1167</v>
      </c>
      <c r="Y431" s="332" t="s">
        <v>1167</v>
      </c>
      <c r="Z431" s="332" t="s">
        <v>1167</v>
      </c>
      <c r="AA431" s="332" t="s">
        <v>1167</v>
      </c>
      <c r="AB431" s="332" t="s">
        <v>1167</v>
      </c>
      <c r="AC431" s="332" t="s">
        <v>1167</v>
      </c>
      <c r="AD431" s="331" t="s">
        <v>1167</v>
      </c>
      <c r="AE431" s="371"/>
      <c r="AF431" s="320" t="str">
        <f t="shared" si="14"/>
        <v>PERI</v>
      </c>
      <c r="AG431" s="321">
        <v>44994</v>
      </c>
      <c r="AH431" s="320" t="s">
        <v>1311</v>
      </c>
      <c r="AI431" s="320" t="s">
        <v>1180</v>
      </c>
      <c r="AJ431" s="386"/>
      <c r="AK431" s="385"/>
      <c r="AL431" s="385"/>
      <c r="AM431" s="401"/>
      <c r="AN431" s="371"/>
      <c r="AO431" s="309" t="s">
        <v>958</v>
      </c>
    </row>
    <row r="432" spans="1:41" s="370" customFormat="1" ht="16">
      <c r="A432" s="755"/>
      <c r="B432" s="375"/>
      <c r="C432" s="375"/>
      <c r="D432" s="375"/>
      <c r="E432" s="375"/>
      <c r="F432" s="378"/>
      <c r="G432" s="309"/>
      <c r="H432" s="377" t="s">
        <v>1309</v>
      </c>
      <c r="I432" s="365"/>
      <c r="J432" s="337" t="s">
        <v>960</v>
      </c>
      <c r="K432" s="337" t="s">
        <v>961</v>
      </c>
      <c r="L432" s="337" t="s">
        <v>1312</v>
      </c>
      <c r="M432" s="337" t="s">
        <v>45</v>
      </c>
      <c r="N432" s="375"/>
      <c r="O432" s="749"/>
      <c r="P432" s="749"/>
      <c r="Q432" s="375"/>
      <c r="R432" s="374"/>
      <c r="S432" s="332" t="s">
        <v>47</v>
      </c>
      <c r="T432" s="332" t="s">
        <v>47</v>
      </c>
      <c r="U432" s="332" t="s">
        <v>47</v>
      </c>
      <c r="V432" s="332" t="s">
        <v>47</v>
      </c>
      <c r="W432" s="332" t="s">
        <v>1167</v>
      </c>
      <c r="X432" s="332" t="s">
        <v>1167</v>
      </c>
      <c r="Y432" s="332" t="s">
        <v>1167</v>
      </c>
      <c r="Z432" s="332" t="s">
        <v>1167</v>
      </c>
      <c r="AA432" s="332" t="s">
        <v>1167</v>
      </c>
      <c r="AB432" s="332" t="s">
        <v>1167</v>
      </c>
      <c r="AC432" s="332" t="s">
        <v>1167</v>
      </c>
      <c r="AD432" s="331" t="s">
        <v>1167</v>
      </c>
      <c r="AE432" s="371"/>
      <c r="AF432" s="320" t="str">
        <f t="shared" si="14"/>
        <v>PERI</v>
      </c>
      <c r="AG432" s="321">
        <v>44994</v>
      </c>
      <c r="AH432" s="320" t="s">
        <v>1311</v>
      </c>
      <c r="AI432" s="320" t="s">
        <v>1180</v>
      </c>
      <c r="AJ432" s="386"/>
      <c r="AK432" s="385"/>
      <c r="AL432" s="385"/>
      <c r="AM432" s="401"/>
      <c r="AN432" s="371"/>
      <c r="AO432" s="309" t="s">
        <v>960</v>
      </c>
    </row>
    <row r="433" spans="1:41" s="370" customFormat="1" ht="16">
      <c r="A433" s="755"/>
      <c r="B433" s="375"/>
      <c r="C433" s="375"/>
      <c r="D433" s="375"/>
      <c r="E433" s="375"/>
      <c r="F433" s="378"/>
      <c r="G433" s="309"/>
      <c r="H433" s="377" t="s">
        <v>1309</v>
      </c>
      <c r="I433" s="365"/>
      <c r="J433" s="337" t="s">
        <v>962</v>
      </c>
      <c r="K433" s="337" t="s">
        <v>963</v>
      </c>
      <c r="L433" s="337" t="s">
        <v>1312</v>
      </c>
      <c r="M433" s="337" t="s">
        <v>45</v>
      </c>
      <c r="N433" s="375"/>
      <c r="O433" s="749"/>
      <c r="P433" s="749"/>
      <c r="Q433" s="375"/>
      <c r="R433" s="374"/>
      <c r="S433" s="332" t="s">
        <v>47</v>
      </c>
      <c r="T433" s="332" t="s">
        <v>47</v>
      </c>
      <c r="U433" s="332" t="s">
        <v>47</v>
      </c>
      <c r="V433" s="332" t="s">
        <v>47</v>
      </c>
      <c r="W433" s="332" t="s">
        <v>1167</v>
      </c>
      <c r="X433" s="332" t="s">
        <v>1167</v>
      </c>
      <c r="Y433" s="332" t="s">
        <v>1167</v>
      </c>
      <c r="Z433" s="332" t="s">
        <v>1167</v>
      </c>
      <c r="AA433" s="332" t="s">
        <v>1167</v>
      </c>
      <c r="AB433" s="332" t="s">
        <v>1167</v>
      </c>
      <c r="AC433" s="332" t="s">
        <v>1167</v>
      </c>
      <c r="AD433" s="331" t="s">
        <v>1167</v>
      </c>
      <c r="AE433" s="371"/>
      <c r="AF433" s="320" t="str">
        <f t="shared" si="14"/>
        <v>PERI</v>
      </c>
      <c r="AG433" s="321">
        <v>44994</v>
      </c>
      <c r="AH433" s="320" t="s">
        <v>1311</v>
      </c>
      <c r="AI433" s="320" t="s">
        <v>1180</v>
      </c>
      <c r="AJ433" s="386"/>
      <c r="AK433" s="385"/>
      <c r="AL433" s="385"/>
      <c r="AM433" s="401"/>
      <c r="AN433" s="371"/>
      <c r="AO433" s="309" t="s">
        <v>962</v>
      </c>
    </row>
    <row r="434" spans="1:41" s="370" customFormat="1" ht="16">
      <c r="A434" s="755"/>
      <c r="B434" s="375"/>
      <c r="C434" s="375"/>
      <c r="D434" s="375"/>
      <c r="E434" s="375"/>
      <c r="F434" s="378"/>
      <c r="G434" s="309"/>
      <c r="H434" s="377" t="s">
        <v>1309</v>
      </c>
      <c r="I434" s="365"/>
      <c r="J434" s="337" t="s">
        <v>964</v>
      </c>
      <c r="K434" s="337" t="s">
        <v>965</v>
      </c>
      <c r="L434" s="337" t="s">
        <v>1312</v>
      </c>
      <c r="M434" s="337" t="s">
        <v>45</v>
      </c>
      <c r="N434" s="375"/>
      <c r="O434" s="749"/>
      <c r="P434" s="749"/>
      <c r="Q434" s="375"/>
      <c r="R434" s="374"/>
      <c r="S434" s="332" t="s">
        <v>47</v>
      </c>
      <c r="T434" s="332" t="s">
        <v>47</v>
      </c>
      <c r="U434" s="332" t="s">
        <v>47</v>
      </c>
      <c r="V434" s="332" t="s">
        <v>47</v>
      </c>
      <c r="W434" s="332" t="s">
        <v>1167</v>
      </c>
      <c r="X434" s="332" t="s">
        <v>1167</v>
      </c>
      <c r="Y434" s="332" t="s">
        <v>1167</v>
      </c>
      <c r="Z434" s="332" t="s">
        <v>1167</v>
      </c>
      <c r="AA434" s="332" t="s">
        <v>1167</v>
      </c>
      <c r="AB434" s="332" t="s">
        <v>1167</v>
      </c>
      <c r="AC434" s="332" t="s">
        <v>1167</v>
      </c>
      <c r="AD434" s="331" t="s">
        <v>1167</v>
      </c>
      <c r="AE434" s="371"/>
      <c r="AF434" s="320" t="str">
        <f t="shared" si="14"/>
        <v>PERI</v>
      </c>
      <c r="AG434" s="321">
        <v>44994</v>
      </c>
      <c r="AH434" s="320" t="s">
        <v>1311</v>
      </c>
      <c r="AI434" s="320" t="s">
        <v>1180</v>
      </c>
      <c r="AJ434" s="386"/>
      <c r="AK434" s="385"/>
      <c r="AL434" s="385"/>
      <c r="AM434" s="401"/>
      <c r="AN434" s="371"/>
      <c r="AO434" s="309" t="s">
        <v>964</v>
      </c>
    </row>
    <row r="435" spans="1:41" s="370" customFormat="1" ht="16">
      <c r="A435" s="755"/>
      <c r="B435" s="375"/>
      <c r="C435" s="375"/>
      <c r="D435" s="375"/>
      <c r="E435" s="375"/>
      <c r="F435" s="378"/>
      <c r="G435" s="309"/>
      <c r="H435" s="377" t="s">
        <v>1309</v>
      </c>
      <c r="I435" s="365"/>
      <c r="J435" s="337" t="s">
        <v>966</v>
      </c>
      <c r="K435" s="337" t="s">
        <v>967</v>
      </c>
      <c r="L435" s="337" t="s">
        <v>1309</v>
      </c>
      <c r="M435" s="337" t="s">
        <v>45</v>
      </c>
      <c r="N435" s="375"/>
      <c r="O435" s="749"/>
      <c r="P435" s="749"/>
      <c r="Q435" s="375"/>
      <c r="R435" s="374"/>
      <c r="S435" s="332" t="s">
        <v>47</v>
      </c>
      <c r="T435" s="332" t="s">
        <v>47</v>
      </c>
      <c r="U435" s="332" t="s">
        <v>47</v>
      </c>
      <c r="V435" s="332" t="s">
        <v>47</v>
      </c>
      <c r="W435" s="332" t="s">
        <v>1167</v>
      </c>
      <c r="X435" s="332" t="s">
        <v>1167</v>
      </c>
      <c r="Y435" s="332" t="s">
        <v>1167</v>
      </c>
      <c r="Z435" s="332" t="s">
        <v>1167</v>
      </c>
      <c r="AA435" s="332" t="s">
        <v>1167</v>
      </c>
      <c r="AB435" s="332" t="s">
        <v>1167</v>
      </c>
      <c r="AC435" s="332" t="s">
        <v>1167</v>
      </c>
      <c r="AD435" s="331" t="s">
        <v>1167</v>
      </c>
      <c r="AE435" s="371"/>
      <c r="AF435" s="320" t="str">
        <f t="shared" si="14"/>
        <v>PERI</v>
      </c>
      <c r="AG435" s="321">
        <v>44994</v>
      </c>
      <c r="AH435" s="320" t="s">
        <v>1311</v>
      </c>
      <c r="AI435" s="320" t="s">
        <v>1180</v>
      </c>
      <c r="AJ435" s="386"/>
      <c r="AK435" s="385"/>
      <c r="AL435" s="385"/>
      <c r="AM435" s="401"/>
      <c r="AN435" s="371"/>
      <c r="AO435" s="309" t="s">
        <v>966</v>
      </c>
    </row>
    <row r="436" spans="1:41" ht="16">
      <c r="A436" s="755"/>
      <c r="B436" s="340"/>
      <c r="C436" s="340"/>
      <c r="D436" s="340"/>
      <c r="E436" s="340"/>
      <c r="F436" s="366"/>
      <c r="H436" s="352" t="s">
        <v>1313</v>
      </c>
      <c r="I436" s="351" t="s">
        <v>1175</v>
      </c>
      <c r="J436" s="11"/>
      <c r="K436" s="11"/>
      <c r="L436" s="11"/>
      <c r="M436" s="11"/>
      <c r="N436" s="340"/>
      <c r="O436" s="749"/>
      <c r="P436" s="749"/>
      <c r="Q436" s="340"/>
      <c r="R436" s="348"/>
      <c r="S436" s="347"/>
      <c r="T436" s="347"/>
      <c r="U436" s="347"/>
      <c r="V436" s="347"/>
      <c r="W436" s="347"/>
      <c r="X436" s="347"/>
      <c r="Y436" s="347"/>
      <c r="Z436" s="347"/>
      <c r="AA436" s="347"/>
      <c r="AB436" s="347"/>
      <c r="AC436" s="347"/>
      <c r="AD436" s="346"/>
      <c r="AE436" s="345"/>
      <c r="AF436" s="344" t="s">
        <v>1176</v>
      </c>
      <c r="AG436" s="342"/>
      <c r="AH436" s="342"/>
      <c r="AI436" s="342"/>
      <c r="AJ436" s="342"/>
      <c r="AK436" s="342"/>
      <c r="AL436" s="342"/>
      <c r="AM436" s="342"/>
      <c r="AN436" s="319"/>
      <c r="AO436" s="309" t="e">
        <v>#N/A</v>
      </c>
    </row>
    <row r="437" spans="1:41" ht="16">
      <c r="A437" s="755"/>
      <c r="B437" s="340"/>
      <c r="C437" s="340"/>
      <c r="D437" s="340"/>
      <c r="E437" s="340"/>
      <c r="F437" s="366"/>
      <c r="H437" s="339" t="s">
        <v>1313</v>
      </c>
      <c r="I437" s="365"/>
      <c r="J437" s="2" t="s">
        <v>637</v>
      </c>
      <c r="K437" s="2" t="s">
        <v>638</v>
      </c>
      <c r="L437" s="2" t="s">
        <v>1314</v>
      </c>
      <c r="M437" s="2" t="s">
        <v>45</v>
      </c>
      <c r="N437" s="340"/>
      <c r="O437" s="750"/>
      <c r="P437" s="750"/>
      <c r="Q437" s="340"/>
      <c r="R437" s="333"/>
      <c r="S437" s="332" t="s">
        <v>47</v>
      </c>
      <c r="T437" s="332" t="s">
        <v>47</v>
      </c>
      <c r="U437" s="332" t="s">
        <v>47</v>
      </c>
      <c r="V437" s="332" t="s">
        <v>47</v>
      </c>
      <c r="W437" s="332" t="s">
        <v>47</v>
      </c>
      <c r="X437" s="332" t="s">
        <v>47</v>
      </c>
      <c r="Y437" s="332" t="s">
        <v>47</v>
      </c>
      <c r="Z437" s="332" t="s">
        <v>47</v>
      </c>
      <c r="AA437" s="332" t="s">
        <v>47</v>
      </c>
      <c r="AB437" s="332" t="s">
        <v>47</v>
      </c>
      <c r="AC437" s="332" t="s">
        <v>47</v>
      </c>
      <c r="AD437" s="331" t="s">
        <v>47</v>
      </c>
      <c r="AE437" s="319"/>
      <c r="AF437" s="320" t="str">
        <f t="shared" ref="AF437:AF448" si="15">AF436</f>
        <v>PERI</v>
      </c>
      <c r="AG437" s="386">
        <v>44994</v>
      </c>
      <c r="AH437" s="14" t="s">
        <v>1208</v>
      </c>
      <c r="AI437" s="320" t="s">
        <v>1180</v>
      </c>
      <c r="AJ437" s="13"/>
      <c r="AK437" s="14"/>
      <c r="AL437" s="15"/>
      <c r="AM437" s="320"/>
      <c r="AN437" s="319"/>
      <c r="AO437" s="309" t="s">
        <v>637</v>
      </c>
    </row>
    <row r="438" spans="1:41" ht="16">
      <c r="A438" s="755"/>
      <c r="B438" s="340"/>
      <c r="C438" s="340"/>
      <c r="D438" s="340"/>
      <c r="E438" s="340"/>
      <c r="F438" s="366"/>
      <c r="G438" s="409"/>
      <c r="H438" s="339" t="s">
        <v>1313</v>
      </c>
      <c r="I438" s="365"/>
      <c r="J438" s="2" t="s">
        <v>639</v>
      </c>
      <c r="K438" s="2" t="s">
        <v>640</v>
      </c>
      <c r="L438" s="2" t="s">
        <v>1314</v>
      </c>
      <c r="M438" s="2" t="s">
        <v>45</v>
      </c>
      <c r="N438" s="340"/>
      <c r="O438" s="749"/>
      <c r="P438" s="749"/>
      <c r="Q438" s="340"/>
      <c r="R438" s="333"/>
      <c r="S438" s="332" t="s">
        <v>47</v>
      </c>
      <c r="T438" s="332" t="s">
        <v>47</v>
      </c>
      <c r="U438" s="332" t="s">
        <v>47</v>
      </c>
      <c r="V438" s="332" t="s">
        <v>47</v>
      </c>
      <c r="W438" s="332" t="s">
        <v>47</v>
      </c>
      <c r="X438" s="332" t="s">
        <v>47</v>
      </c>
      <c r="Y438" s="332" t="s">
        <v>47</v>
      </c>
      <c r="Z438" s="332" t="s">
        <v>47</v>
      </c>
      <c r="AA438" s="332" t="s">
        <v>47</v>
      </c>
      <c r="AB438" s="332" t="s">
        <v>47</v>
      </c>
      <c r="AC438" s="332" t="s">
        <v>47</v>
      </c>
      <c r="AD438" s="331" t="s">
        <v>47</v>
      </c>
      <c r="AE438" s="319"/>
      <c r="AF438" s="320" t="str">
        <f t="shared" si="15"/>
        <v>PERI</v>
      </c>
      <c r="AG438" s="386">
        <v>44994</v>
      </c>
      <c r="AH438" s="14" t="s">
        <v>1208</v>
      </c>
      <c r="AI438" s="320" t="s">
        <v>1180</v>
      </c>
      <c r="AJ438" s="13"/>
      <c r="AK438" s="14"/>
      <c r="AL438" s="15"/>
      <c r="AM438" s="320"/>
      <c r="AN438" s="319"/>
      <c r="AO438" s="309" t="s">
        <v>639</v>
      </c>
    </row>
    <row r="439" spans="1:41" ht="16">
      <c r="A439" s="755"/>
      <c r="B439" s="340"/>
      <c r="C439" s="340"/>
      <c r="D439" s="340"/>
      <c r="E439" s="340"/>
      <c r="F439" s="366"/>
      <c r="G439" s="409"/>
      <c r="H439" s="339" t="s">
        <v>1313</v>
      </c>
      <c r="I439" s="365"/>
      <c r="J439" s="2" t="s">
        <v>642</v>
      </c>
      <c r="K439" s="2" t="s">
        <v>643</v>
      </c>
      <c r="L439" s="2" t="s">
        <v>1314</v>
      </c>
      <c r="M439" s="2" t="s">
        <v>45</v>
      </c>
      <c r="N439" s="340"/>
      <c r="O439" s="749"/>
      <c r="P439" s="749"/>
      <c r="Q439" s="340"/>
      <c r="R439" s="333"/>
      <c r="S439" s="332" t="s">
        <v>47</v>
      </c>
      <c r="T439" s="332" t="s">
        <v>47</v>
      </c>
      <c r="U439" s="332" t="s">
        <v>47</v>
      </c>
      <c r="V439" s="332" t="s">
        <v>47</v>
      </c>
      <c r="W439" s="332" t="s">
        <v>47</v>
      </c>
      <c r="X439" s="332" t="s">
        <v>47</v>
      </c>
      <c r="Y439" s="332" t="s">
        <v>47</v>
      </c>
      <c r="Z439" s="332" t="s">
        <v>47</v>
      </c>
      <c r="AA439" s="332" t="s">
        <v>47</v>
      </c>
      <c r="AB439" s="332" t="s">
        <v>47</v>
      </c>
      <c r="AC439" s="332" t="s">
        <v>47</v>
      </c>
      <c r="AD439" s="331" t="s">
        <v>47</v>
      </c>
      <c r="AE439" s="319"/>
      <c r="AF439" s="320" t="str">
        <f t="shared" si="15"/>
        <v>PERI</v>
      </c>
      <c r="AG439" s="386">
        <v>44994</v>
      </c>
      <c r="AH439" s="14" t="s">
        <v>1208</v>
      </c>
      <c r="AI439" s="320" t="s">
        <v>1180</v>
      </c>
      <c r="AJ439" s="13"/>
      <c r="AK439" s="14"/>
      <c r="AL439" s="15"/>
      <c r="AM439" s="320"/>
      <c r="AN439" s="319"/>
      <c r="AO439" s="309" t="s">
        <v>642</v>
      </c>
    </row>
    <row r="440" spans="1:41" ht="16">
      <c r="A440" s="755"/>
      <c r="B440" s="340"/>
      <c r="C440" s="340"/>
      <c r="D440" s="340"/>
      <c r="E440" s="340"/>
      <c r="F440" s="366"/>
      <c r="G440" s="409"/>
      <c r="H440" s="339" t="s">
        <v>1313</v>
      </c>
      <c r="I440" s="365"/>
      <c r="J440" s="2" t="s">
        <v>645</v>
      </c>
      <c r="K440" s="2" t="s">
        <v>646</v>
      </c>
      <c r="L440" s="2" t="s">
        <v>1315</v>
      </c>
      <c r="M440" s="2" t="s">
        <v>45</v>
      </c>
      <c r="N440" s="340"/>
      <c r="O440" s="749"/>
      <c r="P440" s="749"/>
      <c r="Q440" s="340"/>
      <c r="R440" s="333"/>
      <c r="S440" s="332" t="s">
        <v>47</v>
      </c>
      <c r="T440" s="332" t="s">
        <v>47</v>
      </c>
      <c r="U440" s="332" t="s">
        <v>47</v>
      </c>
      <c r="V440" s="332" t="s">
        <v>47</v>
      </c>
      <c r="W440" s="332" t="s">
        <v>47</v>
      </c>
      <c r="X440" s="332" t="s">
        <v>47</v>
      </c>
      <c r="Y440" s="332" t="s">
        <v>47</v>
      </c>
      <c r="Z440" s="332" t="s">
        <v>47</v>
      </c>
      <c r="AA440" s="332" t="s">
        <v>47</v>
      </c>
      <c r="AB440" s="332" t="s">
        <v>47</v>
      </c>
      <c r="AC440" s="332" t="s">
        <v>47</v>
      </c>
      <c r="AD440" s="331" t="s">
        <v>47</v>
      </c>
      <c r="AE440" s="319"/>
      <c r="AF440" s="320" t="str">
        <f t="shared" si="15"/>
        <v>PERI</v>
      </c>
      <c r="AG440" s="386">
        <v>44994</v>
      </c>
      <c r="AH440" s="14" t="s">
        <v>1208</v>
      </c>
      <c r="AI440" s="320" t="s">
        <v>1180</v>
      </c>
      <c r="AJ440" s="13"/>
      <c r="AK440" s="14"/>
      <c r="AL440" s="15"/>
      <c r="AM440" s="320"/>
      <c r="AN440" s="319"/>
      <c r="AO440" s="309" t="s">
        <v>645</v>
      </c>
    </row>
    <row r="441" spans="1:41" ht="16">
      <c r="A441" s="755"/>
      <c r="B441" s="340"/>
      <c r="C441" s="340"/>
      <c r="D441" s="340"/>
      <c r="E441" s="340"/>
      <c r="F441" s="366"/>
      <c r="G441" s="409"/>
      <c r="H441" s="339" t="s">
        <v>1313</v>
      </c>
      <c r="I441" s="365"/>
      <c r="J441" s="2" t="s">
        <v>648</v>
      </c>
      <c r="K441" s="2" t="s">
        <v>649</v>
      </c>
      <c r="L441" s="2" t="s">
        <v>1315</v>
      </c>
      <c r="M441" s="2" t="s">
        <v>45</v>
      </c>
      <c r="N441" s="340"/>
      <c r="O441" s="749"/>
      <c r="P441" s="749"/>
      <c r="Q441" s="340"/>
      <c r="R441" s="333"/>
      <c r="S441" s="332" t="s">
        <v>47</v>
      </c>
      <c r="T441" s="332" t="s">
        <v>47</v>
      </c>
      <c r="U441" s="332" t="s">
        <v>47</v>
      </c>
      <c r="V441" s="332" t="s">
        <v>47</v>
      </c>
      <c r="W441" s="332" t="s">
        <v>47</v>
      </c>
      <c r="X441" s="332" t="s">
        <v>47</v>
      </c>
      <c r="Y441" s="332" t="s">
        <v>47</v>
      </c>
      <c r="Z441" s="332" t="s">
        <v>47</v>
      </c>
      <c r="AA441" s="332" t="s">
        <v>47</v>
      </c>
      <c r="AB441" s="332" t="s">
        <v>47</v>
      </c>
      <c r="AC441" s="332" t="s">
        <v>47</v>
      </c>
      <c r="AD441" s="331" t="s">
        <v>47</v>
      </c>
      <c r="AE441" s="319"/>
      <c r="AF441" s="320" t="str">
        <f t="shared" si="15"/>
        <v>PERI</v>
      </c>
      <c r="AG441" s="386">
        <v>44994</v>
      </c>
      <c r="AH441" s="14" t="s">
        <v>1208</v>
      </c>
      <c r="AI441" s="320" t="s">
        <v>1180</v>
      </c>
      <c r="AJ441" s="13"/>
      <c r="AK441" s="14"/>
      <c r="AL441" s="15"/>
      <c r="AM441" s="320"/>
      <c r="AN441" s="319"/>
      <c r="AO441" s="309" t="s">
        <v>648</v>
      </c>
    </row>
    <row r="442" spans="1:41" ht="16">
      <c r="A442" s="755"/>
      <c r="B442" s="340"/>
      <c r="C442" s="340"/>
      <c r="D442" s="340"/>
      <c r="E442" s="340"/>
      <c r="F442" s="366"/>
      <c r="G442" s="409"/>
      <c r="H442" s="339" t="s">
        <v>1313</v>
      </c>
      <c r="I442" s="365"/>
      <c r="J442" s="2" t="s">
        <v>651</v>
      </c>
      <c r="K442" s="2" t="s">
        <v>652</v>
      </c>
      <c r="L442" s="2" t="s">
        <v>1315</v>
      </c>
      <c r="M442" s="2" t="s">
        <v>45</v>
      </c>
      <c r="N442" s="340"/>
      <c r="O442" s="749"/>
      <c r="P442" s="749"/>
      <c r="Q442" s="340"/>
      <c r="R442" s="333"/>
      <c r="S442" s="332" t="s">
        <v>47</v>
      </c>
      <c r="T442" s="332" t="s">
        <v>47</v>
      </c>
      <c r="U442" s="332" t="s">
        <v>47</v>
      </c>
      <c r="V442" s="332" t="s">
        <v>47</v>
      </c>
      <c r="W442" s="332" t="s">
        <v>47</v>
      </c>
      <c r="X442" s="332" t="s">
        <v>47</v>
      </c>
      <c r="Y442" s="332" t="s">
        <v>47</v>
      </c>
      <c r="Z442" s="332" t="s">
        <v>47</v>
      </c>
      <c r="AA442" s="332" t="s">
        <v>47</v>
      </c>
      <c r="AB442" s="332" t="s">
        <v>47</v>
      </c>
      <c r="AC442" s="332" t="s">
        <v>47</v>
      </c>
      <c r="AD442" s="331" t="s">
        <v>47</v>
      </c>
      <c r="AE442" s="319"/>
      <c r="AF442" s="320" t="str">
        <f t="shared" si="15"/>
        <v>PERI</v>
      </c>
      <c r="AG442" s="386">
        <v>44994</v>
      </c>
      <c r="AH442" s="14" t="s">
        <v>1208</v>
      </c>
      <c r="AI442" s="320" t="s">
        <v>1180</v>
      </c>
      <c r="AJ442" s="13"/>
      <c r="AK442" s="14"/>
      <c r="AL442" s="15"/>
      <c r="AM442" s="320"/>
      <c r="AN442" s="319"/>
      <c r="AO442" s="309" t="s">
        <v>651</v>
      </c>
    </row>
    <row r="443" spans="1:41" ht="16">
      <c r="A443" s="755"/>
      <c r="B443" s="340"/>
      <c r="C443" s="340"/>
      <c r="D443" s="340"/>
      <c r="E443" s="340"/>
      <c r="F443" s="366"/>
      <c r="G443" s="409"/>
      <c r="H443" s="339" t="s">
        <v>1313</v>
      </c>
      <c r="I443" s="365"/>
      <c r="J443" s="2" t="s">
        <v>1024</v>
      </c>
      <c r="K443" s="2" t="s">
        <v>1025</v>
      </c>
      <c r="L443" s="2" t="s">
        <v>1316</v>
      </c>
      <c r="M443" s="2" t="s">
        <v>45</v>
      </c>
      <c r="N443" s="340"/>
      <c r="O443" s="749"/>
      <c r="P443" s="749"/>
      <c r="Q443" s="340"/>
      <c r="R443" s="333"/>
      <c r="S443" s="332" t="s">
        <v>47</v>
      </c>
      <c r="T443" s="332" t="s">
        <v>1167</v>
      </c>
      <c r="U443" s="332" t="s">
        <v>1167</v>
      </c>
      <c r="V443" s="332" t="s">
        <v>1167</v>
      </c>
      <c r="W443" s="332" t="s">
        <v>1167</v>
      </c>
      <c r="X443" s="332" t="s">
        <v>1167</v>
      </c>
      <c r="Y443" s="332" t="s">
        <v>1167</v>
      </c>
      <c r="Z443" s="332" t="s">
        <v>1167</v>
      </c>
      <c r="AA443" s="332" t="s">
        <v>1167</v>
      </c>
      <c r="AB443" s="398" t="s">
        <v>1167</v>
      </c>
      <c r="AC443" s="398" t="s">
        <v>1167</v>
      </c>
      <c r="AD443" s="331" t="s">
        <v>1167</v>
      </c>
      <c r="AE443" s="319"/>
      <c r="AF443" s="320" t="str">
        <f t="shared" si="15"/>
        <v>PERI</v>
      </c>
      <c r="AG443" s="169">
        <v>45000</v>
      </c>
      <c r="AH443" s="179" t="s">
        <v>1208</v>
      </c>
      <c r="AI443" s="176" t="s">
        <v>1180</v>
      </c>
      <c r="AJ443" s="13"/>
      <c r="AK443" s="14"/>
      <c r="AL443" s="15"/>
      <c r="AM443" s="320"/>
      <c r="AN443" s="319"/>
      <c r="AO443" s="309" t="s">
        <v>1024</v>
      </c>
    </row>
    <row r="444" spans="1:41" ht="16">
      <c r="A444" s="755"/>
      <c r="B444" s="340"/>
      <c r="C444" s="340"/>
      <c r="D444" s="340"/>
      <c r="E444" s="340"/>
      <c r="F444" s="366"/>
      <c r="G444" s="409"/>
      <c r="H444" s="339" t="s">
        <v>1313</v>
      </c>
      <c r="I444" s="365"/>
      <c r="J444" s="2" t="s">
        <v>1026</v>
      </c>
      <c r="K444" s="2" t="s">
        <v>1027</v>
      </c>
      <c r="L444" s="2" t="s">
        <v>1316</v>
      </c>
      <c r="M444" s="2" t="s">
        <v>45</v>
      </c>
      <c r="N444" s="340"/>
      <c r="O444" s="749"/>
      <c r="P444" s="749"/>
      <c r="Q444" s="340"/>
      <c r="R444" s="333"/>
      <c r="S444" s="332" t="s">
        <v>47</v>
      </c>
      <c r="T444" s="332" t="s">
        <v>1167</v>
      </c>
      <c r="U444" s="332" t="s">
        <v>1167</v>
      </c>
      <c r="V444" s="332" t="s">
        <v>1167</v>
      </c>
      <c r="W444" s="332" t="s">
        <v>1167</v>
      </c>
      <c r="X444" s="332" t="s">
        <v>1167</v>
      </c>
      <c r="Y444" s="332" t="s">
        <v>1167</v>
      </c>
      <c r="Z444" s="332" t="s">
        <v>1167</v>
      </c>
      <c r="AA444" s="332" t="s">
        <v>1167</v>
      </c>
      <c r="AB444" s="398" t="s">
        <v>1167</v>
      </c>
      <c r="AC444" s="398" t="s">
        <v>1167</v>
      </c>
      <c r="AD444" s="331" t="s">
        <v>1167</v>
      </c>
      <c r="AE444" s="319"/>
      <c r="AF444" s="320" t="str">
        <f t="shared" si="15"/>
        <v>PERI</v>
      </c>
      <c r="AG444" s="170">
        <v>45000</v>
      </c>
      <c r="AH444" s="180" t="s">
        <v>1208</v>
      </c>
      <c r="AI444" s="178" t="s">
        <v>1180</v>
      </c>
      <c r="AJ444" s="13"/>
      <c r="AK444" s="14"/>
      <c r="AL444" s="15"/>
      <c r="AM444" s="320"/>
      <c r="AN444" s="319"/>
      <c r="AO444" s="309" t="s">
        <v>1026</v>
      </c>
    </row>
    <row r="445" spans="1:41" ht="16">
      <c r="A445" s="755"/>
      <c r="B445" s="340"/>
      <c r="C445" s="340"/>
      <c r="D445" s="340"/>
      <c r="E445" s="340"/>
      <c r="F445" s="366"/>
      <c r="G445" s="409"/>
      <c r="H445" s="339" t="s">
        <v>1313</v>
      </c>
      <c r="I445" s="365"/>
      <c r="J445" s="2" t="s">
        <v>1028</v>
      </c>
      <c r="K445" s="2" t="s">
        <v>1029</v>
      </c>
      <c r="L445" s="2" t="s">
        <v>1316</v>
      </c>
      <c r="M445" s="2" t="s">
        <v>45</v>
      </c>
      <c r="N445" s="340"/>
      <c r="O445" s="749"/>
      <c r="P445" s="749"/>
      <c r="Q445" s="340"/>
      <c r="R445" s="333"/>
      <c r="S445" s="332" t="s">
        <v>47</v>
      </c>
      <c r="T445" s="332" t="s">
        <v>1167</v>
      </c>
      <c r="U445" s="332" t="s">
        <v>1167</v>
      </c>
      <c r="V445" s="332" t="s">
        <v>1167</v>
      </c>
      <c r="W445" s="332" t="s">
        <v>1167</v>
      </c>
      <c r="X445" s="332" t="s">
        <v>1167</v>
      </c>
      <c r="Y445" s="332" t="s">
        <v>1167</v>
      </c>
      <c r="Z445" s="332" t="s">
        <v>1167</v>
      </c>
      <c r="AA445" s="332" t="s">
        <v>1167</v>
      </c>
      <c r="AB445" s="398" t="s">
        <v>1167</v>
      </c>
      <c r="AC445" s="398" t="s">
        <v>1167</v>
      </c>
      <c r="AD445" s="331" t="s">
        <v>1167</v>
      </c>
      <c r="AE445" s="319"/>
      <c r="AF445" s="320" t="str">
        <f t="shared" si="15"/>
        <v>PERI</v>
      </c>
      <c r="AG445" s="170">
        <v>45000</v>
      </c>
      <c r="AH445" s="180" t="s">
        <v>1208</v>
      </c>
      <c r="AI445" s="178" t="s">
        <v>1180</v>
      </c>
      <c r="AJ445" s="13"/>
      <c r="AK445" s="14"/>
      <c r="AL445" s="15"/>
      <c r="AM445" s="320"/>
      <c r="AN445" s="319"/>
      <c r="AO445" s="309" t="s">
        <v>1028</v>
      </c>
    </row>
    <row r="446" spans="1:41" ht="16">
      <c r="A446" s="755"/>
      <c r="B446" s="340"/>
      <c r="C446" s="340"/>
      <c r="D446" s="340"/>
      <c r="E446" s="340"/>
      <c r="F446" s="366"/>
      <c r="G446" s="409"/>
      <c r="H446" s="339" t="s">
        <v>1313</v>
      </c>
      <c r="I446" s="365"/>
      <c r="J446" s="2" t="s">
        <v>1030</v>
      </c>
      <c r="K446" s="2" t="s">
        <v>1031</v>
      </c>
      <c r="L446" s="2" t="s">
        <v>1317</v>
      </c>
      <c r="M446" s="2" t="s">
        <v>45</v>
      </c>
      <c r="N446" s="340"/>
      <c r="O446" s="749"/>
      <c r="P446" s="749"/>
      <c r="Q446" s="340"/>
      <c r="R446" s="333"/>
      <c r="S446" s="332" t="s">
        <v>47</v>
      </c>
      <c r="T446" s="332" t="s">
        <v>1167</v>
      </c>
      <c r="U446" s="332" t="s">
        <v>1167</v>
      </c>
      <c r="V446" s="332" t="s">
        <v>1167</v>
      </c>
      <c r="W446" s="332" t="s">
        <v>1167</v>
      </c>
      <c r="X446" s="332" t="s">
        <v>1167</v>
      </c>
      <c r="Y446" s="332" t="s">
        <v>1167</v>
      </c>
      <c r="Z446" s="332" t="s">
        <v>1167</v>
      </c>
      <c r="AA446" s="332" t="s">
        <v>1167</v>
      </c>
      <c r="AB446" s="398" t="s">
        <v>1167</v>
      </c>
      <c r="AC446" s="398" t="s">
        <v>1167</v>
      </c>
      <c r="AD446" s="331" t="s">
        <v>1167</v>
      </c>
      <c r="AE446" s="319"/>
      <c r="AF446" s="320" t="str">
        <f t="shared" si="15"/>
        <v>PERI</v>
      </c>
      <c r="AG446" s="170">
        <v>45000</v>
      </c>
      <c r="AH446" s="180" t="s">
        <v>1208</v>
      </c>
      <c r="AI446" s="178" t="s">
        <v>1180</v>
      </c>
      <c r="AJ446" s="13"/>
      <c r="AK446" s="14"/>
      <c r="AL446" s="15"/>
      <c r="AM446" s="320"/>
      <c r="AN446" s="319"/>
      <c r="AO446" s="309" t="s">
        <v>1030</v>
      </c>
    </row>
    <row r="447" spans="1:41" ht="16">
      <c r="A447" s="755"/>
      <c r="B447" s="340"/>
      <c r="C447" s="340"/>
      <c r="D447" s="340"/>
      <c r="E447" s="340"/>
      <c r="F447" s="366"/>
      <c r="G447" s="409"/>
      <c r="H447" s="339" t="s">
        <v>1313</v>
      </c>
      <c r="I447" s="365"/>
      <c r="J447" s="2" t="s">
        <v>1032</v>
      </c>
      <c r="K447" s="2" t="s">
        <v>1033</v>
      </c>
      <c r="L447" s="2" t="s">
        <v>1317</v>
      </c>
      <c r="M447" s="2" t="s">
        <v>45</v>
      </c>
      <c r="N447" s="340"/>
      <c r="O447" s="749"/>
      <c r="P447" s="749"/>
      <c r="Q447" s="340"/>
      <c r="R447" s="333"/>
      <c r="S447" s="332" t="s">
        <v>47</v>
      </c>
      <c r="T447" s="332" t="s">
        <v>1167</v>
      </c>
      <c r="U447" s="332" t="s">
        <v>1167</v>
      </c>
      <c r="V447" s="332" t="s">
        <v>1167</v>
      </c>
      <c r="W447" s="332" t="s">
        <v>1167</v>
      </c>
      <c r="X447" s="332" t="s">
        <v>1167</v>
      </c>
      <c r="Y447" s="332" t="s">
        <v>1167</v>
      </c>
      <c r="Z447" s="332" t="s">
        <v>1167</v>
      </c>
      <c r="AA447" s="332" t="s">
        <v>1167</v>
      </c>
      <c r="AB447" s="398" t="s">
        <v>1167</v>
      </c>
      <c r="AC447" s="398" t="s">
        <v>1167</v>
      </c>
      <c r="AD447" s="331" t="s">
        <v>1167</v>
      </c>
      <c r="AE447" s="319"/>
      <c r="AF447" s="320" t="str">
        <f t="shared" si="15"/>
        <v>PERI</v>
      </c>
      <c r="AG447" s="170">
        <v>45000</v>
      </c>
      <c r="AH447" s="180" t="s">
        <v>1208</v>
      </c>
      <c r="AI447" s="178" t="s">
        <v>1180</v>
      </c>
      <c r="AJ447" s="13"/>
      <c r="AK447" s="14"/>
      <c r="AL447" s="15"/>
      <c r="AM447" s="320"/>
      <c r="AN447" s="319"/>
      <c r="AO447" s="309" t="s">
        <v>1032</v>
      </c>
    </row>
    <row r="448" spans="1:41" ht="16">
      <c r="A448" s="755"/>
      <c r="B448" s="340"/>
      <c r="C448" s="340"/>
      <c r="D448" s="340"/>
      <c r="E448" s="340"/>
      <c r="F448" s="366"/>
      <c r="G448" s="409"/>
      <c r="H448" s="408" t="s">
        <v>1313</v>
      </c>
      <c r="I448" s="365"/>
      <c r="J448" s="2" t="s">
        <v>1034</v>
      </c>
      <c r="K448" s="2" t="s">
        <v>1035</v>
      </c>
      <c r="L448" s="2" t="s">
        <v>1317</v>
      </c>
      <c r="M448" s="2" t="s">
        <v>45</v>
      </c>
      <c r="N448" s="340"/>
      <c r="O448" s="749"/>
      <c r="P448" s="749"/>
      <c r="Q448" s="340"/>
      <c r="R448" s="333"/>
      <c r="S448" s="332" t="s">
        <v>47</v>
      </c>
      <c r="T448" s="332" t="s">
        <v>1167</v>
      </c>
      <c r="U448" s="332" t="s">
        <v>1167</v>
      </c>
      <c r="V448" s="332" t="s">
        <v>1167</v>
      </c>
      <c r="W448" s="332" t="s">
        <v>1167</v>
      </c>
      <c r="X448" s="332" t="s">
        <v>1167</v>
      </c>
      <c r="Y448" s="332" t="s">
        <v>1167</v>
      </c>
      <c r="Z448" s="332" t="s">
        <v>1167</v>
      </c>
      <c r="AA448" s="332" t="s">
        <v>1167</v>
      </c>
      <c r="AB448" s="398" t="s">
        <v>1167</v>
      </c>
      <c r="AC448" s="398" t="s">
        <v>1167</v>
      </c>
      <c r="AD448" s="331" t="s">
        <v>1167</v>
      </c>
      <c r="AE448" s="319"/>
      <c r="AF448" s="320" t="str">
        <f t="shared" si="15"/>
        <v>PERI</v>
      </c>
      <c r="AG448" s="170">
        <v>45000</v>
      </c>
      <c r="AH448" s="180" t="s">
        <v>1208</v>
      </c>
      <c r="AI448" s="178" t="s">
        <v>1180</v>
      </c>
      <c r="AJ448" s="13"/>
      <c r="AK448" s="14"/>
      <c r="AL448" s="15"/>
      <c r="AM448" s="320"/>
      <c r="AN448" s="319"/>
      <c r="AO448" s="309" t="s">
        <v>1034</v>
      </c>
    </row>
    <row r="449" spans="1:41" ht="16">
      <c r="A449" s="755"/>
      <c r="B449" s="340"/>
      <c r="C449" s="340"/>
      <c r="D449" s="340"/>
      <c r="E449" s="340"/>
      <c r="F449" s="366"/>
      <c r="H449" s="369" t="s">
        <v>1503</v>
      </c>
      <c r="I449" s="351" t="s">
        <v>1175</v>
      </c>
      <c r="J449" s="350"/>
      <c r="K449" s="350"/>
      <c r="L449" s="350"/>
      <c r="M449" s="350"/>
      <c r="N449" s="340"/>
      <c r="O449" s="749"/>
      <c r="P449" s="749"/>
      <c r="Q449" s="340"/>
      <c r="R449" s="348"/>
      <c r="S449" s="347"/>
      <c r="T449" s="347"/>
      <c r="U449" s="347"/>
      <c r="V449" s="347"/>
      <c r="W449" s="347"/>
      <c r="X449" s="347"/>
      <c r="Y449" s="347"/>
      <c r="Z449" s="347"/>
      <c r="AA449" s="347"/>
      <c r="AB449" s="347"/>
      <c r="AC449" s="347"/>
      <c r="AD449" s="346"/>
      <c r="AE449" s="345"/>
      <c r="AF449" s="344" t="s">
        <v>1176</v>
      </c>
      <c r="AG449" s="342"/>
      <c r="AH449" s="342"/>
      <c r="AI449" s="342"/>
      <c r="AJ449" s="342"/>
      <c r="AK449" s="342"/>
      <c r="AL449" s="342"/>
      <c r="AM449" s="342"/>
      <c r="AN449" s="319"/>
      <c r="AO449" s="309" t="e">
        <v>#N/A</v>
      </c>
    </row>
    <row r="450" spans="1:41" ht="78">
      <c r="A450" s="756"/>
      <c r="B450" s="340"/>
      <c r="C450" s="340"/>
      <c r="D450" s="340"/>
      <c r="E450" s="340"/>
      <c r="F450" s="366"/>
      <c r="H450" s="377" t="s">
        <v>1503</v>
      </c>
      <c r="I450" s="365"/>
      <c r="J450" s="364" t="s">
        <v>1504</v>
      </c>
      <c r="K450" s="364" t="s">
        <v>1505</v>
      </c>
      <c r="L450" s="364" t="s">
        <v>1506</v>
      </c>
      <c r="M450" s="364" t="s">
        <v>755</v>
      </c>
      <c r="N450" s="362"/>
      <c r="O450" s="752"/>
      <c r="P450" s="752"/>
      <c r="Q450" s="362"/>
      <c r="R450" s="361"/>
      <c r="S450" s="407" t="s">
        <v>47</v>
      </c>
      <c r="T450" s="407" t="s">
        <v>47</v>
      </c>
      <c r="U450" s="407" t="s">
        <v>47</v>
      </c>
      <c r="V450" s="407" t="s">
        <v>47</v>
      </c>
      <c r="W450" s="407" t="s">
        <v>47</v>
      </c>
      <c r="X450" s="407" t="s">
        <v>47</v>
      </c>
      <c r="Y450" s="407" t="s">
        <v>47</v>
      </c>
      <c r="Z450" s="407" t="s">
        <v>47</v>
      </c>
      <c r="AA450" s="407" t="s">
        <v>47</v>
      </c>
      <c r="AB450" s="407" t="s">
        <v>47</v>
      </c>
      <c r="AC450" s="407" t="s">
        <v>47</v>
      </c>
      <c r="AD450" s="406" t="s">
        <v>47</v>
      </c>
      <c r="AE450" s="319"/>
      <c r="AF450" s="320" t="str">
        <f>AF449</f>
        <v>PERI</v>
      </c>
      <c r="AG450" s="182">
        <v>45040</v>
      </c>
      <c r="AH450" s="320" t="s">
        <v>1208</v>
      </c>
      <c r="AI450" s="320" t="s">
        <v>1180</v>
      </c>
      <c r="AJ450" s="386"/>
      <c r="AK450" s="385"/>
      <c r="AL450" s="385"/>
      <c r="AM450" s="173" t="s">
        <v>1507</v>
      </c>
      <c r="AN450" s="319"/>
      <c r="AO450" s="309" t="e">
        <v>#N/A</v>
      </c>
    </row>
    <row r="451" spans="1:41" ht="16">
      <c r="A451" s="756"/>
      <c r="B451" s="340"/>
      <c r="C451" s="340"/>
      <c r="D451" s="340"/>
      <c r="E451" s="340"/>
      <c r="F451" s="366"/>
      <c r="H451" s="377" t="s">
        <v>1503</v>
      </c>
      <c r="I451" s="365"/>
      <c r="J451" s="364" t="s">
        <v>1508</v>
      </c>
      <c r="K451" s="364" t="s">
        <v>1509</v>
      </c>
      <c r="L451" s="364" t="s">
        <v>1506</v>
      </c>
      <c r="M451" s="364" t="s">
        <v>755</v>
      </c>
      <c r="N451" s="362"/>
      <c r="O451" s="752"/>
      <c r="P451" s="752"/>
      <c r="Q451" s="362"/>
      <c r="R451" s="361"/>
      <c r="S451" s="407" t="s">
        <v>47</v>
      </c>
      <c r="T451" s="407" t="s">
        <v>47</v>
      </c>
      <c r="U451" s="407" t="s">
        <v>47</v>
      </c>
      <c r="V451" s="407" t="s">
        <v>47</v>
      </c>
      <c r="W451" s="407" t="s">
        <v>47</v>
      </c>
      <c r="X451" s="407" t="s">
        <v>47</v>
      </c>
      <c r="Y451" s="407" t="s">
        <v>47</v>
      </c>
      <c r="Z451" s="407" t="s">
        <v>47</v>
      </c>
      <c r="AA451" s="407" t="s">
        <v>47</v>
      </c>
      <c r="AB451" s="407" t="s">
        <v>47</v>
      </c>
      <c r="AC451" s="407" t="s">
        <v>47</v>
      </c>
      <c r="AD451" s="406" t="s">
        <v>47</v>
      </c>
      <c r="AE451" s="319"/>
      <c r="AF451" s="320" t="str">
        <f>AF450</f>
        <v>PERI</v>
      </c>
      <c r="AG451" s="182">
        <v>45040</v>
      </c>
      <c r="AH451" s="320" t="s">
        <v>1208</v>
      </c>
      <c r="AI451" s="320" t="s">
        <v>1180</v>
      </c>
      <c r="AJ451" s="386"/>
      <c r="AK451" s="385"/>
      <c r="AL451" s="385"/>
      <c r="AM451" s="172" t="s">
        <v>1211</v>
      </c>
      <c r="AN451" s="319"/>
      <c r="AO451" s="309" t="e">
        <v>#N/A</v>
      </c>
    </row>
    <row r="452" spans="1:41" ht="16">
      <c r="A452" s="756"/>
      <c r="B452" s="340"/>
      <c r="C452" s="340"/>
      <c r="D452" s="340"/>
      <c r="E452" s="340"/>
      <c r="F452" s="366"/>
      <c r="H452" s="405" t="s">
        <v>1503</v>
      </c>
      <c r="I452" s="404"/>
      <c r="J452" s="364" t="s">
        <v>1510</v>
      </c>
      <c r="K452" s="364" t="s">
        <v>1511</v>
      </c>
      <c r="L452" s="364" t="s">
        <v>1506</v>
      </c>
      <c r="M452" s="364" t="s">
        <v>755</v>
      </c>
      <c r="N452" s="362"/>
      <c r="O452" s="752"/>
      <c r="P452" s="752"/>
      <c r="Q452" s="362"/>
      <c r="R452" s="361"/>
      <c r="S452" s="407" t="s">
        <v>47</v>
      </c>
      <c r="T452" s="407" t="s">
        <v>47</v>
      </c>
      <c r="U452" s="407" t="s">
        <v>47</v>
      </c>
      <c r="V452" s="407" t="s">
        <v>47</v>
      </c>
      <c r="W452" s="407" t="s">
        <v>47</v>
      </c>
      <c r="X452" s="407" t="s">
        <v>47</v>
      </c>
      <c r="Y452" s="407" t="s">
        <v>47</v>
      </c>
      <c r="Z452" s="407" t="s">
        <v>47</v>
      </c>
      <c r="AA452" s="407" t="s">
        <v>47</v>
      </c>
      <c r="AB452" s="407" t="s">
        <v>47</v>
      </c>
      <c r="AC452" s="407" t="s">
        <v>47</v>
      </c>
      <c r="AD452" s="406" t="s">
        <v>47</v>
      </c>
      <c r="AE452" s="319"/>
      <c r="AF452" s="320" t="str">
        <f>AF451</f>
        <v>PERI</v>
      </c>
      <c r="AG452" s="182">
        <v>45040</v>
      </c>
      <c r="AH452" s="320" t="s">
        <v>1208</v>
      </c>
      <c r="AI452" s="320" t="s">
        <v>1180</v>
      </c>
      <c r="AJ452" s="386"/>
      <c r="AK452" s="385"/>
      <c r="AL452" s="385"/>
      <c r="AM452" s="181" t="s">
        <v>1211</v>
      </c>
      <c r="AN452" s="319"/>
      <c r="AO452" s="309" t="e">
        <v>#N/A</v>
      </c>
    </row>
    <row r="453" spans="1:41" ht="16">
      <c r="A453" s="756"/>
      <c r="B453" s="340"/>
      <c r="C453" s="340"/>
      <c r="D453" s="340"/>
      <c r="E453" s="340"/>
      <c r="F453" s="366"/>
      <c r="H453" s="369" t="s">
        <v>1318</v>
      </c>
      <c r="I453" s="351" t="s">
        <v>1175</v>
      </c>
      <c r="J453" s="350"/>
      <c r="K453" s="350"/>
      <c r="L453" s="350"/>
      <c r="M453" s="350"/>
      <c r="N453" s="340"/>
      <c r="O453" s="751"/>
      <c r="P453" s="751"/>
      <c r="Q453" s="340"/>
      <c r="R453" s="348"/>
      <c r="S453" s="393"/>
      <c r="T453" s="393"/>
      <c r="U453" s="393"/>
      <c r="V453" s="393"/>
      <c r="W453" s="393"/>
      <c r="X453" s="393"/>
      <c r="Y453" s="393"/>
      <c r="Z453" s="393"/>
      <c r="AA453" s="393"/>
      <c r="AB453" s="393"/>
      <c r="AC453" s="393"/>
      <c r="AD453" s="392"/>
      <c r="AE453" s="345"/>
      <c r="AF453" s="344" t="s">
        <v>1176</v>
      </c>
      <c r="AG453" s="342"/>
      <c r="AH453" s="342"/>
      <c r="AI453" s="342"/>
      <c r="AJ453" s="342"/>
      <c r="AK453" s="342"/>
      <c r="AL453" s="342"/>
      <c r="AM453" s="342"/>
      <c r="AN453" s="319"/>
      <c r="AO453" s="309" t="e">
        <v>#N/A</v>
      </c>
    </row>
    <row r="454" spans="1:41" ht="16">
      <c r="A454" s="755"/>
      <c r="B454" s="340"/>
      <c r="C454" s="340"/>
      <c r="D454" s="340"/>
      <c r="E454" s="340"/>
      <c r="F454" s="366"/>
      <c r="G454" s="3"/>
      <c r="H454" s="405" t="s">
        <v>1318</v>
      </c>
      <c r="I454" s="404"/>
      <c r="J454" s="337" t="s">
        <v>992</v>
      </c>
      <c r="K454" s="337" t="s">
        <v>993</v>
      </c>
      <c r="L454" s="337" t="s">
        <v>1319</v>
      </c>
      <c r="M454" s="337" t="s">
        <v>45</v>
      </c>
      <c r="N454" s="340"/>
      <c r="O454" s="749"/>
      <c r="P454" s="749"/>
      <c r="Q454" s="340"/>
      <c r="R454" s="333"/>
      <c r="S454" s="332" t="s">
        <v>47</v>
      </c>
      <c r="T454" s="332" t="s">
        <v>47</v>
      </c>
      <c r="U454" s="332" t="s">
        <v>47</v>
      </c>
      <c r="V454" s="332" t="s">
        <v>47</v>
      </c>
      <c r="W454" s="332" t="s">
        <v>1167</v>
      </c>
      <c r="X454" s="332" t="s">
        <v>1167</v>
      </c>
      <c r="Y454" s="332" t="s">
        <v>1167</v>
      </c>
      <c r="Z454" s="332" t="s">
        <v>1167</v>
      </c>
      <c r="AA454" s="332" t="s">
        <v>1167</v>
      </c>
      <c r="AB454" s="398" t="s">
        <v>1167</v>
      </c>
      <c r="AC454" s="398" t="s">
        <v>1167</v>
      </c>
      <c r="AD454" s="331" t="s">
        <v>1167</v>
      </c>
      <c r="AE454" s="319"/>
      <c r="AF454" s="320" t="str">
        <f>AF453</f>
        <v>PERI</v>
      </c>
      <c r="AG454" s="403">
        <v>44994</v>
      </c>
      <c r="AH454" s="402" t="s">
        <v>1261</v>
      </c>
      <c r="AI454" s="402" t="s">
        <v>1180</v>
      </c>
      <c r="AJ454" s="13"/>
      <c r="AK454" s="14"/>
      <c r="AL454" s="15"/>
      <c r="AM454" s="14"/>
      <c r="AN454" s="319"/>
      <c r="AO454" s="309" t="s">
        <v>992</v>
      </c>
    </row>
    <row r="455" spans="1:41" s="370" customFormat="1" ht="16">
      <c r="A455" s="755"/>
      <c r="B455" s="375"/>
      <c r="C455" s="375"/>
      <c r="D455" s="375"/>
      <c r="E455" s="375"/>
      <c r="F455" s="378"/>
      <c r="G455" s="309"/>
      <c r="H455" s="369" t="s">
        <v>1320</v>
      </c>
      <c r="I455" s="351" t="s">
        <v>1175</v>
      </c>
      <c r="J455" s="350"/>
      <c r="K455" s="350"/>
      <c r="L455" s="350"/>
      <c r="M455" s="350"/>
      <c r="N455" s="375"/>
      <c r="O455" s="749"/>
      <c r="P455" s="749"/>
      <c r="Q455" s="375"/>
      <c r="R455" s="381"/>
      <c r="S455" s="347"/>
      <c r="T455" s="347"/>
      <c r="U455" s="347"/>
      <c r="V455" s="347"/>
      <c r="W455" s="347"/>
      <c r="X455" s="347"/>
      <c r="Y455" s="347"/>
      <c r="Z455" s="347"/>
      <c r="AA455" s="347"/>
      <c r="AB455" s="347"/>
      <c r="AC455" s="347"/>
      <c r="AD455" s="346"/>
      <c r="AE455" s="380"/>
      <c r="AF455" s="344" t="s">
        <v>1176</v>
      </c>
      <c r="AG455" s="379"/>
      <c r="AH455" s="379"/>
      <c r="AI455" s="379"/>
      <c r="AJ455" s="379"/>
      <c r="AK455" s="379"/>
      <c r="AL455" s="379"/>
      <c r="AM455" s="379"/>
      <c r="AN455" s="371"/>
      <c r="AO455" s="309" t="e">
        <v>#N/A</v>
      </c>
    </row>
    <row r="456" spans="1:41" s="370" customFormat="1" ht="16">
      <c r="A456" s="755"/>
      <c r="B456" s="375"/>
      <c r="C456" s="375"/>
      <c r="D456" s="375"/>
      <c r="E456" s="375"/>
      <c r="F456" s="378"/>
      <c r="G456" s="309"/>
      <c r="H456" s="377" t="s">
        <v>1320</v>
      </c>
      <c r="I456" s="365"/>
      <c r="J456" s="337" t="s">
        <v>1321</v>
      </c>
      <c r="K456" s="337" t="s">
        <v>1005</v>
      </c>
      <c r="L456" s="337" t="s">
        <v>1322</v>
      </c>
      <c r="M456" s="337" t="s">
        <v>45</v>
      </c>
      <c r="N456" s="375"/>
      <c r="O456" s="749"/>
      <c r="P456" s="749"/>
      <c r="Q456" s="375"/>
      <c r="R456" s="374"/>
      <c r="S456" s="332" t="s">
        <v>47</v>
      </c>
      <c r="T456" s="332" t="s">
        <v>47</v>
      </c>
      <c r="U456" s="332" t="s">
        <v>47</v>
      </c>
      <c r="V456" s="332" t="s">
        <v>47</v>
      </c>
      <c r="W456" s="332" t="s">
        <v>1167</v>
      </c>
      <c r="X456" s="332" t="s">
        <v>1167</v>
      </c>
      <c r="Y456" s="332" t="s">
        <v>1167</v>
      </c>
      <c r="Z456" s="332" t="s">
        <v>1167</v>
      </c>
      <c r="AA456" s="332" t="s">
        <v>1167</v>
      </c>
      <c r="AB456" s="332" t="s">
        <v>1167</v>
      </c>
      <c r="AC456" s="332" t="s">
        <v>1167</v>
      </c>
      <c r="AD456" s="331" t="s">
        <v>1167</v>
      </c>
      <c r="AE456" s="371"/>
      <c r="AF456" s="320" t="str">
        <f t="shared" ref="AF456:AF463" si="16">AF455</f>
        <v>PERI</v>
      </c>
      <c r="AG456" s="182">
        <v>45000</v>
      </c>
      <c r="AH456" s="356" t="s">
        <v>1216</v>
      </c>
      <c r="AI456" s="356" t="s">
        <v>1180</v>
      </c>
      <c r="AJ456" s="321"/>
      <c r="AK456" s="14"/>
      <c r="AL456" s="15"/>
      <c r="AM456" s="401"/>
      <c r="AN456" s="371"/>
      <c r="AO456" s="309" t="s">
        <v>1004</v>
      </c>
    </row>
    <row r="457" spans="1:41" s="370" customFormat="1" ht="16">
      <c r="A457" s="755"/>
      <c r="B457" s="375"/>
      <c r="C457" s="375"/>
      <c r="D457" s="375"/>
      <c r="E457" s="375"/>
      <c r="F457" s="378"/>
      <c r="G457" s="309"/>
      <c r="H457" s="377" t="s">
        <v>1320</v>
      </c>
      <c r="I457" s="365"/>
      <c r="J457" s="337" t="s">
        <v>1006</v>
      </c>
      <c r="K457" s="337" t="s">
        <v>1007</v>
      </c>
      <c r="L457" s="337" t="s">
        <v>1322</v>
      </c>
      <c r="M457" s="337" t="s">
        <v>45</v>
      </c>
      <c r="N457" s="375"/>
      <c r="O457" s="749"/>
      <c r="P457" s="749"/>
      <c r="Q457" s="375"/>
      <c r="R457" s="374"/>
      <c r="S457" s="332" t="s">
        <v>47</v>
      </c>
      <c r="T457" s="332" t="s">
        <v>47</v>
      </c>
      <c r="U457" s="332" t="s">
        <v>47</v>
      </c>
      <c r="V457" s="332" t="s">
        <v>47</v>
      </c>
      <c r="W457" s="332" t="s">
        <v>1167</v>
      </c>
      <c r="X457" s="332" t="s">
        <v>1167</v>
      </c>
      <c r="Y457" s="332" t="s">
        <v>1167</v>
      </c>
      <c r="Z457" s="332" t="s">
        <v>1167</v>
      </c>
      <c r="AA457" s="332" t="s">
        <v>1167</v>
      </c>
      <c r="AB457" s="332" t="s">
        <v>1167</v>
      </c>
      <c r="AC457" s="332" t="s">
        <v>1167</v>
      </c>
      <c r="AD457" s="331" t="s">
        <v>1167</v>
      </c>
      <c r="AE457" s="371"/>
      <c r="AF457" s="320" t="str">
        <f t="shared" si="16"/>
        <v>PERI</v>
      </c>
      <c r="AG457" s="182">
        <v>45000</v>
      </c>
      <c r="AH457" s="356" t="s">
        <v>1216</v>
      </c>
      <c r="AI457" s="356" t="s">
        <v>1180</v>
      </c>
      <c r="AJ457" s="321"/>
      <c r="AK457" s="14"/>
      <c r="AL457" s="15"/>
      <c r="AM457" s="401"/>
      <c r="AN457" s="371"/>
      <c r="AO457" s="309" t="s">
        <v>1006</v>
      </c>
    </row>
    <row r="458" spans="1:41" s="370" customFormat="1" ht="16">
      <c r="A458" s="755"/>
      <c r="B458" s="375"/>
      <c r="C458" s="375"/>
      <c r="D458" s="375"/>
      <c r="E458" s="375"/>
      <c r="F458" s="378"/>
      <c r="G458" s="309"/>
      <c r="H458" s="377" t="s">
        <v>1320</v>
      </c>
      <c r="I458" s="365"/>
      <c r="J458" s="337" t="s">
        <v>1008</v>
      </c>
      <c r="K458" s="337" t="s">
        <v>1323</v>
      </c>
      <c r="L458" s="337" t="s">
        <v>1322</v>
      </c>
      <c r="M458" s="337" t="s">
        <v>45</v>
      </c>
      <c r="N458" s="375"/>
      <c r="O458" s="749"/>
      <c r="P458" s="749"/>
      <c r="Q458" s="375"/>
      <c r="R458" s="374"/>
      <c r="S458" s="332" t="s">
        <v>47</v>
      </c>
      <c r="T458" s="332" t="s">
        <v>47</v>
      </c>
      <c r="U458" s="332" t="s">
        <v>47</v>
      </c>
      <c r="V458" s="332" t="s">
        <v>47</v>
      </c>
      <c r="W458" s="332" t="s">
        <v>1167</v>
      </c>
      <c r="X458" s="332" t="s">
        <v>1167</v>
      </c>
      <c r="Y458" s="332" t="s">
        <v>1167</v>
      </c>
      <c r="Z458" s="332" t="s">
        <v>1167</v>
      </c>
      <c r="AA458" s="332" t="s">
        <v>1167</v>
      </c>
      <c r="AB458" s="332" t="s">
        <v>1167</v>
      </c>
      <c r="AC458" s="332" t="s">
        <v>1167</v>
      </c>
      <c r="AD458" s="331" t="s">
        <v>1167</v>
      </c>
      <c r="AE458" s="371"/>
      <c r="AF458" s="320" t="str">
        <f t="shared" si="16"/>
        <v>PERI</v>
      </c>
      <c r="AG458" s="182">
        <v>45000</v>
      </c>
      <c r="AH458" s="356" t="s">
        <v>1216</v>
      </c>
      <c r="AI458" s="356" t="s">
        <v>1180</v>
      </c>
      <c r="AJ458" s="321"/>
      <c r="AK458" s="14"/>
      <c r="AL458" s="15"/>
      <c r="AM458" s="401"/>
      <c r="AN458" s="371"/>
      <c r="AO458" s="309" t="s">
        <v>1008</v>
      </c>
    </row>
    <row r="459" spans="1:41" s="370" customFormat="1" ht="16">
      <c r="A459" s="755"/>
      <c r="B459" s="375"/>
      <c r="C459" s="375"/>
      <c r="D459" s="375"/>
      <c r="E459" s="375"/>
      <c r="F459" s="378"/>
      <c r="G459" s="309"/>
      <c r="H459" s="377" t="s">
        <v>1320</v>
      </c>
      <c r="I459" s="365"/>
      <c r="J459" s="337" t="s">
        <v>1010</v>
      </c>
      <c r="K459" s="337" t="s">
        <v>1011</v>
      </c>
      <c r="L459" s="337" t="s">
        <v>1322</v>
      </c>
      <c r="M459" s="337" t="s">
        <v>45</v>
      </c>
      <c r="N459" s="375"/>
      <c r="O459" s="749"/>
      <c r="P459" s="749"/>
      <c r="Q459" s="375"/>
      <c r="R459" s="374"/>
      <c r="S459" s="332" t="s">
        <v>47</v>
      </c>
      <c r="T459" s="332" t="s">
        <v>47</v>
      </c>
      <c r="U459" s="332" t="s">
        <v>47</v>
      </c>
      <c r="V459" s="332" t="s">
        <v>47</v>
      </c>
      <c r="W459" s="332" t="s">
        <v>1167</v>
      </c>
      <c r="X459" s="332" t="s">
        <v>1167</v>
      </c>
      <c r="Y459" s="332" t="s">
        <v>1167</v>
      </c>
      <c r="Z459" s="332" t="s">
        <v>1167</v>
      </c>
      <c r="AA459" s="332" t="s">
        <v>1167</v>
      </c>
      <c r="AB459" s="332" t="s">
        <v>1167</v>
      </c>
      <c r="AC459" s="332" t="s">
        <v>1167</v>
      </c>
      <c r="AD459" s="331" t="s">
        <v>1167</v>
      </c>
      <c r="AE459" s="371"/>
      <c r="AF459" s="320" t="str">
        <f t="shared" si="16"/>
        <v>PERI</v>
      </c>
      <c r="AG459" s="182">
        <v>45000</v>
      </c>
      <c r="AH459" s="356" t="s">
        <v>1216</v>
      </c>
      <c r="AI459" s="356" t="s">
        <v>1180</v>
      </c>
      <c r="AJ459" s="321"/>
      <c r="AK459" s="14"/>
      <c r="AL459" s="15"/>
      <c r="AM459" s="401"/>
      <c r="AN459" s="371"/>
      <c r="AO459" s="309" t="s">
        <v>1010</v>
      </c>
    </row>
    <row r="460" spans="1:41" s="370" customFormat="1" ht="16">
      <c r="A460" s="755"/>
      <c r="B460" s="375"/>
      <c r="C460" s="375"/>
      <c r="D460" s="375"/>
      <c r="E460" s="375"/>
      <c r="F460" s="378"/>
      <c r="G460" s="309"/>
      <c r="H460" s="377" t="s">
        <v>1320</v>
      </c>
      <c r="I460" s="365"/>
      <c r="J460" s="337" t="s">
        <v>1012</v>
      </c>
      <c r="K460" s="337" t="s">
        <v>1013</v>
      </c>
      <c r="L460" s="337" t="s">
        <v>1322</v>
      </c>
      <c r="M460" s="337" t="s">
        <v>45</v>
      </c>
      <c r="N460" s="375"/>
      <c r="O460" s="749"/>
      <c r="P460" s="749"/>
      <c r="Q460" s="375"/>
      <c r="R460" s="374"/>
      <c r="S460" s="332" t="s">
        <v>47</v>
      </c>
      <c r="T460" s="332" t="s">
        <v>47</v>
      </c>
      <c r="U460" s="332" t="s">
        <v>47</v>
      </c>
      <c r="V460" s="332" t="s">
        <v>47</v>
      </c>
      <c r="W460" s="332" t="s">
        <v>1167</v>
      </c>
      <c r="X460" s="332" t="s">
        <v>1167</v>
      </c>
      <c r="Y460" s="332" t="s">
        <v>1167</v>
      </c>
      <c r="Z460" s="332" t="s">
        <v>1167</v>
      </c>
      <c r="AA460" s="332" t="s">
        <v>1167</v>
      </c>
      <c r="AB460" s="332" t="s">
        <v>1167</v>
      </c>
      <c r="AC460" s="332" t="s">
        <v>1167</v>
      </c>
      <c r="AD460" s="331" t="s">
        <v>1167</v>
      </c>
      <c r="AE460" s="371"/>
      <c r="AF460" s="320" t="str">
        <f t="shared" si="16"/>
        <v>PERI</v>
      </c>
      <c r="AG460" s="182">
        <v>45000</v>
      </c>
      <c r="AH460" s="356" t="s">
        <v>1216</v>
      </c>
      <c r="AI460" s="356" t="s">
        <v>1180</v>
      </c>
      <c r="AJ460" s="321"/>
      <c r="AK460" s="14"/>
      <c r="AL460" s="15"/>
      <c r="AM460" s="401"/>
      <c r="AN460" s="371"/>
      <c r="AO460" s="309" t="s">
        <v>1012</v>
      </c>
    </row>
    <row r="461" spans="1:41" s="370" customFormat="1" ht="16">
      <c r="A461" s="755"/>
      <c r="B461" s="375"/>
      <c r="C461" s="375"/>
      <c r="D461" s="375"/>
      <c r="E461" s="375"/>
      <c r="F461" s="378"/>
      <c r="G461" s="309"/>
      <c r="H461" s="377" t="s">
        <v>1320</v>
      </c>
      <c r="I461" s="365"/>
      <c r="J461" s="337" t="s">
        <v>1014</v>
      </c>
      <c r="K461" s="337" t="s">
        <v>1015</v>
      </c>
      <c r="L461" s="337" t="s">
        <v>1322</v>
      </c>
      <c r="M461" s="337" t="s">
        <v>45</v>
      </c>
      <c r="N461" s="375"/>
      <c r="O461" s="749"/>
      <c r="P461" s="749"/>
      <c r="Q461" s="375"/>
      <c r="R461" s="374"/>
      <c r="S461" s="332" t="s">
        <v>47</v>
      </c>
      <c r="T461" s="332" t="s">
        <v>47</v>
      </c>
      <c r="U461" s="332" t="s">
        <v>47</v>
      </c>
      <c r="V461" s="332" t="s">
        <v>47</v>
      </c>
      <c r="W461" s="332" t="s">
        <v>1167</v>
      </c>
      <c r="X461" s="332" t="s">
        <v>1167</v>
      </c>
      <c r="Y461" s="332" t="s">
        <v>1167</v>
      </c>
      <c r="Z461" s="332" t="s">
        <v>1167</v>
      </c>
      <c r="AA461" s="332" t="s">
        <v>1167</v>
      </c>
      <c r="AB461" s="332" t="s">
        <v>1167</v>
      </c>
      <c r="AC461" s="332" t="s">
        <v>1167</v>
      </c>
      <c r="AD461" s="331" t="s">
        <v>1167</v>
      </c>
      <c r="AE461" s="371"/>
      <c r="AF461" s="320" t="str">
        <f t="shared" si="16"/>
        <v>PERI</v>
      </c>
      <c r="AG461" s="182">
        <v>45000</v>
      </c>
      <c r="AH461" s="356" t="s">
        <v>1216</v>
      </c>
      <c r="AI461" s="356" t="s">
        <v>1180</v>
      </c>
      <c r="AJ461" s="321"/>
      <c r="AK461" s="14"/>
      <c r="AL461" s="15"/>
      <c r="AM461" s="401"/>
      <c r="AN461" s="371"/>
      <c r="AO461" s="309" t="s">
        <v>1014</v>
      </c>
    </row>
    <row r="462" spans="1:41" s="370" customFormat="1" ht="16">
      <c r="A462" s="755"/>
      <c r="B462" s="375"/>
      <c r="C462" s="375"/>
      <c r="D462" s="375"/>
      <c r="E462" s="375"/>
      <c r="F462" s="378"/>
      <c r="G462" s="309"/>
      <c r="H462" s="377" t="s">
        <v>1320</v>
      </c>
      <c r="I462" s="365"/>
      <c r="J462" s="337" t="s">
        <v>1016</v>
      </c>
      <c r="K462" s="337" t="s">
        <v>1017</v>
      </c>
      <c r="L462" s="337" t="s">
        <v>1322</v>
      </c>
      <c r="M462" s="337" t="s">
        <v>45</v>
      </c>
      <c r="N462" s="375"/>
      <c r="O462" s="749"/>
      <c r="P462" s="749"/>
      <c r="Q462" s="375"/>
      <c r="R462" s="374"/>
      <c r="S462" s="332" t="s">
        <v>47</v>
      </c>
      <c r="T462" s="332" t="s">
        <v>47</v>
      </c>
      <c r="U462" s="332" t="s">
        <v>47</v>
      </c>
      <c r="V462" s="332" t="s">
        <v>47</v>
      </c>
      <c r="W462" s="332" t="s">
        <v>1167</v>
      </c>
      <c r="X462" s="332" t="s">
        <v>1167</v>
      </c>
      <c r="Y462" s="332" t="s">
        <v>1167</v>
      </c>
      <c r="Z462" s="332" t="s">
        <v>1167</v>
      </c>
      <c r="AA462" s="332" t="s">
        <v>1167</v>
      </c>
      <c r="AB462" s="332" t="s">
        <v>1167</v>
      </c>
      <c r="AC462" s="332" t="s">
        <v>1167</v>
      </c>
      <c r="AD462" s="331" t="s">
        <v>1167</v>
      </c>
      <c r="AE462" s="371"/>
      <c r="AF462" s="320" t="str">
        <f t="shared" si="16"/>
        <v>PERI</v>
      </c>
      <c r="AG462" s="182">
        <v>45000</v>
      </c>
      <c r="AH462" s="356" t="s">
        <v>1216</v>
      </c>
      <c r="AI462" s="356" t="s">
        <v>1180</v>
      </c>
      <c r="AJ462" s="321"/>
      <c r="AK462" s="14"/>
      <c r="AL462" s="15"/>
      <c r="AM462" s="401"/>
      <c r="AN462" s="371"/>
      <c r="AO462" s="309" t="s">
        <v>1016</v>
      </c>
    </row>
    <row r="463" spans="1:41" s="370" customFormat="1" ht="16">
      <c r="A463" s="755"/>
      <c r="B463" s="375"/>
      <c r="C463" s="375"/>
      <c r="D463" s="375"/>
      <c r="E463" s="375"/>
      <c r="F463" s="378"/>
      <c r="G463" s="309"/>
      <c r="H463" s="377" t="s">
        <v>1320</v>
      </c>
      <c r="I463" s="365"/>
      <c r="J463" s="337" t="s">
        <v>1018</v>
      </c>
      <c r="K463" s="337" t="s">
        <v>1019</v>
      </c>
      <c r="L463" s="337" t="s">
        <v>1324</v>
      </c>
      <c r="M463" s="337" t="s">
        <v>45</v>
      </c>
      <c r="N463" s="375"/>
      <c r="O463" s="749"/>
      <c r="P463" s="749"/>
      <c r="Q463" s="375"/>
      <c r="R463" s="374"/>
      <c r="S463" s="332" t="s">
        <v>47</v>
      </c>
      <c r="T463" s="332" t="s">
        <v>47</v>
      </c>
      <c r="U463" s="332" t="s">
        <v>47</v>
      </c>
      <c r="V463" s="332" t="s">
        <v>47</v>
      </c>
      <c r="W463" s="332" t="s">
        <v>1167</v>
      </c>
      <c r="X463" s="332" t="s">
        <v>1167</v>
      </c>
      <c r="Y463" s="332" t="s">
        <v>1167</v>
      </c>
      <c r="Z463" s="332" t="s">
        <v>1167</v>
      </c>
      <c r="AA463" s="332" t="s">
        <v>1167</v>
      </c>
      <c r="AB463" s="332" t="s">
        <v>1167</v>
      </c>
      <c r="AC463" s="332" t="s">
        <v>1167</v>
      </c>
      <c r="AD463" s="331" t="s">
        <v>1167</v>
      </c>
      <c r="AE463" s="371"/>
      <c r="AF463" s="320" t="str">
        <f t="shared" si="16"/>
        <v>PERI</v>
      </c>
      <c r="AG463" s="182">
        <v>45000</v>
      </c>
      <c r="AH463" s="356" t="s">
        <v>1216</v>
      </c>
      <c r="AI463" s="356" t="s">
        <v>1180</v>
      </c>
      <c r="AJ463" s="321"/>
      <c r="AK463" s="14"/>
      <c r="AL463" s="15"/>
      <c r="AM463" s="401"/>
      <c r="AN463" s="371"/>
      <c r="AO463" s="309" t="s">
        <v>1018</v>
      </c>
    </row>
    <row r="464" spans="1:41" s="383" customFormat="1" ht="16">
      <c r="A464" s="755"/>
      <c r="B464" s="391"/>
      <c r="C464" s="391"/>
      <c r="D464" s="340"/>
      <c r="E464" s="388"/>
      <c r="F464" s="390"/>
      <c r="G464" s="309"/>
      <c r="H464" s="369" t="s">
        <v>1325</v>
      </c>
      <c r="I464" s="351" t="s">
        <v>1175</v>
      </c>
      <c r="J464" s="382"/>
      <c r="K464" s="382"/>
      <c r="L464" s="382"/>
      <c r="M464" s="382"/>
      <c r="N464" s="388"/>
      <c r="O464" s="749"/>
      <c r="P464" s="749"/>
      <c r="Q464" s="388"/>
      <c r="R464" s="397"/>
      <c r="S464" s="347"/>
      <c r="T464" s="347"/>
      <c r="U464" s="347"/>
      <c r="V464" s="347"/>
      <c r="W464" s="347"/>
      <c r="X464" s="347"/>
      <c r="Y464" s="347"/>
      <c r="Z464" s="347"/>
      <c r="AA464" s="347"/>
      <c r="AB464" s="347"/>
      <c r="AC464" s="347"/>
      <c r="AD464" s="346"/>
      <c r="AE464" s="396"/>
      <c r="AF464" s="344" t="s">
        <v>1176</v>
      </c>
      <c r="AG464" s="400"/>
      <c r="AH464" s="395"/>
      <c r="AI464" s="395"/>
      <c r="AJ464" s="395"/>
      <c r="AK464" s="395"/>
      <c r="AL464" s="395"/>
      <c r="AM464" s="395"/>
      <c r="AN464" s="384"/>
      <c r="AO464" s="309" t="e">
        <v>#N/A</v>
      </c>
    </row>
    <row r="465" spans="1:41" s="383" customFormat="1" ht="16">
      <c r="A465" s="755"/>
      <c r="B465" s="391"/>
      <c r="C465" s="391"/>
      <c r="D465" s="340"/>
      <c r="E465" s="388"/>
      <c r="F465" s="390"/>
      <c r="G465" s="309"/>
      <c r="H465" s="377" t="s">
        <v>1326</v>
      </c>
      <c r="I465" s="365"/>
      <c r="J465" s="7" t="s">
        <v>893</v>
      </c>
      <c r="K465" s="399" t="s">
        <v>1327</v>
      </c>
      <c r="L465" s="399" t="s">
        <v>1328</v>
      </c>
      <c r="M465" s="399" t="s">
        <v>45</v>
      </c>
      <c r="N465" s="388"/>
      <c r="O465" s="749"/>
      <c r="P465" s="749"/>
      <c r="Q465" s="388"/>
      <c r="R465" s="387"/>
      <c r="S465" s="332" t="s">
        <v>47</v>
      </c>
      <c r="T465" s="332" t="s">
        <v>47</v>
      </c>
      <c r="U465" s="332" t="s">
        <v>47</v>
      </c>
      <c r="V465" s="332" t="s">
        <v>47</v>
      </c>
      <c r="W465" s="332" t="s">
        <v>47</v>
      </c>
      <c r="X465" s="332" t="s">
        <v>47</v>
      </c>
      <c r="Y465" s="332" t="s">
        <v>47</v>
      </c>
      <c r="Z465" s="332" t="s">
        <v>47</v>
      </c>
      <c r="AA465" s="332" t="s">
        <v>47</v>
      </c>
      <c r="AB465" s="398" t="s">
        <v>1167</v>
      </c>
      <c r="AC465" s="398" t="s">
        <v>1167</v>
      </c>
      <c r="AD465" s="331" t="s">
        <v>1167</v>
      </c>
      <c r="AE465" s="384"/>
      <c r="AF465" s="320" t="s">
        <v>1219</v>
      </c>
      <c r="AG465" s="321">
        <v>44999</v>
      </c>
      <c r="AH465" s="320" t="s">
        <v>1216</v>
      </c>
      <c r="AI465" s="320" t="s">
        <v>1180</v>
      </c>
      <c r="AJ465" s="321"/>
      <c r="AK465" s="320"/>
      <c r="AL465" s="320"/>
      <c r="AM465" s="354"/>
      <c r="AN465" s="384"/>
      <c r="AO465" s="309" t="s">
        <v>893</v>
      </c>
    </row>
    <row r="466" spans="1:41" s="383" customFormat="1" ht="16">
      <c r="A466" s="755"/>
      <c r="B466" s="391"/>
      <c r="C466" s="391"/>
      <c r="D466" s="340"/>
      <c r="E466" s="388"/>
      <c r="F466" s="390"/>
      <c r="G466" s="309"/>
      <c r="H466" s="377" t="s">
        <v>1326</v>
      </c>
      <c r="I466" s="365"/>
      <c r="J466" s="7" t="s">
        <v>895</v>
      </c>
      <c r="K466" s="399" t="s">
        <v>894</v>
      </c>
      <c r="L466" s="399" t="s">
        <v>1328</v>
      </c>
      <c r="M466" s="399" t="s">
        <v>45</v>
      </c>
      <c r="N466" s="388"/>
      <c r="O466" s="749"/>
      <c r="P466" s="749"/>
      <c r="Q466" s="388"/>
      <c r="R466" s="387"/>
      <c r="S466" s="332" t="s">
        <v>47</v>
      </c>
      <c r="T466" s="332" t="s">
        <v>47</v>
      </c>
      <c r="U466" s="332" t="s">
        <v>47</v>
      </c>
      <c r="V466" s="332" t="s">
        <v>47</v>
      </c>
      <c r="W466" s="332" t="s">
        <v>47</v>
      </c>
      <c r="X466" s="332" t="s">
        <v>47</v>
      </c>
      <c r="Y466" s="332" t="s">
        <v>47</v>
      </c>
      <c r="Z466" s="332" t="s">
        <v>47</v>
      </c>
      <c r="AA466" s="332" t="s">
        <v>47</v>
      </c>
      <c r="AB466" s="398" t="s">
        <v>1167</v>
      </c>
      <c r="AC466" s="398" t="s">
        <v>1167</v>
      </c>
      <c r="AD466" s="331" t="s">
        <v>1167</v>
      </c>
      <c r="AE466" s="384"/>
      <c r="AF466" s="320" t="s">
        <v>1219</v>
      </c>
      <c r="AG466" s="321">
        <v>44999</v>
      </c>
      <c r="AH466" s="320" t="s">
        <v>1216</v>
      </c>
      <c r="AI466" s="320" t="s">
        <v>1180</v>
      </c>
      <c r="AJ466" s="321"/>
      <c r="AK466" s="320"/>
      <c r="AL466" s="320"/>
      <c r="AM466" s="354"/>
      <c r="AN466" s="384"/>
      <c r="AO466" s="309" t="s">
        <v>895</v>
      </c>
    </row>
    <row r="467" spans="1:41" s="383" customFormat="1" ht="16">
      <c r="A467" s="755"/>
      <c r="B467" s="391"/>
      <c r="C467" s="391"/>
      <c r="D467" s="340"/>
      <c r="E467" s="388"/>
      <c r="F467" s="390"/>
      <c r="G467" s="309"/>
      <c r="H467" s="377" t="s">
        <v>1326</v>
      </c>
      <c r="I467" s="365"/>
      <c r="J467" s="7" t="s">
        <v>896</v>
      </c>
      <c r="K467" s="399" t="s">
        <v>897</v>
      </c>
      <c r="L467" s="399" t="s">
        <v>1328</v>
      </c>
      <c r="M467" s="399" t="s">
        <v>45</v>
      </c>
      <c r="N467" s="388"/>
      <c r="O467" s="749"/>
      <c r="P467" s="749"/>
      <c r="Q467" s="388"/>
      <c r="R467" s="387"/>
      <c r="S467" s="332" t="s">
        <v>47</v>
      </c>
      <c r="T467" s="332" t="s">
        <v>47</v>
      </c>
      <c r="U467" s="332" t="s">
        <v>47</v>
      </c>
      <c r="V467" s="332" t="s">
        <v>47</v>
      </c>
      <c r="W467" s="332" t="s">
        <v>47</v>
      </c>
      <c r="X467" s="332" t="s">
        <v>47</v>
      </c>
      <c r="Y467" s="332" t="s">
        <v>47</v>
      </c>
      <c r="Z467" s="332" t="s">
        <v>47</v>
      </c>
      <c r="AA467" s="332" t="s">
        <v>47</v>
      </c>
      <c r="AB467" s="398" t="s">
        <v>1167</v>
      </c>
      <c r="AC467" s="398" t="s">
        <v>1167</v>
      </c>
      <c r="AD467" s="331" t="s">
        <v>1167</v>
      </c>
      <c r="AE467" s="384"/>
      <c r="AF467" s="320" t="s">
        <v>1219</v>
      </c>
      <c r="AG467" s="321">
        <v>44999</v>
      </c>
      <c r="AH467" s="320" t="s">
        <v>1216</v>
      </c>
      <c r="AI467" s="320" t="s">
        <v>1180</v>
      </c>
      <c r="AJ467" s="321"/>
      <c r="AK467" s="320"/>
      <c r="AL467" s="320"/>
      <c r="AM467" s="354"/>
      <c r="AN467" s="384"/>
      <c r="AO467" s="309" t="s">
        <v>896</v>
      </c>
    </row>
    <row r="468" spans="1:41" s="383" customFormat="1" ht="16">
      <c r="A468" s="755"/>
      <c r="B468" s="391"/>
      <c r="C468" s="391"/>
      <c r="D468" s="340"/>
      <c r="E468" s="388"/>
      <c r="F468" s="390"/>
      <c r="G468" s="309"/>
      <c r="H468" s="377" t="s">
        <v>1326</v>
      </c>
      <c r="I468" s="365"/>
      <c r="J468" s="7" t="s">
        <v>898</v>
      </c>
      <c r="K468" s="389" t="s">
        <v>1329</v>
      </c>
      <c r="L468" s="399" t="s">
        <v>1328</v>
      </c>
      <c r="M468" s="399" t="s">
        <v>45</v>
      </c>
      <c r="N468" s="388"/>
      <c r="O468" s="749"/>
      <c r="P468" s="749"/>
      <c r="Q468" s="388"/>
      <c r="R468" s="387"/>
      <c r="S468" s="332" t="s">
        <v>47</v>
      </c>
      <c r="T468" s="332" t="s">
        <v>47</v>
      </c>
      <c r="U468" s="332" t="s">
        <v>47</v>
      </c>
      <c r="V468" s="332" t="s">
        <v>47</v>
      </c>
      <c r="W468" s="332" t="s">
        <v>47</v>
      </c>
      <c r="X468" s="332" t="s">
        <v>47</v>
      </c>
      <c r="Y468" s="332" t="s">
        <v>47</v>
      </c>
      <c r="Z468" s="332" t="s">
        <v>47</v>
      </c>
      <c r="AA468" s="332" t="s">
        <v>47</v>
      </c>
      <c r="AB468" s="398" t="s">
        <v>1167</v>
      </c>
      <c r="AC468" s="398" t="s">
        <v>1167</v>
      </c>
      <c r="AD468" s="331" t="s">
        <v>1167</v>
      </c>
      <c r="AE468" s="384"/>
      <c r="AF468" s="320" t="s">
        <v>1219</v>
      </c>
      <c r="AG468" s="182">
        <v>45000</v>
      </c>
      <c r="AH468" s="356" t="s">
        <v>1216</v>
      </c>
      <c r="AI468" s="356" t="s">
        <v>1180</v>
      </c>
      <c r="AJ468" s="321"/>
      <c r="AK468" s="320"/>
      <c r="AL468" s="320"/>
      <c r="AM468" s="354"/>
      <c r="AN468" s="384"/>
      <c r="AO468" s="309" t="s">
        <v>898</v>
      </c>
    </row>
    <row r="469" spans="1:41" s="383" customFormat="1" ht="16">
      <c r="A469" s="755"/>
      <c r="B469" s="391"/>
      <c r="C469" s="391"/>
      <c r="D469" s="340"/>
      <c r="E469" s="388"/>
      <c r="F469" s="390"/>
      <c r="G469" s="309"/>
      <c r="H469" s="369" t="s">
        <v>1330</v>
      </c>
      <c r="I469" s="351" t="s">
        <v>1331</v>
      </c>
      <c r="J469" s="350"/>
      <c r="K469" s="350"/>
      <c r="L469" s="350"/>
      <c r="M469" s="350"/>
      <c r="N469" s="388"/>
      <c r="O469" s="749"/>
      <c r="P469" s="749"/>
      <c r="Q469" s="388"/>
      <c r="R469" s="397"/>
      <c r="S469" s="347"/>
      <c r="T469" s="347"/>
      <c r="U469" s="347"/>
      <c r="V469" s="347"/>
      <c r="W469" s="347"/>
      <c r="X469" s="347"/>
      <c r="Y469" s="347"/>
      <c r="Z469" s="347"/>
      <c r="AA469" s="347"/>
      <c r="AB469" s="347"/>
      <c r="AC469" s="347"/>
      <c r="AD469" s="346"/>
      <c r="AE469" s="396"/>
      <c r="AF469" s="344" t="s">
        <v>1332</v>
      </c>
      <c r="AG469" s="395"/>
      <c r="AH469" s="395"/>
      <c r="AI469" s="395"/>
      <c r="AJ469" s="395"/>
      <c r="AK469" s="395"/>
      <c r="AL469" s="395"/>
      <c r="AM469" s="395"/>
      <c r="AN469" s="384"/>
      <c r="AO469" s="309" t="e">
        <v>#N/A</v>
      </c>
    </row>
    <row r="470" spans="1:41" s="383" customFormat="1" ht="16">
      <c r="A470" s="756"/>
      <c r="B470" s="391"/>
      <c r="C470" s="391"/>
      <c r="D470" s="340"/>
      <c r="E470" s="388"/>
      <c r="F470" s="390"/>
      <c r="G470" s="309"/>
      <c r="H470" s="377" t="s">
        <v>1330</v>
      </c>
      <c r="I470" s="365"/>
      <c r="J470" s="337" t="s">
        <v>701</v>
      </c>
      <c r="K470" s="337" t="s">
        <v>1333</v>
      </c>
      <c r="L470" s="389" t="s">
        <v>1334</v>
      </c>
      <c r="M470" s="337" t="s">
        <v>755</v>
      </c>
      <c r="N470" s="388"/>
      <c r="O470" s="751"/>
      <c r="P470" s="751"/>
      <c r="Q470" s="388"/>
      <c r="R470" s="387"/>
      <c r="S470" s="332" t="s">
        <v>47</v>
      </c>
      <c r="T470" s="332" t="s">
        <v>47</v>
      </c>
      <c r="U470" s="332" t="s">
        <v>47</v>
      </c>
      <c r="V470" s="332" t="s">
        <v>47</v>
      </c>
      <c r="W470" s="332" t="s">
        <v>47</v>
      </c>
      <c r="X470" s="332" t="s">
        <v>47</v>
      </c>
      <c r="Y470" s="332" t="s">
        <v>47</v>
      </c>
      <c r="Z470" s="332" t="s">
        <v>47</v>
      </c>
      <c r="AA470" s="332" t="s">
        <v>47</v>
      </c>
      <c r="AB470" s="332" t="s">
        <v>47</v>
      </c>
      <c r="AC470" s="332" t="s">
        <v>47</v>
      </c>
      <c r="AD470" s="331" t="s">
        <v>47</v>
      </c>
      <c r="AE470" s="384"/>
      <c r="AF470" s="320" t="str">
        <f>AF469</f>
        <v>SYS</v>
      </c>
      <c r="AG470" s="386">
        <v>44993</v>
      </c>
      <c r="AH470" s="394" t="s">
        <v>1335</v>
      </c>
      <c r="AI470" s="385" t="s">
        <v>1102</v>
      </c>
      <c r="AJ470" s="386">
        <v>45070</v>
      </c>
      <c r="AK470" s="385" t="s">
        <v>1336</v>
      </c>
      <c r="AL470" s="385" t="s">
        <v>1102</v>
      </c>
      <c r="AM470" s="353" t="s">
        <v>1337</v>
      </c>
      <c r="AN470" s="384"/>
      <c r="AO470" s="309" t="s">
        <v>701</v>
      </c>
    </row>
    <row r="471" spans="1:41" s="383" customFormat="1" ht="16">
      <c r="A471" s="756"/>
      <c r="B471" s="391"/>
      <c r="C471" s="391"/>
      <c r="D471" s="340"/>
      <c r="E471" s="388"/>
      <c r="F471" s="390"/>
      <c r="G471" s="309"/>
      <c r="H471" s="377" t="s">
        <v>1330</v>
      </c>
      <c r="I471" s="365"/>
      <c r="J471" s="337" t="s">
        <v>703</v>
      </c>
      <c r="K471" s="337" t="s">
        <v>1338</v>
      </c>
      <c r="L471" s="389" t="s">
        <v>1334</v>
      </c>
      <c r="M471" s="337" t="s">
        <v>1147</v>
      </c>
      <c r="N471" s="388"/>
      <c r="O471" s="751"/>
      <c r="P471" s="751"/>
      <c r="Q471" s="388"/>
      <c r="R471" s="387"/>
      <c r="S471" s="332" t="s">
        <v>47</v>
      </c>
      <c r="T471" s="332" t="s">
        <v>47</v>
      </c>
      <c r="U471" s="332" t="s">
        <v>47</v>
      </c>
      <c r="V471" s="332" t="s">
        <v>47</v>
      </c>
      <c r="W471" s="332" t="s">
        <v>47</v>
      </c>
      <c r="X471" s="332" t="s">
        <v>47</v>
      </c>
      <c r="Y471" s="332" t="s">
        <v>47</v>
      </c>
      <c r="Z471" s="332" t="s">
        <v>47</v>
      </c>
      <c r="AA471" s="332" t="s">
        <v>47</v>
      </c>
      <c r="AB471" s="332" t="s">
        <v>47</v>
      </c>
      <c r="AC471" s="332" t="s">
        <v>47</v>
      </c>
      <c r="AD471" s="331" t="s">
        <v>47</v>
      </c>
      <c r="AE471" s="384"/>
      <c r="AF471" s="320" t="str">
        <f>AF470</f>
        <v>SYS</v>
      </c>
      <c r="AG471" s="386">
        <v>44993</v>
      </c>
      <c r="AH471" s="394" t="s">
        <v>1335</v>
      </c>
      <c r="AI471" s="385" t="s">
        <v>1102</v>
      </c>
      <c r="AJ471" s="386">
        <v>45070</v>
      </c>
      <c r="AK471" s="385" t="s">
        <v>1336</v>
      </c>
      <c r="AL471" s="385" t="s">
        <v>1102</v>
      </c>
      <c r="AM471" s="353" t="s">
        <v>1337</v>
      </c>
      <c r="AN471" s="384"/>
      <c r="AO471" s="309" t="s">
        <v>703</v>
      </c>
    </row>
    <row r="472" spans="1:41" s="383" customFormat="1" ht="52">
      <c r="A472" s="756"/>
      <c r="B472" s="391"/>
      <c r="C472" s="391"/>
      <c r="D472" s="340"/>
      <c r="E472" s="388"/>
      <c r="F472" s="390"/>
      <c r="G472" s="309"/>
      <c r="H472" s="377" t="s">
        <v>1330</v>
      </c>
      <c r="I472" s="365"/>
      <c r="J472" s="364" t="s">
        <v>1512</v>
      </c>
      <c r="K472" s="364" t="s">
        <v>1513</v>
      </c>
      <c r="L472" s="364" t="s">
        <v>1334</v>
      </c>
      <c r="M472" s="364" t="s">
        <v>45</v>
      </c>
      <c r="N472" s="388"/>
      <c r="O472" s="751"/>
      <c r="P472" s="751"/>
      <c r="Q472" s="388"/>
      <c r="R472" s="387"/>
      <c r="S472" s="393"/>
      <c r="T472" s="393"/>
      <c r="U472" s="393"/>
      <c r="V472" s="393"/>
      <c r="W472" s="393"/>
      <c r="X472" s="393"/>
      <c r="Y472" s="393"/>
      <c r="Z472" s="393"/>
      <c r="AA472" s="393"/>
      <c r="AB472" s="393"/>
      <c r="AC472" s="393"/>
      <c r="AD472" s="392"/>
      <c r="AE472" s="384"/>
      <c r="AF472" s="320" t="str">
        <f>AF471</f>
        <v>SYS</v>
      </c>
      <c r="AG472" s="386">
        <v>45070</v>
      </c>
      <c r="AH472" s="385" t="s">
        <v>1343</v>
      </c>
      <c r="AI472" s="385" t="s">
        <v>1102</v>
      </c>
      <c r="AJ472" s="386">
        <v>45070</v>
      </c>
      <c r="AK472" s="385" t="s">
        <v>1335</v>
      </c>
      <c r="AL472" s="385" t="s">
        <v>1102</v>
      </c>
      <c r="AM472" s="353" t="s">
        <v>1514</v>
      </c>
      <c r="AN472" s="384"/>
      <c r="AO472" s="309" t="e">
        <v>#N/A</v>
      </c>
    </row>
    <row r="473" spans="1:41" s="383" customFormat="1" ht="16">
      <c r="A473" s="756"/>
      <c r="B473" s="391"/>
      <c r="C473" s="391"/>
      <c r="D473" s="340"/>
      <c r="E473" s="388"/>
      <c r="F473" s="390"/>
      <c r="G473" s="309"/>
      <c r="H473" s="377" t="s">
        <v>1330</v>
      </c>
      <c r="I473" s="365"/>
      <c r="J473" s="389" t="s">
        <v>1339</v>
      </c>
      <c r="K473" s="389" t="s">
        <v>1340</v>
      </c>
      <c r="L473" s="389" t="s">
        <v>1334</v>
      </c>
      <c r="M473" s="389" t="s">
        <v>1341</v>
      </c>
      <c r="N473" s="388"/>
      <c r="O473" s="751"/>
      <c r="P473" s="751"/>
      <c r="Q473" s="388"/>
      <c r="R473" s="387"/>
      <c r="S473" s="332" t="s">
        <v>47</v>
      </c>
      <c r="T473" s="332" t="s">
        <v>47</v>
      </c>
      <c r="U473" s="332" t="s">
        <v>47</v>
      </c>
      <c r="V473" s="332" t="s">
        <v>47</v>
      </c>
      <c r="W473" s="332" t="s">
        <v>47</v>
      </c>
      <c r="X473" s="332" t="s">
        <v>47</v>
      </c>
      <c r="Y473" s="332" t="s">
        <v>47</v>
      </c>
      <c r="Z473" s="332" t="s">
        <v>47</v>
      </c>
      <c r="AA473" s="332" t="s">
        <v>47</v>
      </c>
      <c r="AB473" s="332" t="s">
        <v>47</v>
      </c>
      <c r="AC473" s="332" t="s">
        <v>47</v>
      </c>
      <c r="AD473" s="331" t="s">
        <v>47</v>
      </c>
      <c r="AE473" s="384"/>
      <c r="AF473" s="320" t="str">
        <f>AF472</f>
        <v>SYS</v>
      </c>
      <c r="AG473" s="386">
        <v>45070</v>
      </c>
      <c r="AH473" s="385" t="s">
        <v>1343</v>
      </c>
      <c r="AI473" s="385" t="s">
        <v>1102</v>
      </c>
      <c r="AJ473" s="386">
        <v>45070</v>
      </c>
      <c r="AK473" s="385" t="s">
        <v>1335</v>
      </c>
      <c r="AL473" s="385" t="s">
        <v>1102</v>
      </c>
      <c r="AM473" s="353" t="s">
        <v>1337</v>
      </c>
      <c r="AN473" s="384"/>
      <c r="AO473" s="309" t="s">
        <v>705</v>
      </c>
    </row>
    <row r="474" spans="1:41" s="383" customFormat="1" ht="16">
      <c r="A474" s="756"/>
      <c r="B474" s="391"/>
      <c r="C474" s="391"/>
      <c r="D474" s="340"/>
      <c r="E474" s="388"/>
      <c r="F474" s="390"/>
      <c r="G474" s="309"/>
      <c r="H474" s="377" t="s">
        <v>1330</v>
      </c>
      <c r="I474" s="365"/>
      <c r="J474" s="389" t="s">
        <v>1344</v>
      </c>
      <c r="K474" s="389" t="s">
        <v>1345</v>
      </c>
      <c r="L474" s="389" t="s">
        <v>1334</v>
      </c>
      <c r="M474" s="389" t="s">
        <v>1341</v>
      </c>
      <c r="N474" s="388"/>
      <c r="O474" s="751"/>
      <c r="P474" s="751"/>
      <c r="Q474" s="388"/>
      <c r="R474" s="387"/>
      <c r="S474" s="332" t="s">
        <v>47</v>
      </c>
      <c r="T474" s="332" t="s">
        <v>47</v>
      </c>
      <c r="U474" s="332" t="s">
        <v>47</v>
      </c>
      <c r="V474" s="332" t="s">
        <v>47</v>
      </c>
      <c r="W474" s="332" t="s">
        <v>47</v>
      </c>
      <c r="X474" s="332" t="s">
        <v>47</v>
      </c>
      <c r="Y474" s="332" t="s">
        <v>47</v>
      </c>
      <c r="Z474" s="332" t="s">
        <v>47</v>
      </c>
      <c r="AA474" s="332" t="s">
        <v>47</v>
      </c>
      <c r="AB474" s="332" t="s">
        <v>47</v>
      </c>
      <c r="AC474" s="332" t="s">
        <v>47</v>
      </c>
      <c r="AD474" s="331" t="s">
        <v>47</v>
      </c>
      <c r="AE474" s="384"/>
      <c r="AF474" s="320" t="str">
        <f>AF473</f>
        <v>SYS</v>
      </c>
      <c r="AG474" s="386">
        <v>45070</v>
      </c>
      <c r="AH474" s="385" t="s">
        <v>1343</v>
      </c>
      <c r="AI474" s="385" t="s">
        <v>1102</v>
      </c>
      <c r="AJ474" s="386">
        <v>45070</v>
      </c>
      <c r="AK474" s="385" t="s">
        <v>1335</v>
      </c>
      <c r="AL474" s="385" t="s">
        <v>1102</v>
      </c>
      <c r="AM474" s="353" t="s">
        <v>1337</v>
      </c>
      <c r="AN474" s="384"/>
      <c r="AO474" s="309" t="s">
        <v>707</v>
      </c>
    </row>
    <row r="475" spans="1:41" s="370" customFormat="1" ht="16">
      <c r="A475" s="756"/>
      <c r="B475" s="375"/>
      <c r="C475" s="375"/>
      <c r="D475" s="375"/>
      <c r="E475" s="375"/>
      <c r="F475" s="378"/>
      <c r="G475" s="309"/>
      <c r="H475" s="369" t="s">
        <v>1515</v>
      </c>
      <c r="I475" s="351" t="s">
        <v>1331</v>
      </c>
      <c r="J475" s="382"/>
      <c r="K475" s="381"/>
      <c r="L475" s="382"/>
      <c r="M475" s="382"/>
      <c r="N475" s="375"/>
      <c r="O475" s="751"/>
      <c r="P475" s="751"/>
      <c r="Q475" s="375"/>
      <c r="R475" s="381"/>
      <c r="S475" s="347"/>
      <c r="T475" s="347"/>
      <c r="U475" s="347"/>
      <c r="V475" s="347"/>
      <c r="W475" s="347"/>
      <c r="X475" s="347"/>
      <c r="Y475" s="347"/>
      <c r="Z475" s="347"/>
      <c r="AA475" s="347"/>
      <c r="AB475" s="347"/>
      <c r="AC475" s="347"/>
      <c r="AD475" s="346"/>
      <c r="AE475" s="380"/>
      <c r="AF475" s="344" t="s">
        <v>1332</v>
      </c>
      <c r="AG475" s="379"/>
      <c r="AH475" s="379"/>
      <c r="AI475" s="379"/>
      <c r="AJ475" s="379"/>
      <c r="AK475" s="379"/>
      <c r="AL475" s="379"/>
      <c r="AM475" s="379"/>
      <c r="AN475" s="371"/>
      <c r="AO475" s="309" t="e">
        <v>#N/A</v>
      </c>
    </row>
    <row r="476" spans="1:41" s="370" customFormat="1" ht="26">
      <c r="A476" s="755"/>
      <c r="B476" s="375"/>
      <c r="C476" s="375"/>
      <c r="D476" s="375"/>
      <c r="E476" s="375"/>
      <c r="F476" s="378"/>
      <c r="G476" s="309"/>
      <c r="H476" s="377" t="s">
        <v>1515</v>
      </c>
      <c r="I476" s="365"/>
      <c r="J476" s="364" t="s">
        <v>1516</v>
      </c>
      <c r="K476" s="376" t="s">
        <v>1517</v>
      </c>
      <c r="L476" s="364" t="s">
        <v>1515</v>
      </c>
      <c r="M476" s="364" t="s">
        <v>45</v>
      </c>
      <c r="N476" s="375"/>
      <c r="O476" s="749"/>
      <c r="P476" s="749"/>
      <c r="Q476" s="375"/>
      <c r="R476" s="374"/>
      <c r="S476" s="373" t="s">
        <v>47</v>
      </c>
      <c r="T476" s="373"/>
      <c r="U476" s="373"/>
      <c r="V476" s="373"/>
      <c r="W476" s="373" t="s">
        <v>47</v>
      </c>
      <c r="X476" s="373"/>
      <c r="Y476" s="373"/>
      <c r="Z476" s="373"/>
      <c r="AA476" s="373"/>
      <c r="AB476" s="373" t="s">
        <v>47</v>
      </c>
      <c r="AC476" s="373"/>
      <c r="AD476" s="372"/>
      <c r="AE476" s="371"/>
      <c r="AF476" s="356" t="str">
        <f>AF475</f>
        <v>SYS</v>
      </c>
      <c r="AG476" s="358">
        <v>44993</v>
      </c>
      <c r="AH476" s="357" t="s">
        <v>1335</v>
      </c>
      <c r="AI476" s="356" t="s">
        <v>1518</v>
      </c>
      <c r="AJ476" s="355"/>
      <c r="AK476" s="354"/>
      <c r="AL476" s="354"/>
      <c r="AM476" s="353" t="s">
        <v>1519</v>
      </c>
      <c r="AN476" s="371"/>
      <c r="AO476" s="309" t="e">
        <v>#N/A</v>
      </c>
    </row>
    <row r="477" spans="1:41" ht="16">
      <c r="A477" s="367"/>
      <c r="B477" s="340"/>
      <c r="C477" s="340"/>
      <c r="D477" s="340"/>
      <c r="E477" s="340"/>
      <c r="F477" s="366"/>
      <c r="H477" s="369" t="s">
        <v>1520</v>
      </c>
      <c r="I477" s="351" t="s">
        <v>1331</v>
      </c>
      <c r="J477" s="350"/>
      <c r="K477" s="350"/>
      <c r="L477" s="350"/>
      <c r="M477" s="350"/>
      <c r="N477" s="340"/>
      <c r="O477" s="368"/>
      <c r="P477" s="368"/>
      <c r="Q477" s="340"/>
      <c r="R477" s="348"/>
      <c r="S477" s="347"/>
      <c r="T477" s="347"/>
      <c r="U477" s="347"/>
      <c r="V477" s="347"/>
      <c r="W477" s="347"/>
      <c r="X477" s="347"/>
      <c r="Y477" s="347"/>
      <c r="Z477" s="347"/>
      <c r="AA477" s="347"/>
      <c r="AB477" s="347"/>
      <c r="AC477" s="347"/>
      <c r="AD477" s="346"/>
      <c r="AE477" s="345"/>
      <c r="AF477" s="344" t="s">
        <v>1521</v>
      </c>
      <c r="AG477" s="342"/>
      <c r="AH477" s="342"/>
      <c r="AI477" s="342"/>
      <c r="AJ477" s="342"/>
      <c r="AK477" s="342"/>
      <c r="AL477" s="342"/>
      <c r="AM477" s="342"/>
      <c r="AN477" s="319"/>
      <c r="AO477" s="309" t="e">
        <v>#N/A</v>
      </c>
    </row>
    <row r="478" spans="1:41" ht="26">
      <c r="A478" s="367"/>
      <c r="B478" s="340"/>
      <c r="C478" s="340"/>
      <c r="D478" s="340"/>
      <c r="E478" s="340"/>
      <c r="F478" s="366"/>
      <c r="H478" s="339" t="s">
        <v>1520</v>
      </c>
      <c r="I478" s="365"/>
      <c r="J478" s="364" t="s">
        <v>1522</v>
      </c>
      <c r="K478" s="364" t="s">
        <v>1523</v>
      </c>
      <c r="L478" s="364" t="s">
        <v>1520</v>
      </c>
      <c r="M478" s="364" t="s">
        <v>755</v>
      </c>
      <c r="N478" s="362"/>
      <c r="O478" s="363"/>
      <c r="P478" s="363"/>
      <c r="Q478" s="362"/>
      <c r="R478" s="361"/>
      <c r="S478" s="360" t="s">
        <v>1131</v>
      </c>
      <c r="T478" s="360"/>
      <c r="U478" s="360"/>
      <c r="V478" s="360"/>
      <c r="W478" s="360" t="s">
        <v>1131</v>
      </c>
      <c r="X478" s="360"/>
      <c r="Y478" s="360"/>
      <c r="Z478" s="360"/>
      <c r="AA478" s="360"/>
      <c r="AB478" s="360" t="s">
        <v>1131</v>
      </c>
      <c r="AC478" s="360"/>
      <c r="AD478" s="359"/>
      <c r="AE478" s="319"/>
      <c r="AF478" s="356" t="str">
        <f>AF477</f>
        <v>DEBUG</v>
      </c>
      <c r="AG478" s="358">
        <v>44993</v>
      </c>
      <c r="AH478" s="357" t="s">
        <v>1335</v>
      </c>
      <c r="AI478" s="356" t="s">
        <v>1518</v>
      </c>
      <c r="AJ478" s="355"/>
      <c r="AK478" s="354"/>
      <c r="AL478" s="354"/>
      <c r="AM478" s="353" t="s">
        <v>1524</v>
      </c>
      <c r="AN478" s="319"/>
      <c r="AO478" s="309" t="e">
        <v>#N/A</v>
      </c>
    </row>
    <row r="479" spans="1:41" ht="16">
      <c r="H479" s="352" t="s">
        <v>1346</v>
      </c>
      <c r="I479" s="351" t="s">
        <v>1175</v>
      </c>
      <c r="J479" s="350"/>
      <c r="K479" s="350"/>
      <c r="L479" s="350"/>
      <c r="M479" s="349"/>
      <c r="N479" s="340"/>
      <c r="O479" s="341"/>
      <c r="P479" s="341"/>
      <c r="Q479" s="340"/>
      <c r="R479" s="348"/>
      <c r="S479" s="347"/>
      <c r="T479" s="347"/>
      <c r="U479" s="347"/>
      <c r="V479" s="347"/>
      <c r="W479" s="347"/>
      <c r="X479" s="347"/>
      <c r="Y479" s="347"/>
      <c r="Z479" s="347"/>
      <c r="AA479" s="347"/>
      <c r="AB479" s="347"/>
      <c r="AC479" s="347"/>
      <c r="AD479" s="346"/>
      <c r="AE479" s="345"/>
      <c r="AF479" s="344" t="s">
        <v>1176</v>
      </c>
      <c r="AG479" s="342"/>
      <c r="AH479" s="342"/>
      <c r="AI479" s="342"/>
      <c r="AJ479" s="343"/>
      <c r="AK479" s="342"/>
      <c r="AL479" s="342"/>
      <c r="AM479" s="342"/>
      <c r="AN479" s="319"/>
      <c r="AO479" s="309" t="e">
        <v>#N/A</v>
      </c>
    </row>
    <row r="480" spans="1:41" ht="16">
      <c r="H480" s="339" t="s">
        <v>1346</v>
      </c>
      <c r="I480" s="338"/>
      <c r="J480" s="337" t="s">
        <v>715</v>
      </c>
      <c r="K480" s="337" t="s">
        <v>716</v>
      </c>
      <c r="L480" s="337" t="s">
        <v>1347</v>
      </c>
      <c r="M480" s="336" t="s">
        <v>755</v>
      </c>
      <c r="N480" s="340"/>
      <c r="O480" s="341"/>
      <c r="P480" s="341"/>
      <c r="Q480" s="340"/>
      <c r="R480" s="333"/>
      <c r="S480" s="332" t="s">
        <v>47</v>
      </c>
      <c r="T480" s="332" t="s">
        <v>47</v>
      </c>
      <c r="U480" s="332" t="s">
        <v>47</v>
      </c>
      <c r="V480" s="332" t="s">
        <v>47</v>
      </c>
      <c r="W480" s="332" t="s">
        <v>47</v>
      </c>
      <c r="X480" s="332" t="s">
        <v>47</v>
      </c>
      <c r="Y480" s="332" t="s">
        <v>47</v>
      </c>
      <c r="Z480" s="332" t="s">
        <v>47</v>
      </c>
      <c r="AA480" s="332" t="s">
        <v>47</v>
      </c>
      <c r="AB480" s="332" t="s">
        <v>47</v>
      </c>
      <c r="AC480" s="332" t="s">
        <v>47</v>
      </c>
      <c r="AD480" s="331" t="s">
        <v>47</v>
      </c>
      <c r="AE480" s="319"/>
      <c r="AF480" s="320" t="str">
        <f t="shared" ref="AF480:AF485" si="17">AF479</f>
        <v>PERI</v>
      </c>
      <c r="AG480" s="321">
        <v>44994</v>
      </c>
      <c r="AH480" s="320" t="s">
        <v>1311</v>
      </c>
      <c r="AI480" s="320" t="s">
        <v>1180</v>
      </c>
      <c r="AJ480" s="321"/>
      <c r="AK480" s="320"/>
      <c r="AL480" s="320"/>
      <c r="AM480" s="17"/>
      <c r="AN480" s="319"/>
      <c r="AO480" s="309" t="s">
        <v>715</v>
      </c>
    </row>
    <row r="481" spans="8:41" ht="16">
      <c r="H481" s="339" t="s">
        <v>1346</v>
      </c>
      <c r="I481" s="338"/>
      <c r="J481" s="335" t="s">
        <v>717</v>
      </c>
      <c r="K481" s="335" t="s">
        <v>718</v>
      </c>
      <c r="L481" s="337" t="s">
        <v>1347</v>
      </c>
      <c r="M481" s="336" t="s">
        <v>755</v>
      </c>
      <c r="N481" s="335"/>
      <c r="O481" s="335"/>
      <c r="P481" s="335"/>
      <c r="Q481" s="334"/>
      <c r="R481" s="333"/>
      <c r="S481" s="332" t="s">
        <v>47</v>
      </c>
      <c r="T481" s="332" t="s">
        <v>47</v>
      </c>
      <c r="U481" s="332" t="s">
        <v>47</v>
      </c>
      <c r="V481" s="332" t="s">
        <v>47</v>
      </c>
      <c r="W481" s="332" t="s">
        <v>47</v>
      </c>
      <c r="X481" s="332" t="s">
        <v>47</v>
      </c>
      <c r="Y481" s="332" t="s">
        <v>47</v>
      </c>
      <c r="Z481" s="332" t="s">
        <v>47</v>
      </c>
      <c r="AA481" s="332" t="s">
        <v>47</v>
      </c>
      <c r="AB481" s="332" t="s">
        <v>47</v>
      </c>
      <c r="AC481" s="332" t="s">
        <v>47</v>
      </c>
      <c r="AD481" s="331" t="s">
        <v>47</v>
      </c>
      <c r="AE481" s="319"/>
      <c r="AF481" s="320" t="str">
        <f t="shared" si="17"/>
        <v>PERI</v>
      </c>
      <c r="AG481" s="321">
        <v>44994</v>
      </c>
      <c r="AH481" s="320" t="s">
        <v>1311</v>
      </c>
      <c r="AI481" s="320" t="s">
        <v>1180</v>
      </c>
      <c r="AJ481" s="321"/>
      <c r="AK481" s="320"/>
      <c r="AL481" s="320"/>
      <c r="AM481" s="17"/>
      <c r="AN481" s="319"/>
      <c r="AO481" s="309" t="s">
        <v>717</v>
      </c>
    </row>
    <row r="482" spans="8:41" ht="16">
      <c r="H482" s="339" t="s">
        <v>1346</v>
      </c>
      <c r="I482" s="338"/>
      <c r="J482" s="335" t="s">
        <v>719</v>
      </c>
      <c r="K482" s="335" t="s">
        <v>720</v>
      </c>
      <c r="L482" s="337" t="s">
        <v>1347</v>
      </c>
      <c r="M482" s="336" t="s">
        <v>45</v>
      </c>
      <c r="N482" s="335"/>
      <c r="O482" s="335"/>
      <c r="P482" s="335"/>
      <c r="Q482" s="334"/>
      <c r="R482" s="333"/>
      <c r="S482" s="332" t="s">
        <v>47</v>
      </c>
      <c r="T482" s="332" t="s">
        <v>47</v>
      </c>
      <c r="U482" s="332" t="s">
        <v>47</v>
      </c>
      <c r="V482" s="332" t="s">
        <v>47</v>
      </c>
      <c r="W482" s="332" t="s">
        <v>47</v>
      </c>
      <c r="X482" s="332" t="s">
        <v>47</v>
      </c>
      <c r="Y482" s="332" t="s">
        <v>47</v>
      </c>
      <c r="Z482" s="332" t="s">
        <v>47</v>
      </c>
      <c r="AA482" s="332" t="s">
        <v>47</v>
      </c>
      <c r="AB482" s="332" t="s">
        <v>47</v>
      </c>
      <c r="AC482" s="332" t="s">
        <v>47</v>
      </c>
      <c r="AD482" s="331" t="s">
        <v>47</v>
      </c>
      <c r="AE482" s="319"/>
      <c r="AF482" s="320" t="str">
        <f t="shared" si="17"/>
        <v>PERI</v>
      </c>
      <c r="AG482" s="321">
        <v>44994</v>
      </c>
      <c r="AH482" s="320" t="s">
        <v>1311</v>
      </c>
      <c r="AI482" s="320" t="s">
        <v>1180</v>
      </c>
      <c r="AJ482" s="321"/>
      <c r="AK482" s="320"/>
      <c r="AL482" s="320"/>
      <c r="AM482" s="17"/>
      <c r="AN482" s="319"/>
      <c r="AO482" s="309" t="s">
        <v>719</v>
      </c>
    </row>
    <row r="483" spans="8:41" ht="16">
      <c r="H483" s="339" t="s">
        <v>1346</v>
      </c>
      <c r="I483" s="338"/>
      <c r="J483" s="337" t="s">
        <v>721</v>
      </c>
      <c r="K483" s="337" t="s">
        <v>722</v>
      </c>
      <c r="L483" s="337" t="s">
        <v>1348</v>
      </c>
      <c r="M483" s="336" t="s">
        <v>755</v>
      </c>
      <c r="N483" s="335"/>
      <c r="O483" s="335"/>
      <c r="P483" s="335"/>
      <c r="Q483" s="334"/>
      <c r="R483" s="333"/>
      <c r="S483" s="332" t="s">
        <v>47</v>
      </c>
      <c r="T483" s="332" t="s">
        <v>47</v>
      </c>
      <c r="U483" s="332" t="s">
        <v>47</v>
      </c>
      <c r="V483" s="332" t="s">
        <v>47</v>
      </c>
      <c r="W483" s="332" t="s">
        <v>47</v>
      </c>
      <c r="X483" s="332" t="s">
        <v>47</v>
      </c>
      <c r="Y483" s="332" t="s">
        <v>47</v>
      </c>
      <c r="Z483" s="332" t="s">
        <v>47</v>
      </c>
      <c r="AA483" s="332" t="s">
        <v>47</v>
      </c>
      <c r="AB483" s="332" t="s">
        <v>47</v>
      </c>
      <c r="AC483" s="332" t="s">
        <v>47</v>
      </c>
      <c r="AD483" s="331" t="s">
        <v>47</v>
      </c>
      <c r="AE483" s="319"/>
      <c r="AF483" s="320" t="str">
        <f t="shared" si="17"/>
        <v>PERI</v>
      </c>
      <c r="AG483" s="321">
        <v>44994</v>
      </c>
      <c r="AH483" s="320" t="s">
        <v>1311</v>
      </c>
      <c r="AI483" s="320" t="s">
        <v>1180</v>
      </c>
      <c r="AJ483" s="321"/>
      <c r="AK483" s="320"/>
      <c r="AL483" s="320"/>
      <c r="AM483" s="17"/>
      <c r="AN483" s="319"/>
      <c r="AO483" s="309" t="s">
        <v>721</v>
      </c>
    </row>
    <row r="484" spans="8:41" ht="16">
      <c r="H484" s="339" t="s">
        <v>1346</v>
      </c>
      <c r="I484" s="338"/>
      <c r="J484" s="335" t="s">
        <v>723</v>
      </c>
      <c r="K484" s="335" t="s">
        <v>724</v>
      </c>
      <c r="L484" s="337" t="s">
        <v>1348</v>
      </c>
      <c r="M484" s="336" t="s">
        <v>755</v>
      </c>
      <c r="N484" s="335"/>
      <c r="O484" s="335"/>
      <c r="P484" s="335"/>
      <c r="Q484" s="334"/>
      <c r="R484" s="333"/>
      <c r="S484" s="332" t="s">
        <v>47</v>
      </c>
      <c r="T484" s="332" t="s">
        <v>47</v>
      </c>
      <c r="U484" s="332" t="s">
        <v>47</v>
      </c>
      <c r="V484" s="332" t="s">
        <v>47</v>
      </c>
      <c r="W484" s="332" t="s">
        <v>47</v>
      </c>
      <c r="X484" s="332" t="s">
        <v>47</v>
      </c>
      <c r="Y484" s="332" t="s">
        <v>47</v>
      </c>
      <c r="Z484" s="332" t="s">
        <v>47</v>
      </c>
      <c r="AA484" s="332" t="s">
        <v>47</v>
      </c>
      <c r="AB484" s="332" t="s">
        <v>47</v>
      </c>
      <c r="AC484" s="332" t="s">
        <v>47</v>
      </c>
      <c r="AD484" s="331" t="s">
        <v>47</v>
      </c>
      <c r="AE484" s="319"/>
      <c r="AF484" s="320" t="str">
        <f t="shared" si="17"/>
        <v>PERI</v>
      </c>
      <c r="AG484" s="321">
        <v>44994</v>
      </c>
      <c r="AH484" s="320" t="s">
        <v>1311</v>
      </c>
      <c r="AI484" s="320" t="s">
        <v>1180</v>
      </c>
      <c r="AJ484" s="321"/>
      <c r="AK484" s="320"/>
      <c r="AL484" s="320"/>
      <c r="AM484" s="17"/>
      <c r="AN484" s="319"/>
      <c r="AO484" s="309" t="s">
        <v>723</v>
      </c>
    </row>
    <row r="485" spans="8:41" ht="16.5" thickBot="1">
      <c r="H485" s="330" t="s">
        <v>1346</v>
      </c>
      <c r="I485" s="329"/>
      <c r="J485" s="326" t="s">
        <v>725</v>
      </c>
      <c r="K485" s="326" t="s">
        <v>726</v>
      </c>
      <c r="L485" s="328" t="s">
        <v>1348</v>
      </c>
      <c r="M485" s="327" t="s">
        <v>45</v>
      </c>
      <c r="N485" s="326"/>
      <c r="O485" s="326"/>
      <c r="P485" s="326"/>
      <c r="Q485" s="325"/>
      <c r="R485" s="324"/>
      <c r="S485" s="323" t="s">
        <v>47</v>
      </c>
      <c r="T485" s="323" t="s">
        <v>47</v>
      </c>
      <c r="U485" s="323" t="s">
        <v>47</v>
      </c>
      <c r="V485" s="323" t="s">
        <v>47</v>
      </c>
      <c r="W485" s="323" t="s">
        <v>47</v>
      </c>
      <c r="X485" s="323" t="s">
        <v>47</v>
      </c>
      <c r="Y485" s="323" t="s">
        <v>47</v>
      </c>
      <c r="Z485" s="323" t="s">
        <v>47</v>
      </c>
      <c r="AA485" s="323" t="s">
        <v>47</v>
      </c>
      <c r="AB485" s="323" t="s">
        <v>47</v>
      </c>
      <c r="AC485" s="323" t="s">
        <v>47</v>
      </c>
      <c r="AD485" s="322" t="s">
        <v>47</v>
      </c>
      <c r="AE485" s="319"/>
      <c r="AF485" s="320" t="str">
        <f t="shared" si="17"/>
        <v>PERI</v>
      </c>
      <c r="AG485" s="321">
        <v>44994</v>
      </c>
      <c r="AH485" s="320" t="s">
        <v>1311</v>
      </c>
      <c r="AI485" s="320" t="s">
        <v>1180</v>
      </c>
      <c r="AJ485" s="321"/>
      <c r="AK485" s="320"/>
      <c r="AL485" s="320"/>
      <c r="AM485" s="17"/>
      <c r="AN485" s="319"/>
      <c r="AO485" s="309" t="s">
        <v>725</v>
      </c>
    </row>
    <row r="486" spans="8:41" ht="16">
      <c r="H486" s="318"/>
      <c r="L486" s="317"/>
      <c r="M486" s="315"/>
      <c r="R486" s="314"/>
      <c r="S486" s="313"/>
      <c r="T486" s="313"/>
      <c r="U486" s="313"/>
      <c r="V486" s="313"/>
      <c r="W486" s="313"/>
      <c r="X486" s="313"/>
      <c r="Y486" s="313"/>
      <c r="Z486" s="313"/>
      <c r="AA486" s="313"/>
      <c r="AB486" s="313"/>
      <c r="AC486" s="313"/>
      <c r="AD486" s="313"/>
      <c r="AG486" s="312"/>
      <c r="AJ486" s="312"/>
      <c r="AM486" s="12"/>
    </row>
    <row r="487" spans="8:41" ht="16">
      <c r="H487" s="314"/>
      <c r="L487" s="316"/>
      <c r="M487" s="315"/>
      <c r="R487" s="314"/>
      <c r="S487" s="313"/>
      <c r="T487" s="313"/>
      <c r="U487" s="313"/>
      <c r="V487" s="313"/>
      <c r="W487" s="313"/>
      <c r="X487" s="313"/>
      <c r="Y487" s="313"/>
      <c r="Z487" s="313"/>
      <c r="AA487" s="313"/>
      <c r="AB487" s="313"/>
      <c r="AC487" s="313"/>
      <c r="AD487" s="313"/>
      <c r="AG487" s="312"/>
      <c r="AJ487" s="312"/>
      <c r="AM487" s="12"/>
    </row>
  </sheetData>
  <sheetProtection formatCells="0" formatColumns="0" formatRows="0" insertColumns="0" insertRows="0" insertHyperlinks="0" deleteColumns="0" deleteRows="0" sort="0" autoFilter="0" pivotTables="0"/>
  <autoFilter ref="G6:AM486" xr:uid="{AE21B63B-C7FB-4757-B0A5-965A7EC709EE}"/>
  <mergeCells count="32">
    <mergeCell ref="O6:O476"/>
    <mergeCell ref="P6:P476"/>
    <mergeCell ref="A7:A476"/>
    <mergeCell ref="M4:M5"/>
    <mergeCell ref="N4:N5"/>
    <mergeCell ref="O4:P4"/>
    <mergeCell ref="AB3:AD3"/>
    <mergeCell ref="Q4:Q5"/>
    <mergeCell ref="R4:R5"/>
    <mergeCell ref="A4:A5"/>
    <mergeCell ref="B4:B5"/>
    <mergeCell ref="C4:C5"/>
    <mergeCell ref="J4:J5"/>
    <mergeCell ref="K4:K5"/>
    <mergeCell ref="L4:L5"/>
    <mergeCell ref="AB4:AB5"/>
    <mergeCell ref="A3:F3"/>
    <mergeCell ref="J3:N3"/>
    <mergeCell ref="O3:Q3"/>
    <mergeCell ref="S3:V3"/>
    <mergeCell ref="W3:AA3"/>
    <mergeCell ref="AC4:AC5"/>
    <mergeCell ref="AD4:AD5"/>
    <mergeCell ref="S4:S5"/>
    <mergeCell ref="Y4:Y5"/>
    <mergeCell ref="Z4:Z5"/>
    <mergeCell ref="AA4:AA5"/>
    <mergeCell ref="W4:W5"/>
    <mergeCell ref="X4:X5"/>
    <mergeCell ref="T4:T5"/>
    <mergeCell ref="U4:U5"/>
    <mergeCell ref="V4:V5"/>
  </mergeCells>
  <phoneticPr fontId="12"/>
  <conditionalFormatting sqref="B6 B8:B24 B26:B28 B30:B35 B37:B39 B47:B70 B74 B96:B97 B99:B146 B165:B169 B171:B183 B189:B193 B195:B198 B249:B288 B330:B341 B363:B410 B437:B448 B454 B470:B474">
    <cfRule type="duplicateValues" dxfId="54" priority="54"/>
  </conditionalFormatting>
  <conditionalFormatting sqref="B7">
    <cfRule type="duplicateValues" dxfId="53" priority="37"/>
  </conditionalFormatting>
  <conditionalFormatting sqref="B25">
    <cfRule type="duplicateValues" dxfId="52" priority="36"/>
  </conditionalFormatting>
  <conditionalFormatting sqref="B29">
    <cfRule type="duplicateValues" dxfId="51" priority="35"/>
  </conditionalFormatting>
  <conditionalFormatting sqref="B36">
    <cfRule type="duplicateValues" dxfId="50" priority="34"/>
  </conditionalFormatting>
  <conditionalFormatting sqref="B40">
    <cfRule type="duplicateValues" dxfId="49" priority="33"/>
  </conditionalFormatting>
  <conditionalFormatting sqref="B41:B43">
    <cfRule type="duplicateValues" dxfId="48" priority="47"/>
  </conditionalFormatting>
  <conditionalFormatting sqref="B44">
    <cfRule type="duplicateValues" dxfId="47" priority="32"/>
  </conditionalFormatting>
  <conditionalFormatting sqref="B45">
    <cfRule type="duplicateValues" dxfId="46" priority="44"/>
  </conditionalFormatting>
  <conditionalFormatting sqref="B46">
    <cfRule type="duplicateValues" dxfId="45" priority="31"/>
  </conditionalFormatting>
  <conditionalFormatting sqref="B71:B73">
    <cfRule type="duplicateValues" dxfId="44" priority="1"/>
  </conditionalFormatting>
  <conditionalFormatting sqref="B75">
    <cfRule type="duplicateValues" dxfId="43" priority="30"/>
  </conditionalFormatting>
  <conditionalFormatting sqref="B76:B77">
    <cfRule type="duplicateValues" dxfId="42" priority="39"/>
  </conditionalFormatting>
  <conditionalFormatting sqref="B78">
    <cfRule type="duplicateValues" dxfId="41" priority="29"/>
  </conditionalFormatting>
  <conditionalFormatting sqref="B79:B94">
    <cfRule type="duplicateValues" dxfId="40" priority="48"/>
  </conditionalFormatting>
  <conditionalFormatting sqref="B95">
    <cfRule type="duplicateValues" dxfId="39" priority="28"/>
  </conditionalFormatting>
  <conditionalFormatting sqref="B98">
    <cfRule type="duplicateValues" dxfId="38" priority="27"/>
  </conditionalFormatting>
  <conditionalFormatting sqref="B147">
    <cfRule type="duplicateValues" dxfId="37" priority="26"/>
  </conditionalFormatting>
  <conditionalFormatting sqref="B148:B163">
    <cfRule type="duplicateValues" dxfId="36" priority="40"/>
  </conditionalFormatting>
  <conditionalFormatting sqref="B164">
    <cfRule type="duplicateValues" dxfId="35" priority="25"/>
  </conditionalFormatting>
  <conditionalFormatting sqref="B170">
    <cfRule type="duplicateValues" dxfId="34" priority="24"/>
  </conditionalFormatting>
  <conditionalFormatting sqref="B184">
    <cfRule type="duplicateValues" dxfId="33" priority="23"/>
  </conditionalFormatting>
  <conditionalFormatting sqref="B185:B187">
    <cfRule type="duplicateValues" dxfId="32" priority="46"/>
  </conditionalFormatting>
  <conditionalFormatting sqref="B188">
    <cfRule type="duplicateValues" dxfId="31" priority="22"/>
  </conditionalFormatting>
  <conditionalFormatting sqref="B194">
    <cfRule type="duplicateValues" dxfId="30" priority="21"/>
  </conditionalFormatting>
  <conditionalFormatting sqref="B199:B204">
    <cfRule type="duplicateValues" dxfId="29" priority="6"/>
  </conditionalFormatting>
  <conditionalFormatting sqref="B205:B240">
    <cfRule type="duplicateValues" dxfId="28" priority="7"/>
  </conditionalFormatting>
  <conditionalFormatting sqref="B241">
    <cfRule type="duplicateValues" dxfId="27" priority="20"/>
  </conditionalFormatting>
  <conditionalFormatting sqref="B242:B244">
    <cfRule type="duplicateValues" dxfId="26" priority="50"/>
  </conditionalFormatting>
  <conditionalFormatting sqref="B245:B247">
    <cfRule type="duplicateValues" dxfId="25" priority="38"/>
  </conditionalFormatting>
  <conditionalFormatting sqref="B248">
    <cfRule type="duplicateValues" dxfId="24" priority="19"/>
  </conditionalFormatting>
  <conditionalFormatting sqref="B289:B328">
    <cfRule type="duplicateValues" dxfId="23" priority="51"/>
  </conditionalFormatting>
  <conditionalFormatting sqref="B329">
    <cfRule type="duplicateValues" dxfId="22" priority="18"/>
  </conditionalFormatting>
  <conditionalFormatting sqref="B342:B361">
    <cfRule type="duplicateValues" dxfId="21" priority="52"/>
  </conditionalFormatting>
  <conditionalFormatting sqref="B362">
    <cfRule type="duplicateValues" dxfId="20" priority="17"/>
  </conditionalFormatting>
  <conditionalFormatting sqref="B411">
    <cfRule type="duplicateValues" dxfId="19" priority="16"/>
  </conditionalFormatting>
  <conditionalFormatting sqref="B412:B435">
    <cfRule type="duplicateValues" dxfId="18" priority="42"/>
  </conditionalFormatting>
  <conditionalFormatting sqref="B436">
    <cfRule type="duplicateValues" dxfId="17" priority="15"/>
  </conditionalFormatting>
  <conditionalFormatting sqref="B449">
    <cfRule type="duplicateValues" dxfId="16" priority="14"/>
  </conditionalFormatting>
  <conditionalFormatting sqref="B450:B452">
    <cfRule type="duplicateValues" dxfId="15" priority="43"/>
  </conditionalFormatting>
  <conditionalFormatting sqref="B453">
    <cfRule type="duplicateValues" dxfId="14" priority="13"/>
  </conditionalFormatting>
  <conditionalFormatting sqref="B455">
    <cfRule type="duplicateValues" dxfId="13" priority="12"/>
  </conditionalFormatting>
  <conditionalFormatting sqref="B456:B463">
    <cfRule type="duplicateValues" dxfId="12" priority="49"/>
  </conditionalFormatting>
  <conditionalFormatting sqref="B464">
    <cfRule type="duplicateValues" dxfId="11" priority="11"/>
  </conditionalFormatting>
  <conditionalFormatting sqref="B465">
    <cfRule type="duplicateValues" dxfId="10" priority="53"/>
  </conditionalFormatting>
  <conditionalFormatting sqref="B466:B468">
    <cfRule type="duplicateValues" dxfId="9" priority="45"/>
  </conditionalFormatting>
  <conditionalFormatting sqref="B469">
    <cfRule type="duplicateValues" dxfId="8" priority="10"/>
  </conditionalFormatting>
  <conditionalFormatting sqref="B475">
    <cfRule type="duplicateValues" dxfId="7" priority="9"/>
  </conditionalFormatting>
  <conditionalFormatting sqref="B476">
    <cfRule type="duplicateValues" dxfId="6" priority="41"/>
  </conditionalFormatting>
  <conditionalFormatting sqref="B477">
    <cfRule type="duplicateValues" dxfId="5" priority="8"/>
  </conditionalFormatting>
  <conditionalFormatting sqref="B478">
    <cfRule type="duplicateValues" dxfId="4" priority="55"/>
  </conditionalFormatting>
  <conditionalFormatting sqref="J107:J114">
    <cfRule type="duplicateValues" dxfId="3" priority="3"/>
  </conditionalFormatting>
  <conditionalFormatting sqref="J115:J146">
    <cfRule type="duplicateValues" dxfId="2" priority="4"/>
  </conditionalFormatting>
  <conditionalFormatting sqref="J170">
    <cfRule type="duplicateValues" dxfId="1" priority="2"/>
  </conditionalFormatting>
  <conditionalFormatting sqref="J171:J182">
    <cfRule type="duplicateValues" dxfId="0" priority="5"/>
  </conditionalFormatting>
  <dataValidations count="3">
    <dataValidation type="list" showInputMessage="1" showErrorMessage="1" sqref="V79:V86 Y79:AA86" xr:uid="{22B58442-8DDB-4B8B-BD45-28D82B99B70C}">
      <formula1>"o,-, T.B.D,　,"</formula1>
    </dataValidation>
    <dataValidation type="list" showInputMessage="1" showErrorMessage="1" sqref="S479:AD487 W453:AC478 AD6:AD478 S6:S476 T453:V476 Y87:AA452 AB6:AC452 Y6:AA78 T6:U452 W6:X452 V6:V78 V87:V452" xr:uid="{65087AAA-478A-4DE4-B58F-6C3C18396B94}">
      <formula1>"o,-, ,"</formula1>
    </dataValidation>
    <dataValidation type="list" showInputMessage="1" showErrorMessage="1" sqref="S477:V478" xr:uid="{D26DA68E-6652-4040-92FA-1E809E037494}">
      <formula1>"o,-,o*"</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7035D-71B4-45AD-AE13-DE01C7E05447}">
  <dimension ref="B2:M19"/>
  <sheetViews>
    <sheetView workbookViewId="0">
      <selection activeCell="I19" sqref="I19"/>
    </sheetView>
  </sheetViews>
  <sheetFormatPr defaultRowHeight="18"/>
  <cols>
    <col min="2" max="2" width="44" customWidth="1"/>
    <col min="9" max="9" width="15.08203125" customWidth="1"/>
    <col min="10" max="12" width="11.08203125" bestFit="1" customWidth="1"/>
  </cols>
  <sheetData>
    <row r="2" spans="2:13">
      <c r="C2" s="757"/>
      <c r="D2" s="757"/>
      <c r="E2" s="757"/>
      <c r="F2" s="757"/>
    </row>
    <row r="3" spans="2:13">
      <c r="C3" t="s">
        <v>1525</v>
      </c>
      <c r="D3" t="s">
        <v>1526</v>
      </c>
      <c r="J3" t="s">
        <v>1527</v>
      </c>
      <c r="K3" t="s">
        <v>1528</v>
      </c>
      <c r="L3" t="s">
        <v>1529</v>
      </c>
      <c r="M3" t="s">
        <v>1530</v>
      </c>
    </row>
    <row r="4" spans="2:13" ht="26">
      <c r="B4" s="22" t="s">
        <v>1531</v>
      </c>
      <c r="C4" t="s">
        <v>1532</v>
      </c>
      <c r="D4" t="s">
        <v>1532</v>
      </c>
      <c r="I4" s="22" t="s">
        <v>1531</v>
      </c>
      <c r="J4" t="s">
        <v>47</v>
      </c>
      <c r="K4" t="s">
        <v>47</v>
      </c>
      <c r="L4" t="s">
        <v>1167</v>
      </c>
      <c r="M4" t="s">
        <v>1167</v>
      </c>
    </row>
    <row r="5" spans="2:13" ht="26">
      <c r="B5" s="22" t="s">
        <v>1533</v>
      </c>
      <c r="C5" t="s">
        <v>1532</v>
      </c>
      <c r="D5" t="s">
        <v>1532</v>
      </c>
      <c r="I5" s="22" t="s">
        <v>1533</v>
      </c>
      <c r="J5" t="s">
        <v>47</v>
      </c>
      <c r="K5" t="s">
        <v>47</v>
      </c>
      <c r="L5" t="s">
        <v>1167</v>
      </c>
      <c r="M5" t="s">
        <v>1167</v>
      </c>
    </row>
    <row r="6" spans="2:13" ht="26">
      <c r="B6" s="18" t="s">
        <v>1534</v>
      </c>
      <c r="C6" t="s">
        <v>1532</v>
      </c>
      <c r="D6" t="s">
        <v>1532</v>
      </c>
      <c r="I6" s="18" t="s">
        <v>1534</v>
      </c>
      <c r="J6" t="s">
        <v>47</v>
      </c>
      <c r="K6" t="s">
        <v>47</v>
      </c>
      <c r="L6" t="s">
        <v>1167</v>
      </c>
      <c r="M6" t="s">
        <v>1167</v>
      </c>
    </row>
    <row r="7" spans="2:13" ht="26">
      <c r="B7" s="19" t="s">
        <v>1535</v>
      </c>
      <c r="C7" t="s">
        <v>1532</v>
      </c>
      <c r="D7" t="s">
        <v>1532</v>
      </c>
      <c r="I7" s="19" t="s">
        <v>1535</v>
      </c>
      <c r="J7" t="s">
        <v>47</v>
      </c>
      <c r="K7" t="s">
        <v>47</v>
      </c>
      <c r="L7" t="s">
        <v>1167</v>
      </c>
      <c r="M7" t="s">
        <v>1167</v>
      </c>
    </row>
    <row r="8" spans="2:13" ht="26">
      <c r="B8" s="18" t="s">
        <v>1536</v>
      </c>
      <c r="C8" t="s">
        <v>1532</v>
      </c>
      <c r="D8" t="s">
        <v>1532</v>
      </c>
      <c r="I8" s="18" t="s">
        <v>1536</v>
      </c>
      <c r="J8" t="s">
        <v>47</v>
      </c>
      <c r="K8" t="s">
        <v>47</v>
      </c>
      <c r="L8" t="s">
        <v>1167</v>
      </c>
      <c r="M8" t="s">
        <v>1167</v>
      </c>
    </row>
    <row r="9" spans="2:13" ht="26">
      <c r="B9" s="22" t="s">
        <v>1537</v>
      </c>
      <c r="C9" t="s">
        <v>1532</v>
      </c>
      <c r="D9" t="s">
        <v>1532</v>
      </c>
      <c r="I9" s="22" t="s">
        <v>1537</v>
      </c>
      <c r="J9" t="s">
        <v>47</v>
      </c>
      <c r="K9" t="s">
        <v>47</v>
      </c>
      <c r="L9" t="s">
        <v>1167</v>
      </c>
      <c r="M9" t="s">
        <v>1167</v>
      </c>
    </row>
    <row r="10" spans="2:13" ht="26">
      <c r="B10" s="18" t="s">
        <v>1538</v>
      </c>
      <c r="C10" t="s">
        <v>1532</v>
      </c>
      <c r="D10" t="s">
        <v>1532</v>
      </c>
      <c r="I10" s="18" t="s">
        <v>1538</v>
      </c>
      <c r="J10" t="s">
        <v>47</v>
      </c>
      <c r="K10" t="s">
        <v>47</v>
      </c>
      <c r="L10" t="s">
        <v>1167</v>
      </c>
      <c r="M10" t="s">
        <v>1167</v>
      </c>
    </row>
    <row r="11" spans="2:13" ht="26">
      <c r="B11" s="20" t="s">
        <v>1539</v>
      </c>
      <c r="C11" t="s">
        <v>1532</v>
      </c>
      <c r="D11" t="s">
        <v>1532</v>
      </c>
      <c r="I11" s="20" t="s">
        <v>1539</v>
      </c>
      <c r="J11" t="s">
        <v>47</v>
      </c>
      <c r="K11" t="s">
        <v>47</v>
      </c>
      <c r="L11" t="s">
        <v>1167</v>
      </c>
      <c r="M11" t="s">
        <v>1167</v>
      </c>
    </row>
    <row r="12" spans="2:13" ht="26">
      <c r="B12" s="18" t="s">
        <v>1540</v>
      </c>
      <c r="C12" t="s">
        <v>1532</v>
      </c>
      <c r="D12" t="s">
        <v>1532</v>
      </c>
      <c r="I12" s="18" t="s">
        <v>1540</v>
      </c>
      <c r="J12" t="s">
        <v>47</v>
      </c>
      <c r="K12" t="s">
        <v>47</v>
      </c>
      <c r="L12" t="s">
        <v>1167</v>
      </c>
      <c r="M12" t="s">
        <v>1167</v>
      </c>
    </row>
    <row r="13" spans="2:13" ht="39">
      <c r="B13" s="21" t="s">
        <v>1541</v>
      </c>
      <c r="C13" t="s">
        <v>1532</v>
      </c>
      <c r="D13" t="s">
        <v>1532</v>
      </c>
      <c r="I13" s="21" t="s">
        <v>1541</v>
      </c>
      <c r="J13" t="s">
        <v>47</v>
      </c>
      <c r="K13" t="s">
        <v>47</v>
      </c>
      <c r="L13" t="s">
        <v>1167</v>
      </c>
      <c r="M13" t="s">
        <v>1167</v>
      </c>
    </row>
    <row r="14" spans="2:13" ht="26">
      <c r="B14" s="18" t="s">
        <v>1542</v>
      </c>
      <c r="C14" t="s">
        <v>1532</v>
      </c>
      <c r="D14" t="s">
        <v>1532</v>
      </c>
      <c r="I14" s="18" t="s">
        <v>1542</v>
      </c>
      <c r="J14" t="s">
        <v>47</v>
      </c>
      <c r="K14" t="s">
        <v>47</v>
      </c>
      <c r="L14" t="s">
        <v>1167</v>
      </c>
      <c r="M14" t="s">
        <v>1167</v>
      </c>
    </row>
    <row r="15" spans="2:13" ht="26">
      <c r="B15" s="19" t="s">
        <v>1543</v>
      </c>
      <c r="C15" t="s">
        <v>1532</v>
      </c>
      <c r="D15" t="s">
        <v>1167</v>
      </c>
      <c r="I15" s="19" t="s">
        <v>1543</v>
      </c>
      <c r="J15" t="s">
        <v>47</v>
      </c>
      <c r="K15" t="s">
        <v>1167</v>
      </c>
      <c r="L15" t="s">
        <v>1167</v>
      </c>
      <c r="M15" t="s">
        <v>1167</v>
      </c>
    </row>
    <row r="16" spans="2:13" ht="26">
      <c r="B16" s="20" t="s">
        <v>1544</v>
      </c>
      <c r="C16" t="s">
        <v>1532</v>
      </c>
      <c r="D16" t="s">
        <v>1167</v>
      </c>
      <c r="I16" s="20" t="s">
        <v>1544</v>
      </c>
      <c r="J16" t="s">
        <v>47</v>
      </c>
      <c r="K16" t="s">
        <v>1167</v>
      </c>
      <c r="L16" t="s">
        <v>1167</v>
      </c>
      <c r="M16" t="s">
        <v>1167</v>
      </c>
    </row>
    <row r="17" spans="2:13" ht="26">
      <c r="B17" s="18" t="s">
        <v>1545</v>
      </c>
      <c r="C17" t="s">
        <v>1532</v>
      </c>
      <c r="D17" t="s">
        <v>1167</v>
      </c>
      <c r="I17" s="18" t="s">
        <v>1545</v>
      </c>
      <c r="J17" t="s">
        <v>47</v>
      </c>
      <c r="K17" t="s">
        <v>1167</v>
      </c>
      <c r="L17" t="s">
        <v>1167</v>
      </c>
      <c r="M17" t="s">
        <v>1167</v>
      </c>
    </row>
    <row r="18" spans="2:13" ht="39">
      <c r="B18" s="21" t="s">
        <v>1546</v>
      </c>
      <c r="C18" t="s">
        <v>1532</v>
      </c>
      <c r="D18" t="s">
        <v>1167</v>
      </c>
      <c r="I18" s="21" t="s">
        <v>1546</v>
      </c>
      <c r="J18" t="s">
        <v>47</v>
      </c>
      <c r="K18" t="s">
        <v>1167</v>
      </c>
      <c r="L18" t="s">
        <v>1167</v>
      </c>
      <c r="M18" t="s">
        <v>1167</v>
      </c>
    </row>
    <row r="19" spans="2:13" ht="26">
      <c r="B19" s="18" t="s">
        <v>1547</v>
      </c>
      <c r="C19" t="s">
        <v>1532</v>
      </c>
      <c r="D19" t="s">
        <v>1167</v>
      </c>
      <c r="I19" s="18" t="s">
        <v>1547</v>
      </c>
      <c r="J19" t="s">
        <v>47</v>
      </c>
      <c r="K19" t="s">
        <v>1167</v>
      </c>
      <c r="L19" t="s">
        <v>1167</v>
      </c>
      <c r="M19" t="s">
        <v>1167</v>
      </c>
    </row>
  </sheetData>
  <mergeCells count="2">
    <mergeCell ref="C2:D2"/>
    <mergeCell ref="E2:F2"/>
  </mergeCells>
  <phoneticPr fontId="12"/>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38FD1C8AEF2E4AA6809F7384404F8B" ma:contentTypeVersion="22" ma:contentTypeDescription="Create a new document." ma:contentTypeScope="" ma:versionID="393619dea97cfe33a42ec8448025a5f6">
  <xsd:schema xmlns:xsd="http://www.w3.org/2001/XMLSchema" xmlns:xs="http://www.w3.org/2001/XMLSchema" xmlns:p="http://schemas.microsoft.com/office/2006/metadata/properties" xmlns:ns2="cd58149c-7b77-44e5-a61e-c2e283a450b1" xmlns:ns3="bc61f51f-1aa9-48f3-b0e5-b525266635d5" targetNamespace="http://schemas.microsoft.com/office/2006/metadata/properties" ma:root="true" ma:fieldsID="8138a3f2f1e72e6c651055aef283ad99" ns2:_="" ns3:_="">
    <xsd:import namespace="cd58149c-7b77-44e5-a61e-c2e283a450b1"/>
    <xsd:import namespace="bc61f51f-1aa9-48f3-b0e5-b525266635d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_x5bfe__x8c61__x30e6__x30fc__x30b6__x30fc_" minOccurs="0"/>
                <xsd:element ref="ns2:_ModernAudienceTargetUserField" minOccurs="0"/>
                <xsd:element ref="ns2:_ModernAudienceAadObjectIds" minOccurs="0"/>
                <xsd:element ref="ns2:_x5834__x6240_" minOccurs="0"/>
                <xsd:element ref="ns2:8e58ee48-a0ba-4c0d-9ac8-a6c5de25e786CountryOrRegion" minOccurs="0"/>
                <xsd:element ref="ns2:8e58ee48-a0ba-4c0d-9ac8-a6c5de25e786State" minOccurs="0"/>
                <xsd:element ref="ns2:8e58ee48-a0ba-4c0d-9ac8-a6c5de25e786City" minOccurs="0"/>
                <xsd:element ref="ns2:8e58ee48-a0ba-4c0d-9ac8-a6c5de25e786PostalCode" minOccurs="0"/>
                <xsd:element ref="ns2:8e58ee48-a0ba-4c0d-9ac8-a6c5de25e786Street" minOccurs="0"/>
                <xsd:element ref="ns2:8e58ee48-a0ba-4c0d-9ac8-a6c5de25e786GeoLoc" minOccurs="0"/>
                <xsd:element ref="ns2:8e58ee48-a0ba-4c0d-9ac8-a6c5de25e786DispNam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58149c-7b77-44e5-a61e-c2e283a450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31f0850-98f7-4372-8aa8-4aaf7edce82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_x5bfe__x8c61__x30e6__x30fc__x30b6__x30fc_" ma:index="18" nillable="true" ma:displayName="対象ユーザー" ma:internalName="_x5bfe__x8c61__x30e6__x30fc__x30b6__x30fc_">
      <xsd:simpleType>
        <xsd:restriction base="dms:Unknown"/>
      </xsd:simpleType>
    </xsd:element>
    <xsd:element name="_ModernAudienceTargetUserField" ma:index="19" nillable="true" ma:displayName="Audience" ma:list="UserInfo" ma:SharePointGroup="0" ma:internalName="_ModernAudienceTargetUserField"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ModernAudienceAadObjectIds" ma:index="20" nillable="true" ma:displayName="AudienceIds" ma:list="{cee6242c-9ccf-4aa5-84ad-b2904faa3d51}" ma:internalName="_ModernAudienceAadObjectIds" ma:readOnly="true" ma:showField="_AadObjectIdForUser" ma:web="bc61f51f-1aa9-48f3-b0e5-b525266635d5">
      <xsd:complexType>
        <xsd:complexContent>
          <xsd:extension base="dms:MultiChoiceLookup">
            <xsd:sequence>
              <xsd:element name="Value" type="dms:Lookup" maxOccurs="unbounded" minOccurs="0" nillable="true"/>
            </xsd:sequence>
          </xsd:extension>
        </xsd:complexContent>
      </xsd:complexType>
    </xsd:element>
    <xsd:element name="_x5834__x6240_" ma:index="21" nillable="true" ma:displayName="場所" ma:format="Dropdown" ma:internalName="_x5834__x6240_">
      <xsd:simpleType>
        <xsd:restriction base="dms:Unknown"/>
      </xsd:simpleType>
    </xsd:element>
    <xsd:element name="8e58ee48-a0ba-4c0d-9ac8-a6c5de25e786CountryOrRegion" ma:index="22" nillable="true" ma:displayName="場所: 国/地域" ma:internalName="CountryOrRegion" ma:readOnly="true">
      <xsd:simpleType>
        <xsd:restriction base="dms:Text"/>
      </xsd:simpleType>
    </xsd:element>
    <xsd:element name="8e58ee48-a0ba-4c0d-9ac8-a6c5de25e786State" ma:index="23" nillable="true" ma:displayName="場所: 都道府県" ma:internalName="State" ma:readOnly="true">
      <xsd:simpleType>
        <xsd:restriction base="dms:Text"/>
      </xsd:simpleType>
    </xsd:element>
    <xsd:element name="8e58ee48-a0ba-4c0d-9ac8-a6c5de25e786City" ma:index="24" nillable="true" ma:displayName="場所:市区町村" ma:internalName="City" ma:readOnly="true">
      <xsd:simpleType>
        <xsd:restriction base="dms:Text"/>
      </xsd:simpleType>
    </xsd:element>
    <xsd:element name="8e58ee48-a0ba-4c0d-9ac8-a6c5de25e786PostalCode" ma:index="25" nillable="true" ma:displayName="場所: 郵便番号コード" ma:internalName="PostalCode" ma:readOnly="true">
      <xsd:simpleType>
        <xsd:restriction base="dms:Text"/>
      </xsd:simpleType>
    </xsd:element>
    <xsd:element name="8e58ee48-a0ba-4c0d-9ac8-a6c5de25e786Street" ma:index="26" nillable="true" ma:displayName="場所: 番地" ma:internalName="Street" ma:readOnly="true">
      <xsd:simpleType>
        <xsd:restriction base="dms:Text"/>
      </xsd:simpleType>
    </xsd:element>
    <xsd:element name="8e58ee48-a0ba-4c0d-9ac8-a6c5de25e786GeoLoc" ma:index="27" nillable="true" ma:displayName="場所: 座標" ma:internalName="GeoLoc" ma:readOnly="true">
      <xsd:simpleType>
        <xsd:restriction base="dms:Unknown"/>
      </xsd:simpleType>
    </xsd:element>
    <xsd:element name="8e58ee48-a0ba-4c0d-9ac8-a6c5de25e786DispName" ma:index="28" nillable="true" ma:displayName="場所: 名前" ma:internalName="DispName" ma:readOnly="true">
      <xsd:simpleType>
        <xsd:restriction base="dms:Text"/>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c61f51f-1aa9-48f3-b0e5-b525266635d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7dc31d1-ab5d-4b08-a9dd-c301ac2ce14d}" ma:internalName="TaxCatchAll" ma:showField="CatchAllData" ma:web="bc61f51f-1aa9-48f3-b0e5-b525266635d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c61f51f-1aa9-48f3-b0e5-b525266635d5" xsi:nil="true"/>
    <lcf76f155ced4ddcb4097134ff3c332f xmlns="cd58149c-7b77-44e5-a61e-c2e283a450b1">
      <Terms xmlns="http://schemas.microsoft.com/office/infopath/2007/PartnerControls"/>
    </lcf76f155ced4ddcb4097134ff3c332f>
    <_ModernAudienceTargetUserField xmlns="cd58149c-7b77-44e5-a61e-c2e283a450b1">
      <UserInfo>
        <DisplayName/>
        <AccountId xsi:nil="true"/>
        <AccountType/>
      </UserInfo>
    </_ModernAudienceTargetUserField>
    <_x5bfe__x8c61__x30e6__x30fc__x30b6__x30fc_ xmlns="cd58149c-7b77-44e5-a61e-c2e283a450b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9352BA-00DF-45BB-968D-0BF34C91E5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58149c-7b77-44e5-a61e-c2e283a450b1"/>
    <ds:schemaRef ds:uri="bc61f51f-1aa9-48f3-b0e5-b525266635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005B50-6860-4C0C-8D33-2B8D35CC89F0}">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bc61f51f-1aa9-48f3-b0e5-b525266635d5"/>
    <ds:schemaRef ds:uri="http://schemas.microsoft.com/office/infopath/2007/PartnerControls"/>
    <ds:schemaRef ds:uri="http://purl.org/dc/elements/1.1/"/>
    <ds:schemaRef ds:uri="cd58149c-7b77-44e5-a61e-c2e283a450b1"/>
    <ds:schemaRef ds:uri="http://www.w3.org/XML/1998/namespace"/>
    <ds:schemaRef ds:uri="http://purl.org/dc/dcmitype/"/>
  </ds:schemaRefs>
</ds:datastoreItem>
</file>

<file path=customXml/itemProps3.xml><?xml version="1.0" encoding="utf-8"?>
<ds:datastoreItem xmlns:ds="http://schemas.openxmlformats.org/officeDocument/2006/customXml" ds:itemID="{3473A45D-4C3C-4D4D-8D64-F2905012AB5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History</vt:lpstr>
      <vt:lpstr>Interrupt Table U5Lx</vt:lpstr>
      <vt:lpstr>U5L Int request</vt:lpstr>
      <vt:lpstr>Old_Info→</vt:lpstr>
      <vt:lpstr>U5L Int request (DF1)</vt:lpstr>
      <vt:lpstr>Core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Masahito Ishizawa</dc:creator>
  <cp:keywords/>
  <dc:description/>
  <cp:lastModifiedBy>Takashi Oki</cp:lastModifiedBy>
  <cp:revision/>
  <dcterms:created xsi:type="dcterms:W3CDTF">2021-05-11T01:52:50Z</dcterms:created>
  <dcterms:modified xsi:type="dcterms:W3CDTF">2023-10-31T08:36:11Z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0x0101005738FD1C8AEF2E4AA6809F7384404F8B</vt:lpwstr>
  </property>
  <property fmtid="{D5CDD505-2E9C-101B-9397-08002B2CF9AE}" pid="3" name="MediaServiceImageTags">
    <vt:lpwstr/>
  </property>
</Properties>
</file>