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7" i="1"/>
  <c r="G37"/>
  <c r="H37"/>
  <c r="E37"/>
  <c r="H36"/>
  <c r="H35"/>
  <c r="H33"/>
  <c r="H31"/>
  <c r="H30"/>
  <c r="H28"/>
  <c r="H27"/>
  <c r="F34"/>
  <c r="G34"/>
  <c r="F32"/>
  <c r="G32"/>
  <c r="H32"/>
  <c r="F29"/>
  <c r="G29"/>
  <c r="H29"/>
  <c r="F26"/>
  <c r="F25" s="1"/>
  <c r="G26"/>
  <c r="G25" s="1"/>
  <c r="E32"/>
  <c r="E34"/>
  <c r="E29"/>
  <c r="E26"/>
  <c r="F21"/>
  <c r="G21"/>
  <c r="H21"/>
  <c r="E21"/>
  <c r="E6" s="1"/>
  <c r="E7"/>
  <c r="F16"/>
  <c r="G16"/>
  <c r="H16"/>
  <c r="E16"/>
  <c r="F13"/>
  <c r="G13"/>
  <c r="H13"/>
  <c r="E13"/>
  <c r="F7"/>
  <c r="G7"/>
  <c r="H7"/>
  <c r="F6"/>
  <c r="G6"/>
  <c r="H6"/>
  <c r="H23"/>
  <c r="H22"/>
  <c r="F12"/>
  <c r="F11"/>
  <c r="F10"/>
  <c r="F9"/>
  <c r="F8"/>
  <c r="H34" l="1"/>
  <c r="H26"/>
  <c r="E25"/>
  <c r="H25" l="1"/>
</calcChain>
</file>

<file path=xl/sharedStrings.xml><?xml version="1.0" encoding="utf-8"?>
<sst xmlns="http://schemas.openxmlformats.org/spreadsheetml/2006/main" count="72" uniqueCount="47">
  <si>
    <t xml:space="preserve">Gift Voucher + membership card </t>
  </si>
  <si>
    <t>Nguyễn Đặng Túy</t>
  </si>
  <si>
    <t>REP</t>
  </si>
  <si>
    <t>Trịnh Thị Nhung</t>
  </si>
  <si>
    <t>Uông Quang Minh</t>
  </si>
  <si>
    <t>Hoàng Mạnh Cương</t>
  </si>
  <si>
    <t>Hoàng Thanh Bình</t>
  </si>
  <si>
    <t>Trần Lan Hương</t>
  </si>
  <si>
    <t>Gói tim mạch ưu đãi</t>
  </si>
  <si>
    <t>Nguyễn Tiến Bộ</t>
  </si>
  <si>
    <t>Hoàng Thị Cương</t>
  </si>
  <si>
    <t>Nguyễn Việt Anh</t>
  </si>
  <si>
    <t>Nguyễn Thị Hải Yến</t>
  </si>
  <si>
    <t>Voucher Amadora</t>
  </si>
  <si>
    <t>Nguyễn Thị Việt Băng</t>
  </si>
  <si>
    <t>Trần Thị Bình</t>
  </si>
  <si>
    <t>Lưu Tuyết Hà</t>
  </si>
  <si>
    <t>Thẻ Gift Voucher KSK TQ 699.000 đ</t>
  </si>
  <si>
    <t>Phạm Ngọc Hòa</t>
  </si>
  <si>
    <t>Nguyễn Thị Vân</t>
  </si>
  <si>
    <t>Ngày</t>
  </si>
  <si>
    <t>Tên KH</t>
  </si>
  <si>
    <t>ID</t>
  </si>
  <si>
    <t>Mã thẻ</t>
  </si>
  <si>
    <t>Mã phát hành</t>
  </si>
  <si>
    <t>Phòng kinh doanh</t>
  </si>
  <si>
    <t>Call</t>
  </si>
  <si>
    <t>Quầy</t>
  </si>
  <si>
    <t>Phòng CSKH</t>
  </si>
  <si>
    <t>monmy</t>
  </si>
  <si>
    <t>Phòng marketing</t>
  </si>
  <si>
    <t>B.M.Thu</t>
  </si>
  <si>
    <t>REP123</t>
  </si>
  <si>
    <t>PKD</t>
  </si>
  <si>
    <t>L.M.Dũng</t>
  </si>
  <si>
    <t>Quầy thu ngân</t>
  </si>
  <si>
    <t>Mã KM</t>
  </si>
  <si>
    <t>MM123</t>
  </si>
  <si>
    <t>Người phát hành</t>
  </si>
  <si>
    <t>TỔNG HỢP DOANH THU KHÁM CÁC LOẠI THẺ DỊCH VỤ</t>
  </si>
  <si>
    <t>Ghi chú</t>
  </si>
  <si>
    <t>Doanh thu</t>
  </si>
  <si>
    <t>Thuốc</t>
  </si>
  <si>
    <t>Tổng DT</t>
  </si>
  <si>
    <t>PS thêm</t>
  </si>
  <si>
    <t>Thẻ DV</t>
  </si>
  <si>
    <t>Tổng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</si>
</sst>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164" fontId="2" fillId="0" borderId="1" xfId="1" applyNumberFormat="1" applyFont="1" applyBorder="1"/>
    <xf numFmtId="0" fontId="3" fillId="0" borderId="0" xfId="0" applyFont="1"/>
    <xf numFmtId="164" fontId="3" fillId="3" borderId="3" xfId="1" applyNumberFormat="1" applyFont="1" applyFill="1" applyBorder="1"/>
    <xf numFmtId="14" fontId="3" fillId="0" borderId="9" xfId="0" applyNumberFormat="1" applyFont="1" applyBorder="1"/>
    <xf numFmtId="0" fontId="3" fillId="0" borderId="9" xfId="0" applyFont="1" applyBorder="1"/>
    <xf numFmtId="164" fontId="2" fillId="0" borderId="9" xfId="1" applyNumberFormat="1" applyFont="1" applyBorder="1"/>
    <xf numFmtId="0" fontId="2" fillId="0" borderId="9" xfId="0" applyFont="1" applyBorder="1"/>
    <xf numFmtId="164" fontId="3" fillId="3" borderId="9" xfId="1" applyNumberFormat="1" applyFont="1" applyFill="1" applyBorder="1"/>
    <xf numFmtId="14" fontId="2" fillId="0" borderId="9" xfId="0" applyNumberFormat="1" applyFont="1" applyBorder="1"/>
    <xf numFmtId="0" fontId="3" fillId="0" borderId="10" xfId="0" applyFont="1" applyBorder="1"/>
    <xf numFmtId="0" fontId="4" fillId="2" borderId="9" xfId="0" applyFont="1" applyFill="1" applyBorder="1"/>
    <xf numFmtId="164" fontId="5" fillId="2" borderId="9" xfId="1" applyNumberFormat="1" applyFont="1" applyFill="1" applyBorder="1"/>
    <xf numFmtId="0" fontId="2" fillId="0" borderId="9" xfId="0" applyFont="1" applyBorder="1" applyAlignment="1">
      <alignment wrapText="1"/>
    </xf>
    <xf numFmtId="164" fontId="4" fillId="2" borderId="9" xfId="1" applyNumberFormat="1" applyFont="1" applyFill="1" applyBorder="1"/>
    <xf numFmtId="164" fontId="6" fillId="0" borderId="9" xfId="1" applyNumberFormat="1" applyFont="1" applyBorder="1"/>
    <xf numFmtId="0" fontId="4" fillId="4" borderId="9" xfId="0" applyFont="1" applyFill="1" applyBorder="1"/>
    <xf numFmtId="0" fontId="7" fillId="4" borderId="9" xfId="0" applyFont="1" applyFill="1" applyBorder="1"/>
    <xf numFmtId="164" fontId="8" fillId="4" borderId="9" xfId="1" applyNumberFormat="1" applyFont="1" applyFill="1" applyBorder="1"/>
    <xf numFmtId="0" fontId="2" fillId="0" borderId="10" xfId="0" applyFont="1" applyBorder="1"/>
    <xf numFmtId="164" fontId="2" fillId="0" borderId="10" xfId="1" applyNumberFormat="1" applyFont="1" applyBorder="1"/>
    <xf numFmtId="0" fontId="4" fillId="2" borderId="2" xfId="0" applyFont="1" applyFill="1" applyBorder="1"/>
    <xf numFmtId="0" fontId="4" fillId="4" borderId="2" xfId="0" applyFont="1" applyFill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13" xfId="1" applyNumberFormat="1" applyFont="1" applyBorder="1"/>
    <xf numFmtId="164" fontId="4" fillId="2" borderId="12" xfId="1" applyNumberFormat="1" applyFont="1" applyFill="1" applyBorder="1"/>
    <xf numFmtId="164" fontId="8" fillId="4" borderId="12" xfId="1" applyNumberFormat="1" applyFont="1" applyFill="1" applyBorder="1"/>
    <xf numFmtId="164" fontId="2" fillId="0" borderId="12" xfId="1" applyNumberFormat="1" applyFont="1" applyBorder="1"/>
    <xf numFmtId="0" fontId="2" fillId="0" borderId="9" xfId="0" applyFont="1" applyFill="1" applyBorder="1"/>
    <xf numFmtId="164" fontId="2" fillId="0" borderId="9" xfId="1" applyNumberFormat="1" applyFont="1" applyBorder="1" applyAlignment="1">
      <alignment wrapText="1"/>
    </xf>
    <xf numFmtId="164" fontId="3" fillId="0" borderId="10" xfId="1" applyNumberFormat="1" applyFont="1" applyBorder="1"/>
    <xf numFmtId="164" fontId="2" fillId="0" borderId="12" xfId="1" applyNumberFormat="1" applyFont="1" applyBorder="1" applyAlignment="1">
      <alignment wrapText="1"/>
    </xf>
    <xf numFmtId="164" fontId="3" fillId="0" borderId="0" xfId="1" applyNumberFormat="1" applyFont="1"/>
    <xf numFmtId="0" fontId="3" fillId="0" borderId="0" xfId="0" applyFont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14" fontId="8" fillId="5" borderId="11" xfId="0" applyNumberFormat="1" applyFont="1" applyFill="1" applyBorder="1"/>
    <xf numFmtId="0" fontId="8" fillId="5" borderId="11" xfId="0" applyFont="1" applyFill="1" applyBorder="1"/>
    <xf numFmtId="164" fontId="8" fillId="5" borderId="11" xfId="1" applyNumberFormat="1" applyFont="1" applyFill="1" applyBorder="1"/>
    <xf numFmtId="0" fontId="8" fillId="0" borderId="0" xfId="0" applyFont="1"/>
    <xf numFmtId="14" fontId="8" fillId="5" borderId="9" xfId="0" applyNumberFormat="1" applyFont="1" applyFill="1" applyBorder="1"/>
    <xf numFmtId="0" fontId="8" fillId="5" borderId="4" xfId="0" applyFont="1" applyFill="1" applyBorder="1"/>
    <xf numFmtId="0" fontId="8" fillId="5" borderId="8" xfId="0" applyFont="1" applyFill="1" applyBorder="1"/>
    <xf numFmtId="164" fontId="8" fillId="5" borderId="6" xfId="1" applyNumberFormat="1" applyFont="1" applyFill="1" applyBorder="1"/>
    <xf numFmtId="0" fontId="2" fillId="0" borderId="5" xfId="0" applyFont="1" applyBorder="1"/>
    <xf numFmtId="0" fontId="2" fillId="0" borderId="11" xfId="0" applyFont="1" applyBorder="1"/>
    <xf numFmtId="164" fontId="2" fillId="0" borderId="6" xfId="1" applyNumberFormat="1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19" xfId="0" applyFont="1" applyBorder="1"/>
    <xf numFmtId="164" fontId="2" fillId="0" borderId="19" xfId="1" applyNumberFormat="1" applyFont="1" applyBorder="1"/>
    <xf numFmtId="164" fontId="2" fillId="0" borderId="19" xfId="1" applyNumberFormat="1" applyFont="1" applyFill="1" applyBorder="1"/>
    <xf numFmtId="0" fontId="8" fillId="6" borderId="7" xfId="0" applyFont="1" applyFill="1" applyBorder="1"/>
    <xf numFmtId="164" fontId="8" fillId="6" borderId="7" xfId="1" applyNumberFormat="1" applyFont="1" applyFill="1" applyBorder="1"/>
    <xf numFmtId="0" fontId="4" fillId="6" borderId="7" xfId="0" applyFont="1" applyFill="1" applyBorder="1"/>
    <xf numFmtId="164" fontId="4" fillId="6" borderId="7" xfId="1" applyNumberFormat="1" applyFont="1" applyFill="1" applyBorder="1"/>
    <xf numFmtId="164" fontId="3" fillId="0" borderId="9" xfId="1" applyNumberFormat="1" applyFont="1" applyFill="1" applyBorder="1"/>
    <xf numFmtId="0" fontId="8" fillId="0" borderId="0" xfId="0" applyFont="1" applyAlignment="1">
      <alignment horizontal="center"/>
    </xf>
    <xf numFmtId="164" fontId="8" fillId="0" borderId="14" xfId="1" applyNumberFormat="1" applyFont="1" applyBorder="1" applyAlignment="1">
      <alignment horizontal="center" vertical="center"/>
    </xf>
    <xf numFmtId="164" fontId="8" fillId="0" borderId="15" xfId="1" applyNumberFormat="1" applyFont="1" applyBorder="1" applyAlignment="1">
      <alignment horizontal="center" vertical="center"/>
    </xf>
    <xf numFmtId="164" fontId="8" fillId="0" borderId="16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7"/>
  <sheetViews>
    <sheetView tabSelected="1" topLeftCell="D1" workbookViewId="0">
      <selection activeCell="L30" sqref="L30:L31"/>
    </sheetView>
  </sheetViews>
  <sheetFormatPr defaultRowHeight="15"/>
  <cols>
    <col min="1" max="1" width="11.28515625" style="2" bestFit="1" customWidth="1"/>
    <col min="2" max="2" width="4.42578125" style="2" customWidth="1"/>
    <col min="3" max="3" width="20.28515625" style="2" bestFit="1" customWidth="1"/>
    <col min="4" max="4" width="10" style="2" customWidth="1"/>
    <col min="5" max="5" width="12.7109375" style="33" bestFit="1" customWidth="1"/>
    <col min="6" max="7" width="11.5703125" style="33" bestFit="1" customWidth="1"/>
    <col min="8" max="8" width="14.5703125" style="33" bestFit="1" customWidth="1"/>
    <col min="9" max="9" width="12.28515625" style="2" customWidth="1"/>
    <col min="10" max="10" width="13.85546875" style="2" customWidth="1"/>
    <col min="11" max="12" width="23.28515625" style="2" customWidth="1"/>
    <col min="13" max="16384" width="9.140625" style="2"/>
  </cols>
  <sheetData>
    <row r="2" spans="1:12">
      <c r="A2" s="57" t="s">
        <v>39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4" spans="1:12" s="34" customFormat="1" ht="21.75" customHeight="1">
      <c r="A4" s="61" t="s">
        <v>20</v>
      </c>
      <c r="B4" s="61" t="s">
        <v>36</v>
      </c>
      <c r="C4" s="61" t="s">
        <v>21</v>
      </c>
      <c r="D4" s="61" t="s">
        <v>22</v>
      </c>
      <c r="E4" s="58" t="s">
        <v>41</v>
      </c>
      <c r="F4" s="59"/>
      <c r="G4" s="59"/>
      <c r="H4" s="60"/>
      <c r="I4" s="61" t="s">
        <v>23</v>
      </c>
      <c r="J4" s="61" t="s">
        <v>24</v>
      </c>
      <c r="K4" s="61" t="s">
        <v>38</v>
      </c>
      <c r="L4" s="61" t="s">
        <v>40</v>
      </c>
    </row>
    <row r="5" spans="1:12" s="34" customFormat="1" ht="21.75" customHeight="1">
      <c r="A5" s="62"/>
      <c r="B5" s="62"/>
      <c r="C5" s="62"/>
      <c r="D5" s="62"/>
      <c r="E5" s="35" t="s">
        <v>45</v>
      </c>
      <c r="F5" s="35" t="s">
        <v>44</v>
      </c>
      <c r="G5" s="35" t="s">
        <v>42</v>
      </c>
      <c r="H5" s="35" t="s">
        <v>43</v>
      </c>
      <c r="I5" s="62"/>
      <c r="J5" s="62"/>
      <c r="K5" s="62"/>
      <c r="L5" s="62"/>
    </row>
    <row r="6" spans="1:12" s="39" customFormat="1" ht="21.75" customHeight="1">
      <c r="A6" s="36">
        <v>42401</v>
      </c>
      <c r="B6" s="37"/>
      <c r="C6" s="37"/>
      <c r="D6" s="37"/>
      <c r="E6" s="38">
        <f>E7+E13+E16+E21</f>
        <v>7298000</v>
      </c>
      <c r="F6" s="38">
        <f t="shared" ref="F6:H6" si="0">F7+F13+F16+F21</f>
        <v>5025000</v>
      </c>
      <c r="G6" s="38">
        <f t="shared" si="0"/>
        <v>3030000</v>
      </c>
      <c r="H6" s="38">
        <f t="shared" si="0"/>
        <v>15353000</v>
      </c>
      <c r="I6" s="37"/>
      <c r="J6" s="37"/>
      <c r="K6" s="37"/>
      <c r="L6" s="37"/>
    </row>
    <row r="7" spans="1:12" ht="21.75" customHeight="1">
      <c r="A7" s="4"/>
      <c r="B7" s="11" t="s">
        <v>0</v>
      </c>
      <c r="C7" s="11"/>
      <c r="D7" s="11"/>
      <c r="E7" s="14">
        <f>SUM(E8:E11)</f>
        <v>0</v>
      </c>
      <c r="F7" s="14">
        <f t="shared" ref="F7:H7" si="1">SUM(F8:F11)</f>
        <v>3825000</v>
      </c>
      <c r="G7" s="14">
        <f t="shared" si="1"/>
        <v>2520000</v>
      </c>
      <c r="H7" s="14">
        <f t="shared" si="1"/>
        <v>6345000</v>
      </c>
      <c r="I7" s="12"/>
      <c r="J7" s="12"/>
      <c r="K7" s="12"/>
      <c r="L7" s="12"/>
    </row>
    <row r="8" spans="1:12" ht="21.75" customHeight="1">
      <c r="A8" s="5"/>
      <c r="B8" s="5"/>
      <c r="C8" s="7" t="s">
        <v>1</v>
      </c>
      <c r="D8" s="7">
        <v>1422002</v>
      </c>
      <c r="E8" s="6">
        <v>0</v>
      </c>
      <c r="F8" s="56">
        <f>H8-G8</f>
        <v>1695000</v>
      </c>
      <c r="G8" s="6">
        <v>1550000</v>
      </c>
      <c r="H8" s="6">
        <v>3245000</v>
      </c>
      <c r="I8" s="6" t="s">
        <v>32</v>
      </c>
      <c r="J8" s="6" t="s">
        <v>2</v>
      </c>
      <c r="K8" s="5" t="s">
        <v>31</v>
      </c>
      <c r="L8" s="5"/>
    </row>
    <row r="9" spans="1:12" ht="21.75" customHeight="1">
      <c r="A9" s="5"/>
      <c r="B9" s="5"/>
      <c r="C9" s="7" t="s">
        <v>3</v>
      </c>
      <c r="D9" s="7">
        <v>38721221</v>
      </c>
      <c r="E9" s="6">
        <v>0</v>
      </c>
      <c r="F9" s="6">
        <f t="shared" ref="F9:F12" si="2">H9-G9</f>
        <v>190000</v>
      </c>
      <c r="G9" s="6">
        <v>0</v>
      </c>
      <c r="H9" s="6">
        <v>190000</v>
      </c>
      <c r="I9" s="7">
        <v>38721221</v>
      </c>
      <c r="J9" s="6">
        <v>442</v>
      </c>
      <c r="K9" s="5" t="s">
        <v>28</v>
      </c>
      <c r="L9" s="5"/>
    </row>
    <row r="10" spans="1:12" ht="21.75" customHeight="1">
      <c r="A10" s="5"/>
      <c r="B10" s="5"/>
      <c r="C10" s="13" t="s">
        <v>4</v>
      </c>
      <c r="D10" s="7">
        <v>46495222</v>
      </c>
      <c r="E10" s="6">
        <v>0</v>
      </c>
      <c r="F10" s="6">
        <f t="shared" si="2"/>
        <v>680000</v>
      </c>
      <c r="G10" s="6">
        <v>0</v>
      </c>
      <c r="H10" s="6">
        <v>680000</v>
      </c>
      <c r="I10" s="7">
        <v>46495222</v>
      </c>
      <c r="J10" s="6">
        <v>16</v>
      </c>
      <c r="K10" s="5" t="s">
        <v>34</v>
      </c>
      <c r="L10" s="5"/>
    </row>
    <row r="11" spans="1:12" ht="21.75" customHeight="1">
      <c r="A11" s="5"/>
      <c r="B11" s="5"/>
      <c r="C11" s="13" t="s">
        <v>5</v>
      </c>
      <c r="D11" s="7">
        <v>44443221</v>
      </c>
      <c r="E11" s="6">
        <v>0</v>
      </c>
      <c r="F11" s="6">
        <f t="shared" si="2"/>
        <v>1260000</v>
      </c>
      <c r="G11" s="6">
        <v>970000</v>
      </c>
      <c r="H11" s="8">
        <v>2230000</v>
      </c>
      <c r="I11" s="7" t="s">
        <v>37</v>
      </c>
      <c r="J11" s="8" t="s">
        <v>29</v>
      </c>
      <c r="K11" s="5" t="s">
        <v>30</v>
      </c>
      <c r="L11" s="5"/>
    </row>
    <row r="12" spans="1:12" ht="21.75" customHeight="1">
      <c r="A12" s="5"/>
      <c r="B12" s="5"/>
      <c r="C12" s="13" t="s">
        <v>7</v>
      </c>
      <c r="D12" s="7">
        <v>3076225</v>
      </c>
      <c r="E12" s="6">
        <v>0</v>
      </c>
      <c r="F12" s="6">
        <f t="shared" si="2"/>
        <v>880000</v>
      </c>
      <c r="G12" s="6"/>
      <c r="H12" s="8">
        <v>880000</v>
      </c>
      <c r="I12" s="7">
        <v>3076225</v>
      </c>
      <c r="J12" s="8">
        <v>442</v>
      </c>
      <c r="K12" s="5" t="s">
        <v>28</v>
      </c>
      <c r="L12" s="5"/>
    </row>
    <row r="13" spans="1:12" ht="21.75" customHeight="1">
      <c r="A13" s="5"/>
      <c r="B13" s="11" t="s">
        <v>8</v>
      </c>
      <c r="C13" s="11"/>
      <c r="D13" s="11"/>
      <c r="E13" s="14">
        <f>SUM(E14:E15)</f>
        <v>1400000</v>
      </c>
      <c r="F13" s="14">
        <f t="shared" ref="F13:H13" si="3">SUM(F14:F15)</f>
        <v>0</v>
      </c>
      <c r="G13" s="14">
        <f t="shared" si="3"/>
        <v>0</v>
      </c>
      <c r="H13" s="14">
        <f t="shared" si="3"/>
        <v>1400000</v>
      </c>
      <c r="I13" s="14"/>
      <c r="J13" s="14"/>
      <c r="K13" s="14"/>
      <c r="L13" s="14"/>
    </row>
    <row r="14" spans="1:12" ht="21.75" customHeight="1">
      <c r="A14" s="5"/>
      <c r="B14" s="5"/>
      <c r="C14" s="7" t="s">
        <v>9</v>
      </c>
      <c r="D14" s="7">
        <v>46511222</v>
      </c>
      <c r="E14" s="6">
        <v>700000</v>
      </c>
      <c r="F14" s="6">
        <v>0</v>
      </c>
      <c r="G14" s="6"/>
      <c r="H14" s="15">
        <v>700000</v>
      </c>
      <c r="I14" s="6">
        <v>15</v>
      </c>
      <c r="J14" s="9" t="s">
        <v>27</v>
      </c>
      <c r="K14" s="5" t="s">
        <v>35</v>
      </c>
      <c r="L14" s="5"/>
    </row>
    <row r="15" spans="1:12" ht="21.75" customHeight="1">
      <c r="A15" s="5"/>
      <c r="B15" s="5"/>
      <c r="C15" s="7" t="s">
        <v>10</v>
      </c>
      <c r="D15" s="7">
        <v>46514222</v>
      </c>
      <c r="E15" s="6">
        <v>700000</v>
      </c>
      <c r="F15" s="6">
        <v>0</v>
      </c>
      <c r="G15" s="6"/>
      <c r="H15" s="15">
        <v>700000</v>
      </c>
      <c r="I15" s="6">
        <v>15</v>
      </c>
      <c r="J15" s="9" t="s">
        <v>27</v>
      </c>
      <c r="K15" s="5" t="s">
        <v>35</v>
      </c>
      <c r="L15" s="5"/>
    </row>
    <row r="16" spans="1:12" ht="21.75" customHeight="1">
      <c r="A16" s="5"/>
      <c r="B16" s="16" t="s">
        <v>13</v>
      </c>
      <c r="C16" s="16"/>
      <c r="D16" s="17"/>
      <c r="E16" s="18">
        <f>SUM(E17:E19)</f>
        <v>4500000</v>
      </c>
      <c r="F16" s="18">
        <f t="shared" ref="F16:H16" si="4">SUM(F17:F19)</f>
        <v>0</v>
      </c>
      <c r="G16" s="18">
        <f t="shared" si="4"/>
        <v>0</v>
      </c>
      <c r="H16" s="18">
        <f t="shared" si="4"/>
        <v>4500000</v>
      </c>
      <c r="I16" s="18"/>
      <c r="J16" s="18"/>
      <c r="K16" s="18"/>
      <c r="L16" s="18"/>
    </row>
    <row r="17" spans="1:12" ht="21.75" customHeight="1">
      <c r="A17" s="5"/>
      <c r="B17" s="5"/>
      <c r="C17" s="13" t="s">
        <v>14</v>
      </c>
      <c r="D17" s="13">
        <v>46496222</v>
      </c>
      <c r="E17" s="30">
        <v>1500000</v>
      </c>
      <c r="F17" s="30"/>
      <c r="G17" s="30"/>
      <c r="H17" s="15">
        <v>1500000</v>
      </c>
      <c r="I17" s="7"/>
      <c r="J17" s="7"/>
      <c r="K17" s="5"/>
      <c r="L17" s="5"/>
    </row>
    <row r="18" spans="1:12" ht="21.75" customHeight="1">
      <c r="A18" s="5"/>
      <c r="B18" s="5"/>
      <c r="C18" s="13" t="s">
        <v>15</v>
      </c>
      <c r="D18" s="13">
        <v>46497222</v>
      </c>
      <c r="E18" s="30">
        <v>1500000</v>
      </c>
      <c r="F18" s="30"/>
      <c r="G18" s="30"/>
      <c r="H18" s="15">
        <v>1500000</v>
      </c>
      <c r="I18" s="7"/>
      <c r="J18" s="7"/>
      <c r="K18" s="5"/>
      <c r="L18" s="5"/>
    </row>
    <row r="19" spans="1:12" ht="21.75" customHeight="1">
      <c r="A19" s="5"/>
      <c r="B19" s="5"/>
      <c r="C19" s="7" t="s">
        <v>16</v>
      </c>
      <c r="D19" s="7">
        <v>46526222</v>
      </c>
      <c r="E19" s="30">
        <v>1500000</v>
      </c>
      <c r="F19" s="6"/>
      <c r="G19" s="6"/>
      <c r="H19" s="15">
        <v>1500000</v>
      </c>
      <c r="I19" s="7"/>
      <c r="J19" s="7"/>
      <c r="K19" s="5"/>
      <c r="L19" s="5"/>
    </row>
    <row r="20" spans="1:12" ht="21.75" customHeight="1">
      <c r="A20" s="5"/>
      <c r="B20" s="5"/>
      <c r="C20" s="7"/>
      <c r="D20" s="7"/>
      <c r="E20" s="6"/>
      <c r="F20" s="6"/>
      <c r="G20" s="6"/>
      <c r="H20" s="15"/>
      <c r="I20" s="7"/>
      <c r="J20" s="7"/>
      <c r="K20" s="5"/>
      <c r="L20" s="5"/>
    </row>
    <row r="21" spans="1:12" ht="21.75" customHeight="1">
      <c r="A21" s="5"/>
      <c r="B21" s="16" t="s">
        <v>17</v>
      </c>
      <c r="C21" s="16"/>
      <c r="D21" s="17"/>
      <c r="E21" s="18">
        <f>SUM(E22:E23)</f>
        <v>1398000</v>
      </c>
      <c r="F21" s="18">
        <f t="shared" ref="F21:H21" si="5">SUM(F22:F23)</f>
        <v>1200000</v>
      </c>
      <c r="G21" s="18">
        <f t="shared" si="5"/>
        <v>510000</v>
      </c>
      <c r="H21" s="18">
        <f t="shared" si="5"/>
        <v>3108000</v>
      </c>
      <c r="I21" s="18"/>
      <c r="J21" s="18"/>
      <c r="K21" s="18"/>
      <c r="L21" s="18"/>
    </row>
    <row r="22" spans="1:12" ht="21.75" customHeight="1">
      <c r="A22" s="5"/>
      <c r="B22" s="5"/>
      <c r="C22" s="7" t="s">
        <v>18</v>
      </c>
      <c r="D22" s="7">
        <v>43869222</v>
      </c>
      <c r="E22" s="6">
        <v>699000</v>
      </c>
      <c r="F22" s="6">
        <v>1200000</v>
      </c>
      <c r="G22" s="6">
        <v>510000</v>
      </c>
      <c r="H22" s="6">
        <f>E22+F22+G22</f>
        <v>2409000</v>
      </c>
      <c r="I22" s="29">
        <v>531</v>
      </c>
      <c r="J22" s="6" t="s">
        <v>33</v>
      </c>
      <c r="K22" s="6" t="s">
        <v>25</v>
      </c>
      <c r="L22" s="6"/>
    </row>
    <row r="23" spans="1:12" ht="21.75" customHeight="1">
      <c r="A23" s="5"/>
      <c r="B23" s="5"/>
      <c r="C23" s="7" t="s">
        <v>19</v>
      </c>
      <c r="D23" s="7">
        <v>28077221</v>
      </c>
      <c r="E23" s="6">
        <v>699000</v>
      </c>
      <c r="F23" s="6"/>
      <c r="G23" s="6"/>
      <c r="H23" s="6">
        <f>E23+F23+G23</f>
        <v>699000</v>
      </c>
      <c r="I23" s="6">
        <v>647</v>
      </c>
      <c r="J23" s="6" t="s">
        <v>26</v>
      </c>
      <c r="K23" s="5" t="s">
        <v>28</v>
      </c>
      <c r="L23" s="6"/>
    </row>
    <row r="24" spans="1:12" ht="21.75" customHeight="1">
      <c r="A24" s="10"/>
      <c r="B24" s="10"/>
      <c r="C24" s="10"/>
      <c r="D24" s="10"/>
      <c r="E24" s="31"/>
      <c r="F24" s="31"/>
      <c r="G24" s="31"/>
      <c r="H24" s="31"/>
      <c r="I24" s="19"/>
      <c r="J24" s="20"/>
      <c r="K24" s="10"/>
      <c r="L24" s="10"/>
    </row>
    <row r="25" spans="1:12" s="39" customFormat="1" ht="21.75" customHeight="1">
      <c r="A25" s="40">
        <v>42401</v>
      </c>
      <c r="B25" s="37"/>
      <c r="C25" s="41"/>
      <c r="D25" s="42"/>
      <c r="E25" s="43">
        <f>E26+E29+E32+E34</f>
        <v>4298000</v>
      </c>
      <c r="F25" s="43">
        <f t="shared" ref="F25:H25" si="6">F26+F29+F32+F34</f>
        <v>2310000</v>
      </c>
      <c r="G25" s="43">
        <f t="shared" si="6"/>
        <v>1092000</v>
      </c>
      <c r="H25" s="43">
        <f t="shared" si="6"/>
        <v>7700000</v>
      </c>
      <c r="I25" s="37"/>
      <c r="J25" s="37"/>
      <c r="K25" s="37"/>
      <c r="L25" s="37"/>
    </row>
    <row r="26" spans="1:12" ht="21.75" customHeight="1">
      <c r="A26" s="4"/>
      <c r="B26" s="11" t="s">
        <v>0</v>
      </c>
      <c r="C26" s="21"/>
      <c r="D26" s="11"/>
      <c r="E26" s="26">
        <f>SUM(E27:E28)</f>
        <v>0</v>
      </c>
      <c r="F26" s="26">
        <f t="shared" ref="F26:H26" si="7">SUM(F27:F28)</f>
        <v>1510000</v>
      </c>
      <c r="G26" s="26">
        <f t="shared" si="7"/>
        <v>0</v>
      </c>
      <c r="H26" s="26">
        <f t="shared" si="7"/>
        <v>1510000</v>
      </c>
      <c r="I26" s="12"/>
      <c r="J26" s="12"/>
      <c r="K26" s="12"/>
      <c r="L26" s="12"/>
    </row>
    <row r="27" spans="1:12" ht="21.75" customHeight="1">
      <c r="A27" s="5"/>
      <c r="B27" s="5"/>
      <c r="C27" s="23" t="s">
        <v>6</v>
      </c>
      <c r="D27" s="7">
        <v>9993221</v>
      </c>
      <c r="E27" s="25">
        <v>0</v>
      </c>
      <c r="F27" s="25">
        <v>1130000</v>
      </c>
      <c r="G27" s="25"/>
      <c r="H27" s="6">
        <f t="shared" ref="H27:H28" si="8">E27+F27+G27</f>
        <v>1130000</v>
      </c>
      <c r="I27" s="1" t="s">
        <v>2</v>
      </c>
      <c r="J27" s="1" t="s">
        <v>2</v>
      </c>
      <c r="K27" s="5" t="s">
        <v>31</v>
      </c>
      <c r="L27" s="5"/>
    </row>
    <row r="28" spans="1:12" ht="21.75" customHeight="1">
      <c r="A28" s="5"/>
      <c r="B28" s="5"/>
      <c r="C28" s="23" t="s">
        <v>7</v>
      </c>
      <c r="D28" s="7">
        <v>3076225</v>
      </c>
      <c r="E28" s="28">
        <v>0</v>
      </c>
      <c r="F28" s="28">
        <v>380000</v>
      </c>
      <c r="G28" s="28"/>
      <c r="H28" s="6">
        <f t="shared" si="8"/>
        <v>380000</v>
      </c>
      <c r="I28" s="3">
        <v>442</v>
      </c>
      <c r="J28" s="3">
        <v>442</v>
      </c>
      <c r="K28" s="5" t="s">
        <v>28</v>
      </c>
      <c r="L28" s="5"/>
    </row>
    <row r="29" spans="1:12" ht="21.75" customHeight="1">
      <c r="A29" s="5"/>
      <c r="B29" s="11" t="s">
        <v>8</v>
      </c>
      <c r="C29" s="21"/>
      <c r="D29" s="11"/>
      <c r="E29" s="26">
        <f>SUM(E30:E31)</f>
        <v>1400000</v>
      </c>
      <c r="F29" s="26">
        <f t="shared" ref="F29:H29" si="9">SUM(F30:F31)</f>
        <v>0</v>
      </c>
      <c r="G29" s="26">
        <f t="shared" si="9"/>
        <v>220000</v>
      </c>
      <c r="H29" s="26">
        <f t="shared" si="9"/>
        <v>1620000</v>
      </c>
      <c r="I29" s="14"/>
      <c r="J29" s="14"/>
      <c r="K29" s="14"/>
      <c r="L29" s="14"/>
    </row>
    <row r="30" spans="1:12" ht="21.75" customHeight="1">
      <c r="A30" s="5"/>
      <c r="B30" s="5"/>
      <c r="C30" s="44" t="s">
        <v>11</v>
      </c>
      <c r="D30" s="45">
        <v>46515222</v>
      </c>
      <c r="E30" s="46">
        <v>700000</v>
      </c>
      <c r="F30" s="46">
        <v>0</v>
      </c>
      <c r="G30" s="46">
        <v>220000</v>
      </c>
      <c r="H30" s="6">
        <f t="shared" ref="H30:H31" si="10">E30+F30+G30</f>
        <v>920000</v>
      </c>
      <c r="I30" s="6">
        <v>15</v>
      </c>
      <c r="J30" s="9" t="s">
        <v>27</v>
      </c>
      <c r="K30" s="5" t="s">
        <v>35</v>
      </c>
      <c r="L30" s="5"/>
    </row>
    <row r="31" spans="1:12" ht="21.75" customHeight="1">
      <c r="A31" s="5"/>
      <c r="B31" s="5"/>
      <c r="C31" s="44" t="s">
        <v>12</v>
      </c>
      <c r="D31" s="45">
        <v>46510222</v>
      </c>
      <c r="E31" s="46">
        <v>700000</v>
      </c>
      <c r="F31" s="46">
        <v>0</v>
      </c>
      <c r="G31" s="46"/>
      <c r="H31" s="6">
        <f t="shared" si="10"/>
        <v>700000</v>
      </c>
      <c r="I31" s="9"/>
      <c r="J31" s="9"/>
      <c r="K31" s="5" t="s">
        <v>28</v>
      </c>
      <c r="L31" s="5"/>
    </row>
    <row r="32" spans="1:12" ht="21.75" customHeight="1">
      <c r="A32" s="5"/>
      <c r="B32" s="16" t="s">
        <v>13</v>
      </c>
      <c r="C32" s="22"/>
      <c r="D32" s="17"/>
      <c r="E32" s="27">
        <f>E33</f>
        <v>1500000</v>
      </c>
      <c r="F32" s="27">
        <f t="shared" ref="F32:H32" si="11">F33</f>
        <v>0</v>
      </c>
      <c r="G32" s="27">
        <f t="shared" si="11"/>
        <v>0</v>
      </c>
      <c r="H32" s="27">
        <f t="shared" si="11"/>
        <v>1500000</v>
      </c>
      <c r="I32" s="18"/>
      <c r="J32" s="18"/>
      <c r="K32" s="18"/>
      <c r="L32" s="18"/>
    </row>
    <row r="33" spans="1:12" ht="21.75" customHeight="1">
      <c r="A33" s="5"/>
      <c r="B33" s="5"/>
      <c r="C33" s="23" t="s">
        <v>14</v>
      </c>
      <c r="D33" s="13">
        <v>46496222</v>
      </c>
      <c r="E33" s="32">
        <v>1500000</v>
      </c>
      <c r="F33" s="32"/>
      <c r="G33" s="32">
        <v>0</v>
      </c>
      <c r="H33" s="6">
        <f>E33+F33+G33</f>
        <v>1500000</v>
      </c>
      <c r="I33" s="7"/>
      <c r="J33" s="7"/>
      <c r="K33" s="5"/>
      <c r="L33" s="5"/>
    </row>
    <row r="34" spans="1:12" ht="21.75" customHeight="1">
      <c r="A34" s="5"/>
      <c r="B34" s="16" t="s">
        <v>17</v>
      </c>
      <c r="C34" s="22"/>
      <c r="D34" s="17"/>
      <c r="E34" s="26">
        <f>SUM(E35:E36)</f>
        <v>1398000</v>
      </c>
      <c r="F34" s="26">
        <f t="shared" ref="F34:H34" si="12">SUM(F35:F36)</f>
        <v>800000</v>
      </c>
      <c r="G34" s="26">
        <f t="shared" si="12"/>
        <v>872000</v>
      </c>
      <c r="H34" s="26">
        <f t="shared" si="12"/>
        <v>3070000</v>
      </c>
      <c r="I34" s="18"/>
      <c r="J34" s="18"/>
      <c r="K34" s="18"/>
      <c r="L34" s="18"/>
    </row>
    <row r="35" spans="1:12" ht="21.75" customHeight="1">
      <c r="A35" s="5"/>
      <c r="B35" s="5"/>
      <c r="C35" s="24" t="s">
        <v>18</v>
      </c>
      <c r="D35" s="7">
        <v>43869222</v>
      </c>
      <c r="E35" s="28">
        <v>699000</v>
      </c>
      <c r="F35" s="28">
        <v>500000</v>
      </c>
      <c r="G35" s="28">
        <v>773000</v>
      </c>
      <c r="H35" s="6">
        <f t="shared" ref="H35:H36" si="13">E35+F35+G35</f>
        <v>1972000</v>
      </c>
      <c r="I35" s="29">
        <v>544</v>
      </c>
      <c r="J35" s="6" t="s">
        <v>33</v>
      </c>
      <c r="K35" s="6" t="s">
        <v>25</v>
      </c>
      <c r="L35" s="6" t="s">
        <v>25</v>
      </c>
    </row>
    <row r="36" spans="1:12" ht="21.75" customHeight="1">
      <c r="A36" s="47"/>
      <c r="B36" s="47"/>
      <c r="C36" s="48" t="s">
        <v>19</v>
      </c>
      <c r="D36" s="49">
        <v>28077221</v>
      </c>
      <c r="E36" s="25">
        <v>699000</v>
      </c>
      <c r="F36" s="25">
        <v>300000</v>
      </c>
      <c r="G36" s="25">
        <v>99000</v>
      </c>
      <c r="H36" s="50">
        <f t="shared" si="13"/>
        <v>1098000</v>
      </c>
      <c r="I36" s="51">
        <v>630</v>
      </c>
      <c r="J36" s="50" t="s">
        <v>26</v>
      </c>
      <c r="K36" s="50" t="s">
        <v>26</v>
      </c>
      <c r="L36" s="5" t="s">
        <v>28</v>
      </c>
    </row>
    <row r="37" spans="1:12" ht="21.75" customHeight="1">
      <c r="A37" s="52" t="s">
        <v>46</v>
      </c>
      <c r="B37" s="52"/>
      <c r="C37" s="52"/>
      <c r="D37" s="52"/>
      <c r="E37" s="53">
        <f>E25+E6</f>
        <v>11596000</v>
      </c>
      <c r="F37" s="53">
        <f t="shared" ref="F37:H37" si="14">F25+F6</f>
        <v>7335000</v>
      </c>
      <c r="G37" s="53">
        <f t="shared" si="14"/>
        <v>4122000</v>
      </c>
      <c r="H37" s="53">
        <f t="shared" si="14"/>
        <v>23053000</v>
      </c>
      <c r="I37" s="54"/>
      <c r="J37" s="55"/>
      <c r="K37" s="52"/>
      <c r="L37" s="52"/>
    </row>
  </sheetData>
  <mergeCells count="10">
    <mergeCell ref="A2:L2"/>
    <mergeCell ref="E4:H4"/>
    <mergeCell ref="L4:L5"/>
    <mergeCell ref="K4:K5"/>
    <mergeCell ref="J4:J5"/>
    <mergeCell ref="I4:I5"/>
    <mergeCell ref="D4:D5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Ly</dc:creator>
  <cp:lastModifiedBy>nmthang</cp:lastModifiedBy>
  <dcterms:created xsi:type="dcterms:W3CDTF">2016-03-25T08:08:40Z</dcterms:created>
  <dcterms:modified xsi:type="dcterms:W3CDTF">2016-03-25T09:34:14Z</dcterms:modified>
</cp:coreProperties>
</file>